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895" windowHeight="10365" tabRatio="899" firstSheet="11" activeTab="21"/>
  </bookViews>
  <sheets>
    <sheet name="2025年" sheetId="1" r:id="rId1"/>
    <sheet name="2025年-附表1" sheetId="32" r:id="rId2"/>
    <sheet name="2025年-附表1-1" sheetId="3" r:id="rId3"/>
    <sheet name="2025年-附表1-2" sheetId="4" r:id="rId4"/>
    <sheet name="2025-附表1-3 " sheetId="5" r:id="rId5"/>
    <sheet name="2025-附表1-4" sheetId="6" r:id="rId6"/>
    <sheet name="2025年-附表2" sheetId="7" r:id="rId7"/>
    <sheet name="2025年-附表2-1" sheetId="8" r:id="rId8"/>
    <sheet name="2025年-附表2-2" sheetId="9" r:id="rId9"/>
    <sheet name="2025年-附表3" sheetId="10" r:id="rId10"/>
    <sheet name="2025年-附表4" sheetId="11" r:id="rId11"/>
    <sheet name="2025年-附表4-1" sheetId="12" r:id="rId12"/>
    <sheet name="2025年-附表4-2" sheetId="13" r:id="rId13"/>
    <sheet name="2026年" sheetId="14" r:id="rId14"/>
    <sheet name="2026年-附表1 " sheetId="33" r:id="rId15"/>
    <sheet name="2026年-附表1-1" sheetId="16" r:id="rId16"/>
    <sheet name="2026年-附表1-2" sheetId="17" r:id="rId17"/>
    <sheet name="2026年-附表1-3" sheetId="34" r:id="rId18"/>
    <sheet name="2026年-附表1-4" sheetId="19" r:id="rId19"/>
    <sheet name="2026年-附表1-5" sheetId="20" r:id="rId20"/>
    <sheet name="2026年-附表1-6" sheetId="21" r:id="rId21"/>
    <sheet name="2026年-附表1-7" sheetId="22" r:id="rId22"/>
    <sheet name="2026年-附表2" sheetId="23" r:id="rId23"/>
    <sheet name="2026年-附表2-1" sheetId="24" r:id="rId24"/>
    <sheet name="2026年-附表2-2" sheetId="25" r:id="rId25"/>
    <sheet name="2026年-附表2-3" sheetId="26" r:id="rId26"/>
    <sheet name="2026年-附表3" sheetId="27" r:id="rId27"/>
    <sheet name="2026年-附表4" sheetId="28" r:id="rId28"/>
    <sheet name="2026年-附表4-1" sheetId="29" r:id="rId29"/>
    <sheet name="2026年-附表4-2" sheetId="30" r:id="rId30"/>
    <sheet name="2026年-附表4-3" sheetId="31" r:id="rId31"/>
  </sheets>
  <definedNames>
    <definedName name="_xlnm._FilterDatabase" localSheetId="5" hidden="1">'2025-附表1-4'!$A$4:$DN$57</definedName>
    <definedName name="_xlnm._FilterDatabase" localSheetId="8" hidden="1">'2025年-附表2-2'!$A$4:$XEE$354</definedName>
    <definedName name="_xlnm._FilterDatabase" localSheetId="25" hidden="1">'2026年-附表2-3'!$A$4:$HR$68</definedName>
    <definedName name="_xlnm.Print_Titles" localSheetId="16">'2026年-附表1-2'!#REF!</definedName>
    <definedName name="_xlnm.Print_Titles" localSheetId="17">'2026年-附表1-3'!$1:$4</definedName>
    <definedName name="_xlnm.Print_Titles" localSheetId="24">'2026年-附表2-2'!$1:$4</definedName>
    <definedName name="_xlnm.Print_Titles" localSheetId="25">'2026年-附表2-3'!$1:$5</definedName>
    <definedName name="_xlnm.Print_Titles" localSheetId="19">'2026年-附表1-5'!$1:$3</definedName>
    <definedName name="_xlnm.Print_Titles" localSheetId="20">'2026年-附表1-6'!$1:$3</definedName>
    <definedName name="_xlnm.Print_Titles" localSheetId="5">'2025-附表1-4'!$1:$4</definedName>
    <definedName name="_xlnm.Print_Titles" localSheetId="18">'2026年-附表1-4'!$1:$4</definedName>
    <definedName name="_xlnm.Print_Titles" localSheetId="4">'2025-附表1-3 '!$1:$4</definedName>
    <definedName name="_xlnm.Print_Titles" localSheetId="8">'2025年-附表2-2'!$1:$4</definedName>
    <definedName name="_xlnm.Print_Titles" localSheetId="21">'2026年-附表1-7'!$1:$3</definedName>
    <definedName name="_xlnm.Print_Area" localSheetId="1">'2025年-附表1'!$A$1:$J$45</definedName>
    <definedName name="_xlnm.Print_Area" localSheetId="2">'2025年-附表1-1'!$A$1:$K$27</definedName>
    <definedName name="_xlnm.Print_Area" localSheetId="5">'2025-附表1-4'!$A$1:$M$55</definedName>
    <definedName name="_xlnm.Print_Area" localSheetId="16">'2026年-附表1-2'!$A$1:$E$27</definedName>
    <definedName name="_xlnm.Print_Area" localSheetId="22">'2026年-附表2'!$A$1:$J$29</definedName>
    <definedName name="_xlnm.Print_Area" localSheetId="26">'2026年-附表3'!$A$1:$I$16</definedName>
    <definedName name="_xlnm.Print_Area" localSheetId="14">'2026年-附表1 '!$A$1:$H$45</definedName>
    <definedName name="_xlnm._FilterDatabase" localSheetId="10" hidden="1">'2025年-附表4'!$A$3:$IK$20</definedName>
  </definedNames>
  <calcPr calcId="144525" refMode="R1C1" fullPrecision="0"/>
</workbook>
</file>

<file path=xl/sharedStrings.xml><?xml version="1.0" encoding="utf-8"?>
<sst xmlns="http://schemas.openxmlformats.org/spreadsheetml/2006/main" count="1906">
  <si>
    <t xml:space="preserve">
2025年区本级预算及全区总预算
执行情况表</t>
  </si>
  <si>
    <t>财政局</t>
  </si>
  <si>
    <t>2025年一般公共预算收支平衡表</t>
  </si>
  <si>
    <t>单位：万元</t>
  </si>
  <si>
    <t>预算科目</t>
  </si>
  <si>
    <t>年初预算</t>
  </si>
  <si>
    <t>调整预算</t>
  </si>
  <si>
    <t>实际完成数</t>
  </si>
  <si>
    <r>
      <rPr>
        <sz val="10"/>
        <color rgb="FF000000"/>
        <rFont val="宋体"/>
        <charset val="134"/>
      </rPr>
      <t>占调整预算</t>
    </r>
    <r>
      <rPr>
        <sz val="10"/>
        <color rgb="FF000000"/>
        <rFont val="Times New Roman"/>
        <charset val="134"/>
      </rPr>
      <t>%</t>
    </r>
  </si>
  <si>
    <t>区本级收入</t>
  </si>
  <si>
    <t>区本级支出</t>
  </si>
  <si>
    <t xml:space="preserve">     税收收入</t>
  </si>
  <si>
    <t xml:space="preserve">    人员经费</t>
  </si>
  <si>
    <t xml:space="preserve">     非税收入</t>
  </si>
  <si>
    <t xml:space="preserve">    公用经费</t>
  </si>
  <si>
    <t>上级补助收入</t>
  </si>
  <si>
    <t xml:space="preserve">    项目支出</t>
  </si>
  <si>
    <t xml:space="preserve">      税收返还性收入</t>
  </si>
  <si>
    <t xml:space="preserve">        本级项目</t>
  </si>
  <si>
    <t xml:space="preserve">      一般性转移支付收入</t>
  </si>
  <si>
    <t xml:space="preserve">        转移支付支出</t>
  </si>
  <si>
    <t xml:space="preserve">     体制补助收入</t>
  </si>
  <si>
    <t xml:space="preserve">        上年结转支出</t>
  </si>
  <si>
    <t xml:space="preserve">     均衡性转移支付收入</t>
  </si>
  <si>
    <t xml:space="preserve">        一般债项目支出</t>
  </si>
  <si>
    <t xml:space="preserve">     县级基本财力保障机制奖补资金收入</t>
  </si>
  <si>
    <t xml:space="preserve">     资源枯竭城市转移支付补助收入</t>
  </si>
  <si>
    <t xml:space="preserve">     巩固脱贫攻坚成果衔接乡村振兴转移支付收入</t>
  </si>
  <si>
    <t xml:space="preserve">     一般公共服务共同财政事权转移支付收入</t>
  </si>
  <si>
    <t xml:space="preserve">     国防共同财政事权转移支付收入</t>
  </si>
  <si>
    <t xml:space="preserve">     公共安全共同财政事权转移支付收入</t>
  </si>
  <si>
    <t xml:space="preserve">     教育共同财政事权转移支付收入</t>
  </si>
  <si>
    <t xml:space="preserve">     科学技术共同财政事权转移支付收入</t>
  </si>
  <si>
    <t xml:space="preserve">     文化旅游体育与传媒共同财政事权转移支付收入</t>
  </si>
  <si>
    <t xml:space="preserve">     社会保障转移支付收入</t>
  </si>
  <si>
    <t xml:space="preserve">     医疗卫生共同财政事权转移支付收入</t>
  </si>
  <si>
    <t xml:space="preserve">     节能环保共同财政事权转移支付收入</t>
  </si>
  <si>
    <t xml:space="preserve">     农林水共同财政事权转移支付收入</t>
  </si>
  <si>
    <t xml:space="preserve">     交通运输共同财政事权转移支付收入</t>
  </si>
  <si>
    <t xml:space="preserve">     自然资源海洋气象等共同财政事权转移支付收入</t>
  </si>
  <si>
    <t xml:space="preserve">     住房保障共同财政事权转移支付收入</t>
  </si>
  <si>
    <t xml:space="preserve">     粮油物资储备共同财政事权转移支付收入</t>
  </si>
  <si>
    <t xml:space="preserve">     灾害防治及应急管理共同财政事权转移支付收入</t>
  </si>
  <si>
    <t xml:space="preserve">     革命老区地区转移支付收入</t>
  </si>
  <si>
    <t xml:space="preserve">     企事业单位划转补助收入</t>
  </si>
  <si>
    <t xml:space="preserve">     固定数额补助收入</t>
  </si>
  <si>
    <t xml:space="preserve">     其他一般性转移支付收入</t>
  </si>
  <si>
    <t xml:space="preserve">     结算补助收入</t>
  </si>
  <si>
    <t xml:space="preserve">  专项转移支付收入</t>
  </si>
  <si>
    <t>一般债券收入</t>
  </si>
  <si>
    <t>调出资金</t>
  </si>
  <si>
    <t>上年债券结转</t>
  </si>
  <si>
    <t>一般债券还本支出</t>
  </si>
  <si>
    <t>上年专项结转</t>
  </si>
  <si>
    <t>上解上级支出</t>
  </si>
  <si>
    <t>动用预算稳定调节基金</t>
  </si>
  <si>
    <t>结转下年支出</t>
  </si>
  <si>
    <t>调入资金</t>
  </si>
  <si>
    <t>补充预算稳定调节基金</t>
  </si>
  <si>
    <t>乡镇上解收入</t>
  </si>
  <si>
    <t>补充乡镇支出</t>
  </si>
  <si>
    <t>收 入 总 计</t>
  </si>
  <si>
    <t>支 出 总 计</t>
  </si>
  <si>
    <t xml:space="preserve"> </t>
  </si>
  <si>
    <t>2025年全部财政收入完成情况表</t>
  </si>
  <si>
    <t>科目编码</t>
  </si>
  <si>
    <t>科目名称</t>
  </si>
  <si>
    <t>本年预算</t>
  </si>
  <si>
    <t>实际完成</t>
  </si>
  <si>
    <t>完成年初预算%</t>
  </si>
  <si>
    <t>全区</t>
  </si>
  <si>
    <t>区级</t>
  </si>
  <si>
    <t>乡镇</t>
  </si>
  <si>
    <t>全部财政收入总计</t>
  </si>
  <si>
    <t xml:space="preserve">  税收收入</t>
  </si>
  <si>
    <t xml:space="preserve">    增值税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</si>
  <si>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</si>
  <si>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</si>
  <si>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</si>
  <si>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</si>
  <si>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</si>
  <si>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</si>
  <si>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</si>
  <si>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</si>
  <si>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</si>
  <si>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</si>
  <si>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</si>
  <si>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环境保护税</t>
  </si>
  <si>
    <t xml:space="preserve">  非税收入</t>
  </si>
  <si>
    <t xml:space="preserve">    专项收入</t>
  </si>
  <si>
    <t xml:space="preserve">    行政事业性收费收入</t>
  </si>
  <si>
    <t xml:space="preserve">    罚没收入</t>
  </si>
  <si>
    <t xml:space="preserve">    国有资源(资产)有偿使用收入</t>
  </si>
  <si>
    <t xml:space="preserve">    捐赠收入</t>
  </si>
  <si>
    <t xml:space="preserve">    政府住房基金收入</t>
  </si>
  <si>
    <t xml:space="preserve">    其他收入</t>
  </si>
  <si>
    <t>2025年一般公共预算收入完成情况表</t>
  </si>
  <si>
    <t>一般公共预算收入总计</t>
  </si>
  <si>
    <t>2025年一般公共预算功能分类支出预算表</t>
  </si>
  <si>
    <t>科目（单位）名称</t>
  </si>
  <si>
    <t>预算数</t>
  </si>
  <si>
    <t>调整预算数</t>
  </si>
  <si>
    <r>
      <rPr>
        <sz val="11"/>
        <color rgb="FF000000"/>
        <rFont val="宋体"/>
        <charset val="134"/>
      </rPr>
      <t>完成调整预算</t>
    </r>
    <r>
      <rPr>
        <sz val="11"/>
        <color rgb="FF000000"/>
        <rFont val="Calibri"/>
        <charset val="134"/>
      </rPr>
      <t>%</t>
    </r>
  </si>
  <si>
    <t>总计</t>
  </si>
  <si>
    <t>一般公共服务支出</t>
  </si>
  <si>
    <t>人大事务</t>
  </si>
  <si>
    <t>行政运行</t>
  </si>
  <si>
    <t>一般行政管理事务</t>
  </si>
  <si>
    <t>人大会议</t>
  </si>
  <si>
    <t>政协事务</t>
  </si>
  <si>
    <t>政协会议</t>
  </si>
  <si>
    <t>政府办公厅（室）及相关机构事务</t>
  </si>
  <si>
    <t>机关服务</t>
  </si>
  <si>
    <t>专项业务及机关事务管理</t>
  </si>
  <si>
    <t>事业运行</t>
  </si>
  <si>
    <t>其他政府办公厅（室）及相关机构事务支出</t>
  </si>
  <si>
    <t>发展与改革事务</t>
  </si>
  <si>
    <t>社会事业发展规划</t>
  </si>
  <si>
    <t>统计信息事务</t>
  </si>
  <si>
    <t>专项统计业务</t>
  </si>
  <si>
    <t>专项普查活动</t>
  </si>
  <si>
    <t>财政事务</t>
  </si>
  <si>
    <t>信息化建设</t>
  </si>
  <si>
    <t>财政委托业务支出</t>
  </si>
  <si>
    <t>其他财政事务支出</t>
  </si>
  <si>
    <t>税收事务</t>
  </si>
  <si>
    <t>审计事务</t>
  </si>
  <si>
    <t>审计业务</t>
  </si>
  <si>
    <t>纪检监察事务</t>
  </si>
  <si>
    <t>大案要案查处</t>
  </si>
  <si>
    <t>其他纪检监察事务支出</t>
  </si>
  <si>
    <t>商贸事务</t>
  </si>
  <si>
    <t>招商引资</t>
  </si>
  <si>
    <t>档案事务</t>
  </si>
  <si>
    <t>档案馆</t>
  </si>
  <si>
    <t>民主党派及工商联事务</t>
  </si>
  <si>
    <t>群众团体事务</t>
  </si>
  <si>
    <t>党委办公厅（室）及相关机构事务</t>
  </si>
  <si>
    <t>专项业务</t>
  </si>
  <si>
    <t>组织事务</t>
  </si>
  <si>
    <t>其他组织事务支出</t>
  </si>
  <si>
    <t>宣传事务</t>
  </si>
  <si>
    <t>统战事务</t>
  </si>
  <si>
    <t>宗教事务</t>
  </si>
  <si>
    <t>其他共产党事务支出</t>
  </si>
  <si>
    <t>网信事务</t>
  </si>
  <si>
    <t>市场监督管理事务</t>
  </si>
  <si>
    <t>市场主体管理</t>
  </si>
  <si>
    <t>食品安全监管</t>
  </si>
  <si>
    <t>其他市场监督管理事务</t>
  </si>
  <si>
    <t>社会工作事务</t>
  </si>
  <si>
    <t>信访事务</t>
  </si>
  <si>
    <t>信访业务</t>
  </si>
  <si>
    <t>其他信访事务支出</t>
  </si>
  <si>
    <t>其他一般公共服务支出</t>
  </si>
  <si>
    <t>公共安全支出</t>
  </si>
  <si>
    <t>公安</t>
  </si>
  <si>
    <t>执法办案</t>
  </si>
  <si>
    <t>法院</t>
  </si>
  <si>
    <t>司法</t>
  </si>
  <si>
    <t>基层司法业务</t>
  </si>
  <si>
    <t>公共法律服务</t>
  </si>
  <si>
    <t>社区矫正</t>
  </si>
  <si>
    <t>其他司法支出</t>
  </si>
  <si>
    <t>教育支出</t>
  </si>
  <si>
    <t>教育管理事务</t>
  </si>
  <si>
    <t>普通教育</t>
  </si>
  <si>
    <t>学前教育</t>
  </si>
  <si>
    <t>小学教育</t>
  </si>
  <si>
    <t>初中教育</t>
  </si>
  <si>
    <t>高中教育</t>
  </si>
  <si>
    <t>其他普通教育支出</t>
  </si>
  <si>
    <t>职业教育</t>
  </si>
  <si>
    <t>中等职业教育</t>
  </si>
  <si>
    <t>成人教育</t>
  </si>
  <si>
    <t>成人初等教育</t>
  </si>
  <si>
    <t>成人中等教育</t>
  </si>
  <si>
    <t>其他成人教育支出</t>
  </si>
  <si>
    <t>特殊教育</t>
  </si>
  <si>
    <t>特殊学校教育</t>
  </si>
  <si>
    <t>进修及培训</t>
  </si>
  <si>
    <t>教师进修</t>
  </si>
  <si>
    <t>干部教育</t>
  </si>
  <si>
    <t>教育费附加安排的支出</t>
  </si>
  <si>
    <t>其他教育费附加安排的支出</t>
  </si>
  <si>
    <t>其他教育支出</t>
  </si>
  <si>
    <t>科学技术支出</t>
  </si>
  <si>
    <t>科学技术管理事务</t>
  </si>
  <si>
    <t>其他科学技术管理事务支出</t>
  </si>
  <si>
    <t>基础研究</t>
  </si>
  <si>
    <t>实验室及相关设施</t>
  </si>
  <si>
    <t>专项技术基础</t>
  </si>
  <si>
    <t>技术研究与开发</t>
  </si>
  <si>
    <t>科技成果转化与扩散</t>
  </si>
  <si>
    <t>其他技术研究与开发支出</t>
  </si>
  <si>
    <t>科技条件与服务</t>
  </si>
  <si>
    <t>技术创新服务体系</t>
  </si>
  <si>
    <t>科学技术普及</t>
  </si>
  <si>
    <t>机构运行</t>
  </si>
  <si>
    <t>其他科学技术支出</t>
  </si>
  <si>
    <t>科技奖励</t>
  </si>
  <si>
    <t>文化旅游体育与传媒支出</t>
  </si>
  <si>
    <t>文化和旅游</t>
  </si>
  <si>
    <t>文化创作与保护</t>
  </si>
  <si>
    <t>其他文化和旅游支出</t>
  </si>
  <si>
    <t>文物</t>
  </si>
  <si>
    <t>文物保护</t>
  </si>
  <si>
    <t>广播电视</t>
  </si>
  <si>
    <t>广播电视事务</t>
  </si>
  <si>
    <t>其他文化旅游体育与传媒支出</t>
  </si>
  <si>
    <t>社会保障和就业支出</t>
  </si>
  <si>
    <t>人力资源和社会保障管理事务</t>
  </si>
  <si>
    <t>综合业务管理</t>
  </si>
  <si>
    <t>就业管理事务</t>
  </si>
  <si>
    <t>社会保险业务管理事务</t>
  </si>
  <si>
    <t>社会保险经办机构</t>
  </si>
  <si>
    <t>其他人力资源和社会保障管理事务支出</t>
  </si>
  <si>
    <t>民政管理事务</t>
  </si>
  <si>
    <t>其他民政管理事务支出</t>
  </si>
  <si>
    <t>行政事业单位养老支出</t>
  </si>
  <si>
    <t>行政单位离退休</t>
  </si>
  <si>
    <t>事业单位离退休</t>
  </si>
  <si>
    <t>离退休人员管理机构</t>
  </si>
  <si>
    <t>机关事业单位基本养老保险缴费支出</t>
  </si>
  <si>
    <t>机关事业单位职业年金缴费支出</t>
  </si>
  <si>
    <t>对机关事业单位基本养老保险基金的补助</t>
  </si>
  <si>
    <t>企业改革补助</t>
  </si>
  <si>
    <t>其他企业改革发展补助</t>
  </si>
  <si>
    <t>就业补助</t>
  </si>
  <si>
    <t>促进创业补贴</t>
  </si>
  <si>
    <t>其他就业补助支出</t>
  </si>
  <si>
    <t>抚恤</t>
  </si>
  <si>
    <t>死亡抚恤</t>
  </si>
  <si>
    <t>伤残抚恤</t>
  </si>
  <si>
    <t>在乡复员、退伍军人生活补助</t>
  </si>
  <si>
    <t>义务兵优待</t>
  </si>
  <si>
    <t>农村籍退役士兵老年生活补助</t>
  </si>
  <si>
    <t>其他优抚支出</t>
  </si>
  <si>
    <t>退役安置</t>
  </si>
  <si>
    <t>退役士兵安置</t>
  </si>
  <si>
    <t>军队移交政府的离退休人员安置</t>
  </si>
  <si>
    <t>退役士兵管理教育</t>
  </si>
  <si>
    <t>军队转业干部安置</t>
  </si>
  <si>
    <t>其他退役安置支出</t>
  </si>
  <si>
    <t>社会福利</t>
  </si>
  <si>
    <t>儿童福利</t>
  </si>
  <si>
    <t>老年福利</t>
  </si>
  <si>
    <t>殡葬</t>
  </si>
  <si>
    <t>养老服务</t>
  </si>
  <si>
    <t>残疾人事业</t>
  </si>
  <si>
    <t>残疾人康复</t>
  </si>
  <si>
    <t>残疾人就业</t>
  </si>
  <si>
    <t>残疾人生活和护理补贴</t>
  </si>
  <si>
    <t>其他残疾人事业支出</t>
  </si>
  <si>
    <t>红十字事业</t>
  </si>
  <si>
    <t>最低生活保障</t>
  </si>
  <si>
    <t>城市最低生活保障金支出</t>
  </si>
  <si>
    <t>临时救助</t>
  </si>
  <si>
    <t>临时救助支出</t>
  </si>
  <si>
    <t>流浪乞讨人员救助支出</t>
  </si>
  <si>
    <t>特困人员救助供养</t>
  </si>
  <si>
    <t>城市特困人员救助供养支出</t>
  </si>
  <si>
    <t>财政对基本养老保险基金的补助</t>
  </si>
  <si>
    <t>财政对企业职工基本养老保险基金的补助</t>
  </si>
  <si>
    <t>财政对城乡居民基本养老保险基金的补助</t>
  </si>
  <si>
    <t>退役军人管理事务</t>
  </si>
  <si>
    <t>拥军优属</t>
  </si>
  <si>
    <t>财政代缴社会保险费支出</t>
  </si>
  <si>
    <t>财政代缴城乡居民基本养老保险费支出</t>
  </si>
  <si>
    <t>其他社会保障和就业支出</t>
  </si>
  <si>
    <t>卫生健康支出</t>
  </si>
  <si>
    <t>卫生健康管理事务</t>
  </si>
  <si>
    <t>其他卫生健康管理事务支出</t>
  </si>
  <si>
    <t>公立医院</t>
  </si>
  <si>
    <t>综合医院</t>
  </si>
  <si>
    <t>基层医疗卫生机构</t>
  </si>
  <si>
    <t>城市社区卫生机构</t>
  </si>
  <si>
    <t>乡镇卫生院</t>
  </si>
  <si>
    <t>其他基层医疗卫生机构支出</t>
  </si>
  <si>
    <t>公共卫生</t>
  </si>
  <si>
    <t>疾病预防控制机构</t>
  </si>
  <si>
    <t>卫生监督机构</t>
  </si>
  <si>
    <t>妇幼保健机构</t>
  </si>
  <si>
    <t>基本公共卫生服务</t>
  </si>
  <si>
    <t>重大公共卫生服务</t>
  </si>
  <si>
    <t>突发公共卫生事件应急处置</t>
  </si>
  <si>
    <t>其他公共卫生支出</t>
  </si>
  <si>
    <t>计划生育事务</t>
  </si>
  <si>
    <t>计划生育服务</t>
  </si>
  <si>
    <t>其他计划生育事务支出</t>
  </si>
  <si>
    <t>行政事业单位医疗</t>
  </si>
  <si>
    <t>行政单位医疗</t>
  </si>
  <si>
    <t>事业单位医疗</t>
  </si>
  <si>
    <t>公务员医疗补助</t>
  </si>
  <si>
    <t>财政对基本医疗保险基金的补助</t>
  </si>
  <si>
    <t>财政对城乡居民基本医疗保险基金的补助</t>
  </si>
  <si>
    <t>优抚对象医疗</t>
  </si>
  <si>
    <t>优抚对象医疗补助</t>
  </si>
  <si>
    <t>医疗保障管理事务</t>
  </si>
  <si>
    <t>医疗保障政策管理</t>
  </si>
  <si>
    <t>医疗保障经办事务</t>
  </si>
  <si>
    <t>托育服务</t>
  </si>
  <si>
    <t>其他卫生健康支出</t>
  </si>
  <si>
    <t>节能环保支出</t>
  </si>
  <si>
    <t>环境保护管理事务</t>
  </si>
  <si>
    <t>污染防治</t>
  </si>
  <si>
    <t>大气</t>
  </si>
  <si>
    <t>自然生态保护</t>
  </si>
  <si>
    <t>自然保护地</t>
  </si>
  <si>
    <t>其他自然生态保护支出</t>
  </si>
  <si>
    <t>森林保护修复</t>
  </si>
  <si>
    <t>森林管护</t>
  </si>
  <si>
    <t>其他节能环保支出</t>
  </si>
  <si>
    <t>城乡社区支出</t>
  </si>
  <si>
    <t>城乡社区管理事务</t>
  </si>
  <si>
    <t>城管执法</t>
  </si>
  <si>
    <t>工程建设管理</t>
  </si>
  <si>
    <t>住宅建设与房地产市场监管</t>
  </si>
  <si>
    <t>其他城乡社区管理事务支出</t>
  </si>
  <si>
    <t>城乡社区规划与管理</t>
  </si>
  <si>
    <t>城乡社区公共设施</t>
  </si>
  <si>
    <t>小城镇基础设施建设</t>
  </si>
  <si>
    <t>其他城乡社区公共设施支出</t>
  </si>
  <si>
    <t>城乡社区环境卫生</t>
  </si>
  <si>
    <t>农林水支出</t>
  </si>
  <si>
    <t>农业农村</t>
  </si>
  <si>
    <t>科技转化与推广服务</t>
  </si>
  <si>
    <t>病虫害控制</t>
  </si>
  <si>
    <t>农产品质量安全</t>
  </si>
  <si>
    <t>防灾救灾</t>
  </si>
  <si>
    <t>稳定农民收入补贴</t>
  </si>
  <si>
    <t>农业生产发展</t>
  </si>
  <si>
    <t>农村合作经济</t>
  </si>
  <si>
    <t>农村社会事业</t>
  </si>
  <si>
    <t>对高校毕业生到基层任职补助</t>
  </si>
  <si>
    <t>耕地建设与利用</t>
  </si>
  <si>
    <t>其他农业农村支出</t>
  </si>
  <si>
    <t>林业和草原</t>
  </si>
  <si>
    <t>森林资源培育</t>
  </si>
  <si>
    <t>森林资源管理</t>
  </si>
  <si>
    <t>产业化管理</t>
  </si>
  <si>
    <t>其他林业和草原支出</t>
  </si>
  <si>
    <t>水利</t>
  </si>
  <si>
    <t>水利行业业务管理</t>
  </si>
  <si>
    <t>水利工程建设</t>
  </si>
  <si>
    <t>水利工程运行与维护</t>
  </si>
  <si>
    <t>水土保持</t>
  </si>
  <si>
    <t>水资源节约管理与保护</t>
  </si>
  <si>
    <t>水质监测</t>
  </si>
  <si>
    <t>防汛</t>
  </si>
  <si>
    <t>抗旱</t>
  </si>
  <si>
    <t>江河湖库水系综合整治</t>
  </si>
  <si>
    <t>大中型水库移民后期扶持专项支出</t>
  </si>
  <si>
    <t>农村供水</t>
  </si>
  <si>
    <t>其他水利支出</t>
  </si>
  <si>
    <t>巩固脱贫攻坚成果衔接乡村振兴</t>
  </si>
  <si>
    <t>农村基础设施建设</t>
  </si>
  <si>
    <t>生产发展</t>
  </si>
  <si>
    <t>农村综合改革</t>
  </si>
  <si>
    <t>对村级公益事业建设的补助</t>
  </si>
  <si>
    <t>对村民委员会和村党支部的补助</t>
  </si>
  <si>
    <t>对村集体经济组织的补助</t>
  </si>
  <si>
    <t>农村综合改革示范试点补助</t>
  </si>
  <si>
    <t>其他农村综合改革支出</t>
  </si>
  <si>
    <t>普惠金融发展支出</t>
  </si>
  <si>
    <t>农业保险保费补贴</t>
  </si>
  <si>
    <t>创业担保贷款贴息及奖补</t>
  </si>
  <si>
    <t>交通运输支出</t>
  </si>
  <si>
    <t>公路水路运输</t>
  </si>
  <si>
    <t>公路建设</t>
  </si>
  <si>
    <t>公路养护</t>
  </si>
  <si>
    <t>其他交通运输支出</t>
  </si>
  <si>
    <t>公共交通运营补助</t>
  </si>
  <si>
    <t>资源勘探工业信息等支出</t>
  </si>
  <si>
    <t>制造业</t>
  </si>
  <si>
    <t>通信设备、计算机及其他电子设备制造业</t>
  </si>
  <si>
    <t>工业和信息产业监管</t>
  </si>
  <si>
    <t>产业发展</t>
  </si>
  <si>
    <t>支持中小企业发展和管理支出</t>
  </si>
  <si>
    <t>中小企业发展专项资金</t>
  </si>
  <si>
    <t>商业服务业等支出</t>
  </si>
  <si>
    <t>商业流通事务</t>
  </si>
  <si>
    <t>市场监管及信息管理</t>
  </si>
  <si>
    <t>其他商品流通事务支出</t>
  </si>
  <si>
    <t>涉外发展服务支出</t>
  </si>
  <si>
    <t>其他涉外发展服务支出</t>
  </si>
  <si>
    <t>自然资源海洋气象等支出</t>
  </si>
  <si>
    <t>自然资源事务</t>
  </si>
  <si>
    <t>自然资源利用与保护</t>
  </si>
  <si>
    <t>其他自然资源事务支出</t>
  </si>
  <si>
    <t>其他自然资源海洋气象支出</t>
  </si>
  <si>
    <t>其他自然资源海洋气象等支出</t>
  </si>
  <si>
    <t>住房保障支出</t>
  </si>
  <si>
    <t>保障性安居工程支出</t>
  </si>
  <si>
    <t>棚户区改造</t>
  </si>
  <si>
    <t>老旧小区改造</t>
  </si>
  <si>
    <t>其他保障性安居工程支出</t>
  </si>
  <si>
    <t>住房改革支出</t>
  </si>
  <si>
    <t>住房公积金</t>
  </si>
  <si>
    <t>粮油物资储备支出</t>
  </si>
  <si>
    <t>粮油储备</t>
  </si>
  <si>
    <t>储备粮油补贴</t>
  </si>
  <si>
    <t>储备粮（油）库建设</t>
  </si>
  <si>
    <t>灾害防治及应急管理支出</t>
  </si>
  <si>
    <t>应急管理事务</t>
  </si>
  <si>
    <t>安全监管</t>
  </si>
  <si>
    <t>应急管理</t>
  </si>
  <si>
    <t>其他应急管理支出</t>
  </si>
  <si>
    <t>消防救援事务</t>
  </si>
  <si>
    <t>消防应急救援</t>
  </si>
  <si>
    <t>自然灾害防治</t>
  </si>
  <si>
    <t>森林草原防灾减灾</t>
  </si>
  <si>
    <t>自然灾害救灾及恢复重建支出</t>
  </si>
  <si>
    <t>自然灾害救灾补助</t>
  </si>
  <si>
    <t>预备费</t>
  </si>
  <si>
    <t>其他支出</t>
  </si>
  <si>
    <t>年初预留</t>
  </si>
  <si>
    <t>债务付息支出</t>
  </si>
  <si>
    <t>地方政府一般债务付息支出</t>
  </si>
  <si>
    <t>地方政府一般债券付息支出</t>
  </si>
  <si>
    <t>债务发行费用支出</t>
  </si>
  <si>
    <t>地方政府一般债务发行费用支出</t>
  </si>
  <si>
    <t>2025年一般公共预算政府经济分类支出完成情况表</t>
  </si>
  <si>
    <t>序号</t>
  </si>
  <si>
    <r>
      <rPr>
        <sz val="11"/>
        <color rgb="FF000000"/>
        <rFont val="宋体"/>
        <charset val="134"/>
      </rPr>
      <t>完成调整预算</t>
    </r>
    <r>
      <rPr>
        <sz val="11"/>
        <color rgb="FF000000"/>
        <rFont val="Times New Roman"/>
        <charset val="134"/>
      </rPr>
      <t>%</t>
    </r>
  </si>
  <si>
    <t>政府经济分类合计</t>
  </si>
  <si>
    <t>机关工资福利支出</t>
  </si>
  <si>
    <t>工资奖金津补贴</t>
  </si>
  <si>
    <t>社会保障缴费</t>
  </si>
  <si>
    <t>其他工资福利支出</t>
  </si>
  <si>
    <t>机关商品和服务支出</t>
  </si>
  <si>
    <t>办公经费</t>
  </si>
  <si>
    <t>会议费</t>
  </si>
  <si>
    <t>培训费</t>
  </si>
  <si>
    <t>专用材料购置费</t>
  </si>
  <si>
    <t>委托业务费</t>
  </si>
  <si>
    <t>公务接待费</t>
  </si>
  <si>
    <t>因公出国（境）费用</t>
  </si>
  <si>
    <t>公务用车运行维护费</t>
  </si>
  <si>
    <t>维修（护）费</t>
  </si>
  <si>
    <t>其他商品和服务支出</t>
  </si>
  <si>
    <t>机关资本性支出（一）</t>
  </si>
  <si>
    <t>房屋建筑物购建</t>
  </si>
  <si>
    <t>基础设施建设</t>
  </si>
  <si>
    <t>土地征迁补偿和安置支出</t>
  </si>
  <si>
    <t>设备购置</t>
  </si>
  <si>
    <t>其他资本性支出</t>
  </si>
  <si>
    <t>机关资本性支出（二）</t>
  </si>
  <si>
    <t>对事业单位经常性补助</t>
  </si>
  <si>
    <t>工资福利支出</t>
  </si>
  <si>
    <t>商品和服务支出</t>
  </si>
  <si>
    <t>对事业单位资本性补助</t>
  </si>
  <si>
    <t>资本性支出（一）</t>
  </si>
  <si>
    <t>资本性支出（二）</t>
  </si>
  <si>
    <t>对企业补助</t>
  </si>
  <si>
    <t>费用补贴</t>
  </si>
  <si>
    <t>其他对企业补助</t>
  </si>
  <si>
    <t>对企业资本性支出</t>
  </si>
  <si>
    <t>资本金注入（一）</t>
  </si>
  <si>
    <t>其他对企业资本性支出</t>
  </si>
  <si>
    <t>对个人和家庭的补助</t>
  </si>
  <si>
    <t>社会福利和救助</t>
  </si>
  <si>
    <t>助学金</t>
  </si>
  <si>
    <t>个人农业生产补贴</t>
  </si>
  <si>
    <t>离退休费</t>
  </si>
  <si>
    <t>其他对个人和家庭补助</t>
  </si>
  <si>
    <t>对社会保障基金补助</t>
  </si>
  <si>
    <t>对社会保险基金补助</t>
  </si>
  <si>
    <t>债务利息及费用支出</t>
  </si>
  <si>
    <t>国内债务付息</t>
  </si>
  <si>
    <t>国内债务发行费用</t>
  </si>
  <si>
    <t>预备费及预留</t>
  </si>
  <si>
    <t>预留</t>
  </si>
  <si>
    <t>2025年政府性基金收支平衡表</t>
  </si>
  <si>
    <t>完成调整预算的%</t>
  </si>
  <si>
    <t>区本级</t>
  </si>
  <si>
    <t>政府性基金预算收入</t>
  </si>
  <si>
    <t>上年结余收入</t>
  </si>
  <si>
    <t>结转收入</t>
  </si>
  <si>
    <t xml:space="preserve">    专项资金结转收入</t>
  </si>
  <si>
    <t xml:space="preserve">    债券结转收入</t>
  </si>
  <si>
    <t>专项债券收入</t>
  </si>
  <si>
    <t>专项债再融资收入</t>
  </si>
  <si>
    <t>调入资金（一般预算调入）</t>
  </si>
  <si>
    <t>政府性基金收入合计</t>
  </si>
  <si>
    <t>政府性基金预算支出</t>
  </si>
  <si>
    <t xml:space="preserve">    本级项目支出</t>
  </si>
  <si>
    <t xml:space="preserve">    专项债券支出</t>
  </si>
  <si>
    <t xml:space="preserve">    专项资金支出</t>
  </si>
  <si>
    <t xml:space="preserve">    结转支出</t>
  </si>
  <si>
    <t xml:space="preserve">        上年专项资金结转</t>
  </si>
  <si>
    <t xml:space="preserve">        上年债券结转</t>
  </si>
  <si>
    <t>专项债券还本支出</t>
  </si>
  <si>
    <t>补助下级支出</t>
  </si>
  <si>
    <t>专项结转下年支出</t>
  </si>
  <si>
    <t xml:space="preserve">    专项资金</t>
  </si>
  <si>
    <t xml:space="preserve">    专项债券</t>
  </si>
  <si>
    <t>政府性基金支出合计</t>
  </si>
  <si>
    <t>2025年政府性基金收入完成情况表</t>
  </si>
  <si>
    <t>单位:万元</t>
  </si>
  <si>
    <t>合  计</t>
  </si>
  <si>
    <t>政府性基金收入</t>
  </si>
  <si>
    <t>国有土地收益基金收入</t>
  </si>
  <si>
    <t>农业土地开发资金收入</t>
  </si>
  <si>
    <t>1030148</t>
  </si>
  <si>
    <t>国有土地使用权出让收入</t>
  </si>
  <si>
    <t>103014801</t>
  </si>
  <si>
    <t xml:space="preserve"> 土地出让价款收入</t>
  </si>
  <si>
    <t xml:space="preserve"> 补缴的土地价款</t>
  </si>
  <si>
    <t xml:space="preserve"> 缴纳新增建设用地土地有偿使用费</t>
  </si>
  <si>
    <t>1030155</t>
  </si>
  <si>
    <t>彩票公益金收入</t>
  </si>
  <si>
    <t>1030156</t>
  </si>
  <si>
    <t>城市基础设施配套费收入</t>
  </si>
  <si>
    <t>专项债务对应项目专项收入</t>
  </si>
  <si>
    <t>其他政府性基金专项债务对应项目专项收入</t>
  </si>
  <si>
    <t xml:space="preserve">  其他地方自行试点项目收益专项债券对应项目专项收入</t>
  </si>
  <si>
    <t>2025年政府性基金支出完成情况表</t>
  </si>
  <si>
    <t>完成调整预算%</t>
  </si>
  <si>
    <t>国有土地使用权出让收入安排的支出</t>
  </si>
  <si>
    <t>征地和拆迁补偿支出</t>
  </si>
  <si>
    <t>城市建设支出</t>
  </si>
  <si>
    <t>农村基础设施建设支出</t>
  </si>
  <si>
    <t>补助被征地农民支出</t>
  </si>
  <si>
    <t>棚户区改造支出</t>
  </si>
  <si>
    <t>农业生产发展支出</t>
  </si>
  <si>
    <t>农村社会事业支出</t>
  </si>
  <si>
    <t>农业农村生态环境支出</t>
  </si>
  <si>
    <t>其他国有土地使用权出让收入安排的支出</t>
  </si>
  <si>
    <t>农业土地开发资金安排的支出</t>
  </si>
  <si>
    <t>城市基础设施配套费安排的支出</t>
  </si>
  <si>
    <t>城市公共设施</t>
  </si>
  <si>
    <t>城市环境卫生</t>
  </si>
  <si>
    <t>其他城市基础设施配套费安排的支出</t>
  </si>
  <si>
    <t>超长期特别国债安排的支出</t>
  </si>
  <si>
    <t>大中型水库移民后期扶持基金支出</t>
  </si>
  <si>
    <t>移民补助</t>
  </si>
  <si>
    <t>基础设施建设和经济发展</t>
  </si>
  <si>
    <t>小型水库移民扶助基金安排的支出</t>
  </si>
  <si>
    <t>其他政府性基金及对应专项债务收入安排的支出</t>
  </si>
  <si>
    <t>其他政府性基金安排的支出</t>
  </si>
  <si>
    <t>其他地方自行试点项目收益专项债券收入安排的支出</t>
  </si>
  <si>
    <t>彩票公益金安排的支出</t>
  </si>
  <si>
    <t>用于社会福利的彩票公益金支出</t>
  </si>
  <si>
    <t>用于体育事业的彩票公益金支出</t>
  </si>
  <si>
    <t>用于残疾人事业的彩票公益金支出</t>
  </si>
  <si>
    <t>超长期特别国债安排的其他支出</t>
  </si>
  <si>
    <t>债务还本支出</t>
  </si>
  <si>
    <t>地方政府专项债务还本支出</t>
  </si>
  <si>
    <t>其他政府性基金债务还本支出</t>
  </si>
  <si>
    <t>地方政府专项债务付息支出</t>
  </si>
  <si>
    <t>国有土地使用权出让金债务付息支出</t>
  </si>
  <si>
    <t>棚户区改造专项债券付息支出</t>
  </si>
  <si>
    <t>其他地方自行试点项目收益专项债券付息支出</t>
  </si>
  <si>
    <t>地方政府专项债务发行费用支出</t>
  </si>
  <si>
    <t>其他地方自行试点项目收益专项债券发行费用支出</t>
  </si>
  <si>
    <t>2025年国有资本经营收支总表</t>
  </si>
  <si>
    <t>收          入</t>
  </si>
  <si>
    <t>支          出</t>
  </si>
  <si>
    <t>项        目</t>
  </si>
  <si>
    <t>一、利润收入</t>
  </si>
  <si>
    <t>一、解决历史遗留问题及改革成本支出</t>
  </si>
  <si>
    <t>二、股利、股息收入</t>
  </si>
  <si>
    <t>二、国有企业资本金注入</t>
  </si>
  <si>
    <t>三、产权转让收入</t>
  </si>
  <si>
    <t>三、国有企业政策性补贴</t>
  </si>
  <si>
    <t>四、清算收入</t>
  </si>
  <si>
    <t>四、金融国有资本经营预算支出</t>
  </si>
  <si>
    <t>五、其他国有资本经营预算收入</t>
  </si>
  <si>
    <t>五、其他国有资本经营预算支出</t>
  </si>
  <si>
    <t>收 入 合 计</t>
  </si>
  <si>
    <t>支 出 合 计</t>
  </si>
  <si>
    <t>国有资本经营预算转移支付收入</t>
  </si>
  <si>
    <t>国有资本经营预算转移支付支出</t>
  </si>
  <si>
    <t>上年结转</t>
  </si>
  <si>
    <t>国有资本经营预算调出资金</t>
  </si>
  <si>
    <t>结转下年</t>
  </si>
  <si>
    <t>注: 以政府收支科目为准。</t>
  </si>
  <si>
    <t>2025年社会保险基金收支总表</t>
  </si>
  <si>
    <t>合计</t>
  </si>
  <si>
    <t>城乡居民基本养老保险基金</t>
  </si>
  <si>
    <t>机关事业单位基本养老保险基金</t>
  </si>
  <si>
    <t>一、收入</t>
  </si>
  <si>
    <t xml:space="preserve">    其中： 1、保险费收入</t>
  </si>
  <si>
    <t xml:space="preserve">           2、财政补贴收入</t>
  </si>
  <si>
    <t xml:space="preserve">           3、利息收入</t>
  </si>
  <si>
    <t xml:space="preserve">           4、委托投资收益</t>
  </si>
  <si>
    <t xml:space="preserve">           5、转移收入</t>
  </si>
  <si>
    <t xml:space="preserve">           6、其他收入</t>
  </si>
  <si>
    <t xml:space="preserve">           7、上级补助收入</t>
  </si>
  <si>
    <t xml:space="preserve">           8、下级上解收入</t>
  </si>
  <si>
    <t>二、支出</t>
  </si>
  <si>
    <t xml:space="preserve">    其中： 1、基本养老金支出</t>
  </si>
  <si>
    <t xml:space="preserve">           2、转移支出</t>
  </si>
  <si>
    <t xml:space="preserve">           3、其他支出</t>
  </si>
  <si>
    <t xml:space="preserve">           4、补助下级支出</t>
  </si>
  <si>
    <t xml:space="preserve">           5、上解上级支出</t>
  </si>
  <si>
    <t>三、本年收支结余</t>
  </si>
  <si>
    <t>四、年末滚存结余</t>
  </si>
  <si>
    <t>2025年城乡居民基本养老保险基金表</t>
  </si>
  <si>
    <t>项          目</t>
  </si>
  <si>
    <t>一、个人缴费收入</t>
  </si>
  <si>
    <t>一、基础养老金支出</t>
  </si>
  <si>
    <t xml:space="preserve">    其中：财政对困难人员代缴收入</t>
  </si>
  <si>
    <t>二、个人账户养老金支出</t>
  </si>
  <si>
    <t>二、财政补贴收入</t>
  </si>
  <si>
    <t>三、丧葬补助金支出</t>
  </si>
  <si>
    <t xml:space="preserve">    其中：财政对基础养老金的补贴</t>
  </si>
  <si>
    <t xml:space="preserve">          财政对个人缴费的补贴</t>
  </si>
  <si>
    <t>三、集体补助收入</t>
  </si>
  <si>
    <t>四、利息收入</t>
  </si>
  <si>
    <t>五、委托投资收益</t>
  </si>
  <si>
    <t>六、转移收入</t>
  </si>
  <si>
    <t>四、转移支出</t>
  </si>
  <si>
    <t>七、其他收入</t>
  </si>
  <si>
    <t>五、其他支出</t>
  </si>
  <si>
    <t>八、本年收入小计</t>
  </si>
  <si>
    <t>六、本年支出小计</t>
  </si>
  <si>
    <t>九、上级补助收入</t>
  </si>
  <si>
    <t>七、补助下级支出</t>
  </si>
  <si>
    <t>十、下级上解收入</t>
  </si>
  <si>
    <t>八、上解上级支出</t>
  </si>
  <si>
    <t>十一、本年收入合计</t>
  </si>
  <si>
    <t>九、本年支出合计</t>
  </si>
  <si>
    <t>十、本年收支结余</t>
  </si>
  <si>
    <t>十二、上年结余</t>
  </si>
  <si>
    <t>十一、年末滚存结余</t>
  </si>
  <si>
    <t>总        计</t>
  </si>
  <si>
    <t>总         计</t>
  </si>
  <si>
    <t>2025年机关事业单位基本养老保险基金表</t>
  </si>
  <si>
    <t>项      目</t>
  </si>
  <si>
    <t>一、基本养老保险费收入</t>
  </si>
  <si>
    <t>一、基本养老金支出</t>
  </si>
  <si>
    <t xml:space="preserve">二、财政补贴收入 </t>
  </si>
  <si>
    <t>三、利息收入</t>
  </si>
  <si>
    <t>四、转移收入</t>
  </si>
  <si>
    <t>二、转移支出</t>
  </si>
  <si>
    <t>五、其他收入</t>
  </si>
  <si>
    <t>三、其他支出</t>
  </si>
  <si>
    <t>六、本年收入小计</t>
  </si>
  <si>
    <t>四、本年支出小计</t>
  </si>
  <si>
    <t>七、上级补助收入</t>
  </si>
  <si>
    <t>五、补助下级支出</t>
  </si>
  <si>
    <t>八、下级上解收入</t>
  </si>
  <si>
    <t>六、上解上级支出</t>
  </si>
  <si>
    <t>九、本年收入合计</t>
  </si>
  <si>
    <t>七、本年支出合计</t>
  </si>
  <si>
    <t>八、本年收支结余</t>
  </si>
  <si>
    <t>十、上年结余</t>
  </si>
  <si>
    <t>九、年末滚存结余</t>
  </si>
  <si>
    <t>总    计</t>
  </si>
  <si>
    <t>总   计</t>
  </si>
  <si>
    <t xml:space="preserve">
2026年区本级预算及全区总预算
情况表</t>
  </si>
  <si>
    <t>2026年一般公共预算收支预算平衡表</t>
  </si>
  <si>
    <t>上年数</t>
  </si>
  <si>
    <t>同比增\减%</t>
  </si>
  <si>
    <t>一般公共预算收入</t>
  </si>
  <si>
    <t>一般公共预算支出</t>
  </si>
  <si>
    <t xml:space="preserve">   区本级收入</t>
  </si>
  <si>
    <t xml:space="preserve">    区本级支出</t>
  </si>
  <si>
    <t xml:space="preserve">       税收收入</t>
  </si>
  <si>
    <t xml:space="preserve">       人员经费</t>
  </si>
  <si>
    <t xml:space="preserve">       非税收入</t>
  </si>
  <si>
    <t xml:space="preserve">       公用经费</t>
  </si>
  <si>
    <t xml:space="preserve">   乡镇收入</t>
  </si>
  <si>
    <t xml:space="preserve">       项目支出</t>
  </si>
  <si>
    <t xml:space="preserve">          本级项目</t>
  </si>
  <si>
    <t xml:space="preserve">          转移支付支出</t>
  </si>
  <si>
    <t xml:space="preserve">          上年结转支出</t>
  </si>
  <si>
    <t xml:space="preserve">   税收返还性收入</t>
  </si>
  <si>
    <t xml:space="preserve">    乡镇支出</t>
  </si>
  <si>
    <t xml:space="preserve">   一般性转移支付收入</t>
  </si>
  <si>
    <t xml:space="preserve">      体制补助收入</t>
  </si>
  <si>
    <t xml:space="preserve">      均衡性转移支付收入</t>
  </si>
  <si>
    <t xml:space="preserve">      县级基本财力保障机制奖补资金收入</t>
  </si>
  <si>
    <t xml:space="preserve">      资源枯竭城市转移支付补助收入</t>
  </si>
  <si>
    <t xml:space="preserve">      巩固脱贫攻坚成果衔接乡村振兴转移支付收入</t>
  </si>
  <si>
    <t xml:space="preserve">      一般公共服务共同财政事权转移支付收入</t>
  </si>
  <si>
    <t xml:space="preserve">      国防共同财政事权转移支付收入</t>
  </si>
  <si>
    <t xml:space="preserve">      公共安全共同财政事权转移支付收入</t>
  </si>
  <si>
    <t xml:space="preserve">      教育共同财政事权转移支付收入</t>
  </si>
  <si>
    <t xml:space="preserve">      科学技术共同财政事权转移支付收入</t>
  </si>
  <si>
    <t xml:space="preserve">      文化旅游体育与传媒共同财政事权转移支付收入</t>
  </si>
  <si>
    <t xml:space="preserve">      社会保障转移支付收入</t>
  </si>
  <si>
    <t xml:space="preserve">      医疗卫生共同财政事权转移支付收入</t>
  </si>
  <si>
    <t xml:space="preserve">      节能环保共同财政事权转移支付收入</t>
  </si>
  <si>
    <t xml:space="preserve">      农林水共同财政事权转移支付收入</t>
  </si>
  <si>
    <t xml:space="preserve">      交通运输共同财政事权转移支付收入</t>
  </si>
  <si>
    <t xml:space="preserve">      自然资源海洋气象等共同财政事权转移支付收入</t>
  </si>
  <si>
    <t xml:space="preserve">      住房保障共同财政事权转移支付收入</t>
  </si>
  <si>
    <t xml:space="preserve">      粮油物资储备共同财政事权转移支付收入</t>
  </si>
  <si>
    <t xml:space="preserve">      灾害防治及应急管理共同财政事权转移支付收入</t>
  </si>
  <si>
    <t xml:space="preserve">      革命老区地区转移支付收入</t>
  </si>
  <si>
    <t xml:space="preserve">      企事业单位划转补助收入</t>
  </si>
  <si>
    <t xml:space="preserve">      固定数额补助收入</t>
  </si>
  <si>
    <t xml:space="preserve">      其他一般性转移支付收入</t>
  </si>
  <si>
    <t xml:space="preserve">      结算补助收入</t>
  </si>
  <si>
    <t>结转下年支出（一般债）</t>
  </si>
  <si>
    <t>2026年全部财政收入预算表</t>
  </si>
  <si>
    <t>2026年一般公共预算收入预算表</t>
  </si>
  <si>
    <r>
      <rPr>
        <b/>
        <sz val="20"/>
        <color rgb="FF000000"/>
        <rFont val="Times New Roman"/>
        <charset val="134"/>
      </rPr>
      <t>2026</t>
    </r>
    <r>
      <rPr>
        <b/>
        <sz val="20"/>
        <color rgb="FF000000"/>
        <rFont val="宋体"/>
        <charset val="134"/>
      </rPr>
      <t>年一般公共预算功能分类支出预算表</t>
    </r>
  </si>
  <si>
    <t>税收业务</t>
  </si>
  <si>
    <t>其他商贸事务支出</t>
  </si>
  <si>
    <t>经营主体管理</t>
  </si>
  <si>
    <t>市场秩序执法</t>
  </si>
  <si>
    <t>质量基础</t>
  </si>
  <si>
    <t>其他社会工作事务支出</t>
  </si>
  <si>
    <t>科技交流与合作</t>
  </si>
  <si>
    <t>国际交流与合作</t>
  </si>
  <si>
    <t>其他文物支出</t>
  </si>
  <si>
    <t>社会保险补贴</t>
  </si>
  <si>
    <t>其他社会福利支出</t>
  </si>
  <si>
    <t>残疾人体育</t>
  </si>
  <si>
    <t>中医药事务</t>
  </si>
  <si>
    <t>其他中医药事务支出</t>
  </si>
  <si>
    <t>育幼服务</t>
  </si>
  <si>
    <t>育儿补贴</t>
  </si>
  <si>
    <t>其他农林水支出</t>
  </si>
  <si>
    <t>公路运输管理</t>
  </si>
  <si>
    <t>工业和信息产业</t>
  </si>
  <si>
    <t>中小企业发展专项</t>
  </si>
  <si>
    <t>自然资源规划及管理</t>
  </si>
  <si>
    <t>土地资源储备支出</t>
  </si>
  <si>
    <t>应急救援</t>
  </si>
  <si>
    <t>地震事务</t>
  </si>
  <si>
    <t>地震预测预报</t>
  </si>
  <si>
    <r>
      <rPr>
        <b/>
        <sz val="18"/>
        <color rgb="FF000000"/>
        <rFont val="Times New Roman"/>
        <charset val="134"/>
      </rPr>
      <t>2026</t>
    </r>
    <r>
      <rPr>
        <b/>
        <sz val="18"/>
        <color rgb="FF000000"/>
        <rFont val="宋体"/>
        <charset val="134"/>
      </rPr>
      <t>年一般公共预算政府经济分类支出预算表</t>
    </r>
  </si>
  <si>
    <r>
      <rPr>
        <b/>
        <sz val="11"/>
        <color rgb="FF000000"/>
        <rFont val="宋体"/>
        <charset val="134"/>
      </rPr>
      <t>总</t>
    </r>
    <r>
      <rPr>
        <b/>
        <sz val="11"/>
        <color rgb="FF000000"/>
        <rFont val="Times New Roman"/>
        <charset val="134"/>
      </rPr>
      <t xml:space="preserve">   </t>
    </r>
    <r>
      <rPr>
        <b/>
        <sz val="11"/>
        <color rgb="FF000000"/>
        <rFont val="宋体"/>
        <charset val="134"/>
      </rPr>
      <t>计</t>
    </r>
  </si>
  <si>
    <t>机关资本性支出</t>
  </si>
  <si>
    <t>大型修缮</t>
  </si>
  <si>
    <t>机关资本性支出（基本建设）</t>
  </si>
  <si>
    <t>资本性支出</t>
  </si>
  <si>
    <t>资本性支出（基本建设）</t>
  </si>
  <si>
    <t>其他对个人和家庭的补助</t>
  </si>
  <si>
    <r>
      <rPr>
        <b/>
        <sz val="20"/>
        <color rgb="FF000000"/>
        <rFont val="Times New Roman"/>
        <charset val="134"/>
      </rPr>
      <t>2026</t>
    </r>
    <r>
      <rPr>
        <b/>
        <sz val="20"/>
        <color rgb="FF000000"/>
        <rFont val="宋体"/>
        <charset val="134"/>
      </rPr>
      <t>年区级项目支出预算表</t>
    </r>
  </si>
  <si>
    <t>单位编码</t>
  </si>
  <si>
    <t>单位名称</t>
  </si>
  <si>
    <t>项目名称</t>
  </si>
  <si>
    <t>政策依据（文号）</t>
  </si>
  <si>
    <t>全区项目总计</t>
  </si>
  <si>
    <t>区本级合计</t>
  </si>
  <si>
    <t>人大常务委员会办公室</t>
  </si>
  <si>
    <t>区人大第十六届六次会议 经费</t>
  </si>
  <si>
    <t>区人大换届选举经费</t>
  </si>
  <si>
    <t>云视频</t>
  </si>
  <si>
    <t>人大常务委员会办公室 汇总</t>
  </si>
  <si>
    <t xml:space="preserve">政协委员会办公室 </t>
  </si>
  <si>
    <t>云视频2026年经费</t>
  </si>
  <si>
    <t>政协会议经费</t>
  </si>
  <si>
    <t>政协会议经费（换届）</t>
  </si>
  <si>
    <t>政协委员会办公室 汇总</t>
  </si>
  <si>
    <t>中共矿区委办公室</t>
  </si>
  <si>
    <t>AKTD工程</t>
  </si>
  <si>
    <t>区委会议费</t>
  </si>
  <si>
    <t>视频网站经费</t>
  </si>
  <si>
    <t>中共矿区委办公室 汇总</t>
  </si>
  <si>
    <t>矿区组织部</t>
  </si>
  <si>
    <t>党建工作经费（远程教育）</t>
  </si>
  <si>
    <t>工作队经费</t>
  </si>
  <si>
    <t>换届工作经费</t>
  </si>
  <si>
    <t>人才补贴经费</t>
  </si>
  <si>
    <t>人才工作经费</t>
  </si>
  <si>
    <t>网络系统运行维护费</t>
  </si>
  <si>
    <t>矿区组织部 汇总</t>
  </si>
  <si>
    <t>宣传部</t>
  </si>
  <si>
    <t>机关事业单位党报党刊经费</t>
  </si>
  <si>
    <t>全区爱国主义教育基地建设管理资金</t>
  </si>
  <si>
    <t>万人坑纪念馆保安经费</t>
  </si>
  <si>
    <t>原乡镇公社电影放映员生活补助区级补助</t>
  </si>
  <si>
    <t>宣传部 汇总</t>
  </si>
  <si>
    <t>网信办</t>
  </si>
  <si>
    <t>网络安全检测费和网络安全应急演练费</t>
  </si>
  <si>
    <t>网络舆情监测服务费</t>
  </si>
  <si>
    <t>云视频网费</t>
  </si>
  <si>
    <t>网信办 汇总</t>
  </si>
  <si>
    <t>统战部</t>
  </si>
  <si>
    <t>统战部 汇总</t>
  </si>
  <si>
    <t>政法委员会</t>
  </si>
  <si>
    <t>“雪亮工程”IP租用和用电专项经费</t>
  </si>
  <si>
    <t>“雪亮工程”平台及前端设备运维费</t>
  </si>
  <si>
    <t>见义勇为经费</t>
  </si>
  <si>
    <t>平安建设及常态化扫黑除恶经费</t>
  </si>
  <si>
    <t>区域视联网系统运行维护费</t>
  </si>
  <si>
    <t>网格工作经费</t>
  </si>
  <si>
    <t>严重精神障碍患者责任人责任险经费</t>
  </si>
  <si>
    <t>政法四级网设备维保项目</t>
  </si>
  <si>
    <t>政法信息专网线路传输服务经费</t>
  </si>
  <si>
    <t>治安保险经费</t>
  </si>
  <si>
    <t>综合治理经费</t>
  </si>
  <si>
    <t>政法委员会 汇总</t>
  </si>
  <si>
    <t>社会工作部</t>
  </si>
  <si>
    <t>居委会、志愿者换届经费</t>
  </si>
  <si>
    <t>市级文件传输专网</t>
  </si>
  <si>
    <t>社会工作部 汇总</t>
  </si>
  <si>
    <t>中国共产党纪律检查委员会</t>
  </si>
  <si>
    <t>办案经费</t>
  </si>
  <si>
    <t>中国共产党纪律检查委员会 汇总</t>
  </si>
  <si>
    <t>地方志编纂经费</t>
  </si>
  <si>
    <t>综合档案馆建设项目</t>
  </si>
  <si>
    <t>档案馆 汇总</t>
  </si>
  <si>
    <t>287001</t>
  </si>
  <si>
    <t>老干部局</t>
  </si>
  <si>
    <t>关工委经费</t>
  </si>
  <si>
    <t>劳务派遣人员经费</t>
  </si>
  <si>
    <t>老干部经费</t>
  </si>
  <si>
    <t>老干部局 汇总</t>
  </si>
  <si>
    <t>人民政府办公室</t>
  </si>
  <si>
    <t>劳务派遣经费</t>
  </si>
  <si>
    <t>人民政府办公室 汇总</t>
  </si>
  <si>
    <t>大气污染防治服务保障中心</t>
  </si>
  <si>
    <t>14楼监控中心运行维护费</t>
  </si>
  <si>
    <t>2026年第三方技术服务费</t>
  </si>
  <si>
    <t>车辆运行维护费</t>
  </si>
  <si>
    <t>监测站点及周边设施维护运行费</t>
  </si>
  <si>
    <t>井陉矿区国控空气站优化调整项目</t>
  </si>
  <si>
    <t>大气污染防治服务保障中心 汇总</t>
  </si>
  <si>
    <t>矿区发改局</t>
  </si>
  <si>
    <t>成品粮油储备资金</t>
  </si>
  <si>
    <t>采煤沉陷区新材料产业园基础设施建设</t>
  </si>
  <si>
    <t>粮食储备经费</t>
  </si>
  <si>
    <t>粮食执法工作经费</t>
  </si>
  <si>
    <t>区级农村清洁取暖补贴</t>
  </si>
  <si>
    <t>采煤沉陷区新材料产业园基础设施建设项目</t>
  </si>
  <si>
    <t>项目编报经费</t>
  </si>
  <si>
    <t>矿区发改局 汇总</t>
  </si>
  <si>
    <t>商务局</t>
  </si>
  <si>
    <t>商务经费（政务外网费用）</t>
  </si>
  <si>
    <t>社零额限额以上信息员补贴</t>
  </si>
  <si>
    <t>遗留人员问题经费</t>
  </si>
  <si>
    <t>商务局 汇总</t>
  </si>
  <si>
    <t>退役军人事务局</t>
  </si>
  <si>
    <t>残疾军人护理费</t>
  </si>
  <si>
    <t>待安置期间保险接续经费（退役安置）</t>
  </si>
  <si>
    <t>待安置期间生活补（退役安置）</t>
  </si>
  <si>
    <t>服务中心经费（网络）</t>
  </si>
  <si>
    <t>军转干部慰问和体检费</t>
  </si>
  <si>
    <t>老党员生活补</t>
  </si>
  <si>
    <t>企业军转干部解困资金（退役安置）</t>
  </si>
  <si>
    <t>双拥经费</t>
  </si>
  <si>
    <t>退伍军人生活补</t>
  </si>
  <si>
    <t>退役军人促进创业补贴</t>
  </si>
  <si>
    <t>退役士兵一次性经济补（退役安置）</t>
  </si>
  <si>
    <t>无军籍职工地方性津贴补贴（退役安置）</t>
  </si>
  <si>
    <t>信访经费</t>
  </si>
  <si>
    <t>义务兵家庭优待金</t>
  </si>
  <si>
    <t>优抚对象取暖补贴</t>
  </si>
  <si>
    <t>优抚对象丧葬费</t>
  </si>
  <si>
    <t>优抚对象医疗补助经费</t>
  </si>
  <si>
    <t>退役军人事务局 汇总</t>
  </si>
  <si>
    <t>民政局</t>
  </si>
  <si>
    <t>精神障碍以奖代补人员费</t>
  </si>
  <si>
    <t>经济困难高龄老人养老服务补贴</t>
  </si>
  <si>
    <t>经济困难失能老人养老护理补贴</t>
  </si>
  <si>
    <t>困难残疾人生活补贴和重度残疾人护理补贴（残疾人两补）</t>
  </si>
  <si>
    <t>困难老年人社区居家养老服务补贴</t>
  </si>
  <si>
    <t>老年人福利</t>
  </si>
  <si>
    <t>特困儿童群体基本生活保障</t>
  </si>
  <si>
    <t>网络运行维护费</t>
  </si>
  <si>
    <t>养老服务第三方评估费（床位运营评估费、失能老人申请评估费）</t>
  </si>
  <si>
    <t>民政局 汇总</t>
  </si>
  <si>
    <t>殡仪馆</t>
  </si>
  <si>
    <t>殡葬业务费</t>
  </si>
  <si>
    <t>殡仪馆 汇总</t>
  </si>
  <si>
    <t>司法局</t>
  </si>
  <si>
    <t>法制办经费</t>
  </si>
  <si>
    <t>普法宣传经费</t>
  </si>
  <si>
    <t>全面依法治区经费</t>
  </si>
  <si>
    <t>社区矫正经费</t>
  </si>
  <si>
    <t>司法局 汇总</t>
  </si>
  <si>
    <t>编办</t>
  </si>
  <si>
    <t>机构编制管理工作经费</t>
  </si>
  <si>
    <t>编办 汇总</t>
  </si>
  <si>
    <t>存量房计税价格评估费</t>
  </si>
  <si>
    <t>轨道交通学院项目资金</t>
  </si>
  <si>
    <t>国库部门决算软件费</t>
  </si>
  <si>
    <t>国有资产软件使用费</t>
  </si>
  <si>
    <t>金财工程租赁费</t>
  </si>
  <si>
    <t>居民公共卫生保障项目</t>
  </si>
  <si>
    <t>网络安全基础设施服务</t>
  </si>
  <si>
    <t>网络等级保护测评</t>
  </si>
  <si>
    <t>占补平衡指标款</t>
  </si>
  <si>
    <t>综合治税系统维护费</t>
  </si>
  <si>
    <t>财政局 汇总</t>
  </si>
  <si>
    <t>财政投资评审中心</t>
  </si>
  <si>
    <t>业务咨询委托费</t>
  </si>
  <si>
    <t>财政投资评审中心 汇总</t>
  </si>
  <si>
    <t>审计局</t>
  </si>
  <si>
    <t>会计和公共工程审计服务费</t>
  </si>
  <si>
    <t>劳务派遣</t>
  </si>
  <si>
    <t>审计局 汇总</t>
  </si>
  <si>
    <t>人力资源和社会保障局</t>
  </si>
  <si>
    <t>机关事业单位工资系统服务经费</t>
  </si>
  <si>
    <t>金保工程网费</t>
  </si>
  <si>
    <t>职称评审费</t>
  </si>
  <si>
    <t>人力资源和社会保障局 汇总</t>
  </si>
  <si>
    <t>社会保险中心</t>
  </si>
  <si>
    <t>财政对机关事业养老保险的补助</t>
  </si>
  <si>
    <t>财政对企业职工养老保险的补助</t>
  </si>
  <si>
    <t>城乡居民养老保险</t>
  </si>
  <si>
    <t>基金财务技术服务费</t>
  </si>
  <si>
    <t>社会保险中心 汇总</t>
  </si>
  <si>
    <t>劳动就业服务中心</t>
  </si>
  <si>
    <t>小额担保贷款</t>
  </si>
  <si>
    <t>劳动就业服务中心 汇总</t>
  </si>
  <si>
    <t>农业农村局</t>
  </si>
  <si>
    <t>病死动物无害化处理区级补助</t>
  </si>
  <si>
    <t>河长制工作及河道整治经费</t>
  </si>
  <si>
    <t>河湖智能视频监控系统</t>
  </si>
  <si>
    <t>机关运转水电费</t>
  </si>
  <si>
    <t>绵右渠水费</t>
  </si>
  <si>
    <t>农村厕所改造后续管护经费</t>
  </si>
  <si>
    <t>农村饮水安全水质检测中心运行经费</t>
  </si>
  <si>
    <t>农机员、农技员、基层兽医生活补助</t>
  </si>
  <si>
    <t>农业政策保险区级配套</t>
  </si>
  <si>
    <t>受污染耕地治理经费</t>
  </si>
  <si>
    <t>水库大坝安全鉴定费</t>
  </si>
  <si>
    <t>网络运行经费</t>
  </si>
  <si>
    <t>远程抄表平台维护维护费</t>
  </si>
  <si>
    <t>专项业务用车运行维护费</t>
  </si>
  <si>
    <t>农业农村局 汇总</t>
  </si>
  <si>
    <t>住房和城乡建设局</t>
  </si>
  <si>
    <t>抚恤金及丧葬费</t>
  </si>
  <si>
    <t>横南棚户区改造项目贷款本息</t>
  </si>
  <si>
    <t>监控管理平台系统维护服务</t>
  </si>
  <si>
    <t>建筑工地扬尘监控平台宽带网光纤</t>
  </si>
  <si>
    <t>康盛二街拆迁安置费</t>
  </si>
  <si>
    <t>廉租房租金补贴及保障房维修</t>
  </si>
  <si>
    <t>农村住房重点人员房屋鉴定费</t>
  </si>
  <si>
    <t>污水管网维修维护</t>
  </si>
  <si>
    <t>星河湾保障房物业服务</t>
  </si>
  <si>
    <t>云视频系统移动终端年费</t>
  </si>
  <si>
    <t>政务外网、视频平台服务费</t>
  </si>
  <si>
    <t>住建局劳务外包费用</t>
  </si>
  <si>
    <t>住房和城乡建设局 汇总</t>
  </si>
  <si>
    <t>矿区房管所</t>
  </si>
  <si>
    <t>光缆租赁费</t>
  </si>
  <si>
    <t>一窗受理系统</t>
  </si>
  <si>
    <t>矿区房管所 汇总</t>
  </si>
  <si>
    <t>建筑工程质量监督站</t>
  </si>
  <si>
    <t>采煤沉陷区横涧乡片区一期避险搬迁安置项目</t>
  </si>
  <si>
    <t>建筑工程质量监督站 汇总</t>
  </si>
  <si>
    <t>交通运输局</t>
  </si>
  <si>
    <t>货运源头监管平台（企业端）</t>
  </si>
  <si>
    <t>机关网络运行经费</t>
  </si>
  <si>
    <t>其他劳务派遣人员</t>
  </si>
  <si>
    <t>铁路巡查员补助区级配套</t>
  </si>
  <si>
    <t>交通运输局 汇总</t>
  </si>
  <si>
    <t>公路管理站</t>
  </si>
  <si>
    <t>道路清扫保洁经费</t>
  </si>
  <si>
    <t>干线公路日常养护省级补助基数</t>
  </si>
  <si>
    <t>农村公路建设改造省级补助基数</t>
  </si>
  <si>
    <t>农村公路日常养护区级配套</t>
  </si>
  <si>
    <t>农村公路养护工程省级补助基数</t>
  </si>
  <si>
    <t>公路管理站 汇总</t>
  </si>
  <si>
    <t>文化广电体育和旅游局</t>
  </si>
  <si>
    <t>段家楼文物保护劳务费</t>
  </si>
  <si>
    <t>段家楼文物保护劳务费(免费开放）</t>
  </si>
  <si>
    <t>关于下达社会服务设施建设支持工程2024年第一批中央基建投资预算的通知（石财建[2024]28号）</t>
  </si>
  <si>
    <t>劳务派遣费</t>
  </si>
  <si>
    <t>图书证押金</t>
  </si>
  <si>
    <t>文化广电体育和旅游局 汇总</t>
  </si>
  <si>
    <t>融媒体中心</t>
  </si>
  <si>
    <t>IPTV线路租赁及设备终端费</t>
  </si>
  <si>
    <t>“慢直播”视频监控传输服务</t>
  </si>
  <si>
    <t>融媒体网络专线业务费</t>
  </si>
  <si>
    <t>融媒体中心保安经费</t>
  </si>
  <si>
    <t>设备维修维护费</t>
  </si>
  <si>
    <t>专项水电费</t>
  </si>
  <si>
    <t>融媒体中心 汇总</t>
  </si>
  <si>
    <t>教育局</t>
  </si>
  <si>
    <t>农村原民办代课教师教龄补助区级配套资金</t>
  </si>
  <si>
    <t>学前教育幼儿资助</t>
  </si>
  <si>
    <t>学前免保育教育费补助区级配套资金</t>
  </si>
  <si>
    <t>学前生均公用经费区级配套（普惠性民办幼儿园）</t>
  </si>
  <si>
    <t>学校保安经费</t>
  </si>
  <si>
    <t>教育局 汇总</t>
  </si>
  <si>
    <t>区直幼儿园</t>
  </si>
  <si>
    <t>幼儿园运行经费</t>
  </si>
  <si>
    <t>区直幼儿园 汇总</t>
  </si>
  <si>
    <t>第一小学</t>
  </si>
  <si>
    <t>城乡义务教育生均公用经费区级配套资金</t>
  </si>
  <si>
    <t>义务教育随班就读残疾学生生均公用经费区级配套资金</t>
  </si>
  <si>
    <t>第一小学 汇总</t>
  </si>
  <si>
    <t>矿区中学</t>
  </si>
  <si>
    <t>补缴谷玉波养老保险及职业年金</t>
  </si>
  <si>
    <t>普通高中学生资助-家庭经济困难学生国家助学金区级配套资金</t>
  </si>
  <si>
    <t>普通高中学生资助-免除家庭经济困难学生学杂费区级配套资金</t>
  </si>
  <si>
    <t>引进人才项目经费</t>
  </si>
  <si>
    <t>矿区中学 汇总</t>
  </si>
  <si>
    <t>职业技术教育中心</t>
  </si>
  <si>
    <t>职业技术教育中心建设项目区级配套</t>
  </si>
  <si>
    <t>中职建档立卡家庭学生免住宿费和免教科书费</t>
  </si>
  <si>
    <t>中职教育学生资助-家庭经济困难学生国家助学金区级配套资金</t>
  </si>
  <si>
    <t>中职教育学生资助-中职免学费区级配套资金</t>
  </si>
  <si>
    <t>职业技术教育中心 汇总</t>
  </si>
  <si>
    <t>凤山中心幼儿园</t>
  </si>
  <si>
    <t>凤山幼儿园租金</t>
  </si>
  <si>
    <t>凤山中心幼儿园 汇总</t>
  </si>
  <si>
    <t>天护小学</t>
  </si>
  <si>
    <t>城乡义务教育生均公用经费区级配套资金-小学</t>
  </si>
  <si>
    <t>义务教育阶段随班就读残疾学生生均公用经费区级配套资金</t>
  </si>
  <si>
    <t>天护小学 汇总</t>
  </si>
  <si>
    <t>天护幼儿园</t>
  </si>
  <si>
    <t>天护幼儿园 汇总</t>
  </si>
  <si>
    <t>区直第二幼儿园</t>
  </si>
  <si>
    <t>区直第二幼儿园 汇总</t>
  </si>
  <si>
    <t>实验小学</t>
  </si>
  <si>
    <t>死亡人员抚恤金及丧葬费</t>
  </si>
  <si>
    <t>实验小学 汇总</t>
  </si>
  <si>
    <t>区直第三幼儿园</t>
  </si>
  <si>
    <t>区直第三幼儿园 汇总</t>
  </si>
  <si>
    <t>实验中学</t>
  </si>
  <si>
    <t>义务教育阶段家庭经济困难学生生活补助区级配套资金</t>
  </si>
  <si>
    <t>实验中学 汇总</t>
  </si>
  <si>
    <t>贾庄中学</t>
  </si>
  <si>
    <t>贾庄中学 汇总</t>
  </si>
  <si>
    <t>贾庄中心幼儿园</t>
  </si>
  <si>
    <t>贾庄中心幼儿园 汇总</t>
  </si>
  <si>
    <t>贾庄学区</t>
  </si>
  <si>
    <t>成人教育经费</t>
  </si>
  <si>
    <t>贾庄学区 汇总</t>
  </si>
  <si>
    <t>凤山学区</t>
  </si>
  <si>
    <t>凤山学区 汇总</t>
  </si>
  <si>
    <t>横涧学区</t>
  </si>
  <si>
    <t>横涧学区 汇总</t>
  </si>
  <si>
    <t>卫生健康局</t>
  </si>
  <si>
    <t>2026年基本公共卫生服务区级配套资金</t>
  </si>
  <si>
    <t>计划生育家庭保险</t>
  </si>
  <si>
    <t>计划生育业务费</t>
  </si>
  <si>
    <t>计划生育支出-农村部分计划生育家庭奖扶补助区级配套资金</t>
  </si>
  <si>
    <t>计划生育支出-全国计划生育特别扶助制度区级配套资金</t>
  </si>
  <si>
    <t>计划生育支出（关扶）区级配套资金</t>
  </si>
  <si>
    <t>计生协亲情关爱经费</t>
  </si>
  <si>
    <t>矿区医院改制前死亡职工遗属补助经费</t>
  </si>
  <si>
    <t>卫生综合业务费</t>
  </si>
  <si>
    <t>原“赤脚医生”养老补助资金</t>
  </si>
  <si>
    <t>原矿区医院人员遗留问题</t>
  </si>
  <si>
    <t>卫生健康局 汇总</t>
  </si>
  <si>
    <t>疾病预防控制中心</t>
  </si>
  <si>
    <t>基本运转经费</t>
  </si>
  <si>
    <t>2024年14周岁女孩免费接种HPV疫苗区级补助资金</t>
  </si>
  <si>
    <t>2025年14周岁女孩免费接种HPV疫苗区级补助资金</t>
  </si>
  <si>
    <t>业务专项经费</t>
  </si>
  <si>
    <t>疾病预防控制中心 汇总</t>
  </si>
  <si>
    <t>妇幼保健计划生育服务中心</t>
  </si>
  <si>
    <t>2026年区级基本公共卫生服务经费</t>
  </si>
  <si>
    <t>机关事业单位妇女病普查</t>
  </si>
  <si>
    <t>新生儿出生缺陷干预工程</t>
  </si>
  <si>
    <t>妇幼保健计划生育服务中心 汇总</t>
  </si>
  <si>
    <t>矿市街道社区卫生服务中心</t>
  </si>
  <si>
    <t>流动人口服务经费</t>
  </si>
  <si>
    <t>疫苗服务经费</t>
  </si>
  <si>
    <t>社区卫生服务中心 汇总</t>
  </si>
  <si>
    <t>贾庄中心卫生院</t>
  </si>
  <si>
    <t>农村订单定向免费医学生</t>
  </si>
  <si>
    <t>乡村一体化运行经费（村卫生室）</t>
  </si>
  <si>
    <t>贾庄中心卫生院 汇总</t>
  </si>
  <si>
    <t>凤山镇卫生院</t>
  </si>
  <si>
    <t>凤山镇卫生院 汇总</t>
  </si>
  <si>
    <t>横涧乡卫生院</t>
  </si>
  <si>
    <t>横涧乡卫生院 汇总</t>
  </si>
  <si>
    <t>人民医院</t>
  </si>
  <si>
    <t>药品零差率</t>
  </si>
  <si>
    <t>人民医院 汇总</t>
  </si>
  <si>
    <t>医疗保障局</t>
  </si>
  <si>
    <t>骨干网络建设经费</t>
  </si>
  <si>
    <t>医保经办业务网络租赁费</t>
  </si>
  <si>
    <t>医疗保障局 汇总</t>
  </si>
  <si>
    <t>医疗保险管理中心</t>
  </si>
  <si>
    <t>城乡居民基本医疗保险区级配套资金</t>
  </si>
  <si>
    <t>离休人员医疗费</t>
  </si>
  <si>
    <t>医疗保险管理中心 汇总</t>
  </si>
  <si>
    <t>市场监督管理局</t>
  </si>
  <si>
    <t>散煤管控工作经费</t>
  </si>
  <si>
    <t>食品检测经费</t>
  </si>
  <si>
    <t>食药投诉举报奖励资金</t>
  </si>
  <si>
    <t>市场监管领域违法行为举报奖励资金</t>
  </si>
  <si>
    <t>市场主体管理经费</t>
  </si>
  <si>
    <t>信息化建设经费</t>
  </si>
  <si>
    <t>质量安全监管经费</t>
  </si>
  <si>
    <t>市场监督管理局 汇总</t>
  </si>
  <si>
    <t>统计局</t>
  </si>
  <si>
    <t>城镇记账户补贴</t>
  </si>
  <si>
    <t>普查调查经费  （第四次农业普查）</t>
  </si>
  <si>
    <t>统计局 汇总</t>
  </si>
  <si>
    <t>应急管理局</t>
  </si>
  <si>
    <t>安监信息平台网络运维费</t>
  </si>
  <si>
    <t>安全生产举报奖励资金</t>
  </si>
  <si>
    <t>防灾减灾救灾资金</t>
  </si>
  <si>
    <t>森林草原消防应急救援经费</t>
  </si>
  <si>
    <t>石家庄市基层防灾工程国债项目区级配套资金</t>
  </si>
  <si>
    <t>政策性农房保险项目经费</t>
  </si>
  <si>
    <t>自然灾害应急能力提升工程预警指挥国债项目区级配套资金</t>
  </si>
  <si>
    <t>应急管理局 汇总</t>
  </si>
  <si>
    <t>机关后勤服务中心</t>
  </si>
  <si>
    <t>公务用车“三定一平台”项目</t>
  </si>
  <si>
    <t>食堂服务保障项目</t>
  </si>
  <si>
    <t>行政大楼安保项目</t>
  </si>
  <si>
    <t>行政大楼网费项目</t>
  </si>
  <si>
    <t>综合办公楼保洁项目</t>
  </si>
  <si>
    <t>综合办公楼运行维护费</t>
  </si>
  <si>
    <t>机关后勤服务中心 汇总</t>
  </si>
  <si>
    <t>数据和政务服务局</t>
  </si>
  <si>
    <t>公共资源交易中心“双盲”评审改造提升项目</t>
  </si>
  <si>
    <t>劳务派遣经费（保安）</t>
  </si>
  <si>
    <t>企业户籍档案数字化服务项目经费</t>
  </si>
  <si>
    <t>项目评估评审费用</t>
  </si>
  <si>
    <t>新开办企业印章刻制费用</t>
  </si>
  <si>
    <t>专项网络建设运维租赁经费</t>
  </si>
  <si>
    <t>数据和政务服务局 汇总</t>
  </si>
  <si>
    <t>数据和政务服务中心</t>
  </si>
  <si>
    <t>行政审批服务中心 汇总</t>
  </si>
  <si>
    <t>公共资源交易中心</t>
  </si>
  <si>
    <t>远程异地评标设备</t>
  </si>
  <si>
    <t>公共资源交易中心 汇总</t>
  </si>
  <si>
    <t>矿市街道办事处</t>
  </si>
  <si>
    <t>城镇无业独生子女父母奖励</t>
  </si>
  <si>
    <t>社区服务人员经费（联兴物业）</t>
  </si>
  <si>
    <t>社区工作经费</t>
  </si>
  <si>
    <t>社区工作者经费区级配套</t>
  </si>
  <si>
    <t>网格员工作经费</t>
  </si>
  <si>
    <t>网络视频运行维护费</t>
  </si>
  <si>
    <t>武装工作经费</t>
  </si>
  <si>
    <t>信访维稳工作经费</t>
  </si>
  <si>
    <t>综合业务劳务费</t>
  </si>
  <si>
    <t>矿市街道办事处 汇总</t>
  </si>
  <si>
    <t>四微街道办事处</t>
  </si>
  <si>
    <t>信访稳定工作经费</t>
  </si>
  <si>
    <t>综合业务劳务费（楼长等）</t>
  </si>
  <si>
    <t>四微街道办事处 汇总</t>
  </si>
  <si>
    <t>民兵训练基地</t>
  </si>
  <si>
    <t>日常工作经费</t>
  </si>
  <si>
    <t>民兵训练基地 汇总</t>
  </si>
  <si>
    <t>科学技术和工业信息化局</t>
  </si>
  <si>
    <t>春节慰问经费</t>
  </si>
  <si>
    <t>电力局退休人员经费</t>
  </si>
  <si>
    <t>个人生活待遇经费</t>
  </si>
  <si>
    <t>科技创新能力跃升经费</t>
  </si>
  <si>
    <t>信访工作经费</t>
  </si>
  <si>
    <t>盐业执法工作经费</t>
  </si>
  <si>
    <t>遗留问题经费</t>
  </si>
  <si>
    <t>科工局 汇总</t>
  </si>
  <si>
    <t>信访局</t>
  </si>
  <si>
    <t>保安经费</t>
  </si>
  <si>
    <t>政务外网经费</t>
  </si>
  <si>
    <t>信访局 汇总</t>
  </si>
  <si>
    <t>城市管理综合行政执法局</t>
  </si>
  <si>
    <t>城管网络运行经费</t>
  </si>
  <si>
    <t>城管执法运行经费</t>
  </si>
  <si>
    <t>城市运转水电费</t>
  </si>
  <si>
    <t>城外环卫服务市场化运营项目</t>
  </si>
  <si>
    <t>供暖项目应急保障费用</t>
  </si>
  <si>
    <t>环卫服务市场化运营项目</t>
  </si>
  <si>
    <t>填埋场市场化运营（3人工资）</t>
  </si>
  <si>
    <t>液化气居民用户安装物联报警器和自动切断装置项目</t>
  </si>
  <si>
    <t>园林绿化管护项目</t>
  </si>
  <si>
    <t>城管局 汇总</t>
  </si>
  <si>
    <t>市政绿化管理所</t>
  </si>
  <si>
    <t>交通及基础设施维修维护费</t>
  </si>
  <si>
    <t>区燃气行业监管平台</t>
  </si>
  <si>
    <t>社会服务设施建设支出工程2024年第一批中央基建投资预算——石家庄市井陉矿区杏花沟全民健身中心项目EPC 总承包</t>
  </si>
  <si>
    <t>石家庄市井陉矿区采煤沉陷区供热管道改造提升工程</t>
  </si>
  <si>
    <t>市政绿化管理所 汇总</t>
  </si>
  <si>
    <t>矿区工业园区管理委员会</t>
  </si>
  <si>
    <t>工业园区东区环保设备租赁服务费</t>
  </si>
  <si>
    <t>工业园区总体发展规划环境影响报告书编制费</t>
  </si>
  <si>
    <t>空气站运维服务费</t>
  </si>
  <si>
    <t>工业园区管理委员会 汇总</t>
  </si>
  <si>
    <t>总工会</t>
  </si>
  <si>
    <t>工会经费</t>
  </si>
  <si>
    <t>工会劳务费</t>
  </si>
  <si>
    <t>总工会 汇总</t>
  </si>
  <si>
    <t>中国共产主义青年团委员会</t>
  </si>
  <si>
    <t>团委工作经费</t>
  </si>
  <si>
    <t>中国共产主义青年团委员会 汇总</t>
  </si>
  <si>
    <t>713001</t>
  </si>
  <si>
    <t>井陉矿区妇女联合会</t>
  </si>
  <si>
    <t>矿区妇女第十一次代表大会</t>
  </si>
  <si>
    <t>井陉矿区妇女联合会 汇总</t>
  </si>
  <si>
    <t>工商业联合会</t>
  </si>
  <si>
    <t>工商业联合会 汇总</t>
  </si>
  <si>
    <t>红十字会</t>
  </si>
  <si>
    <t>补充救灾物资资金</t>
  </si>
  <si>
    <t>红十字会 汇总</t>
  </si>
  <si>
    <t>残疾人联合会</t>
  </si>
  <si>
    <t>残疾人贫困救济救助</t>
  </si>
  <si>
    <t>残疾人评定补贴</t>
  </si>
  <si>
    <t>残疾人日间照料中心</t>
  </si>
  <si>
    <t>残疾人专职委员补贴</t>
  </si>
  <si>
    <t>劳务派遣经费（劳务外包）</t>
  </si>
  <si>
    <t>重度残疾人参加城乡居民医疗保险资助资金</t>
  </si>
  <si>
    <t>残疾人联合会 汇总</t>
  </si>
  <si>
    <t>消防救援大队</t>
  </si>
  <si>
    <t>消防车辆器材维修保养、执勤车辆保险交纳</t>
  </si>
  <si>
    <t>消防文员工资、保险</t>
  </si>
  <si>
    <t>消防文员伙食</t>
  </si>
  <si>
    <t>专职消防员工资、保险</t>
  </si>
  <si>
    <t>专职消防员伙食</t>
  </si>
  <si>
    <t>消防救援大队 汇总</t>
  </si>
  <si>
    <t>供销合作社</t>
  </si>
  <si>
    <t>企业退休人员独生子女一次性补贴</t>
  </si>
  <si>
    <t>供销合作社 汇总</t>
  </si>
  <si>
    <t>981006</t>
  </si>
  <si>
    <t>综合科代列</t>
  </si>
  <si>
    <t>一般债发行费</t>
  </si>
  <si>
    <t>一般债付息支出</t>
  </si>
  <si>
    <t>综合科代列 汇总</t>
  </si>
  <si>
    <t>交警大队</t>
  </si>
  <si>
    <t>交警大队 汇总</t>
  </si>
  <si>
    <t>矿区公安局</t>
  </si>
  <si>
    <t>办案业务费</t>
  </si>
  <si>
    <t>辅警人员等经费</t>
  </si>
  <si>
    <t>天网运行维护费</t>
  </si>
  <si>
    <t>武警电费</t>
  </si>
  <si>
    <t>智慧安防小区项目资金</t>
  </si>
  <si>
    <t>矿区公安局 汇总</t>
  </si>
  <si>
    <t>生态环境局分局</t>
  </si>
  <si>
    <t>残疾人事业发展补助</t>
  </si>
  <si>
    <t>生态环境局分局 汇总</t>
  </si>
  <si>
    <t>国家税务总局石家庄矿区税务局</t>
  </si>
  <si>
    <t>税收业务经费</t>
  </si>
  <si>
    <t>国家税务总局石家庄矿区税务局 汇总</t>
  </si>
  <si>
    <t>自然资源和规划局分局</t>
  </si>
  <si>
    <t>2022年省级林业改革发展资金风景名胜区保护资金</t>
  </si>
  <si>
    <t>2026年区级护林员工资</t>
  </si>
  <si>
    <t>开展低效用地再开发试点工作</t>
  </si>
  <si>
    <t>林业有害生物防控经费</t>
  </si>
  <si>
    <t>专项规划编制经费</t>
  </si>
  <si>
    <t>自然资源和规划局分局 汇总</t>
  </si>
  <si>
    <t>预算科待分</t>
  </si>
  <si>
    <t>应急基础设施建设</t>
  </si>
  <si>
    <t>预算科待分 汇总</t>
  </si>
  <si>
    <t>乡镇小计</t>
  </si>
  <si>
    <t>贾庄镇人民政府</t>
  </si>
  <si>
    <t>河长制工作经费</t>
  </si>
  <si>
    <t>虹光水泥厂遗留问题</t>
  </si>
  <si>
    <t>两委干部人员经费</t>
  </si>
  <si>
    <t>乡镇“五小”运行费</t>
  </si>
  <si>
    <t>乡镇遗留问题</t>
  </si>
  <si>
    <t>综合治理工作经费</t>
  </si>
  <si>
    <t>贾庄镇人民政府 汇总</t>
  </si>
  <si>
    <t>横涧乡人民政府</t>
  </si>
  <si>
    <t>城中村建设专班工作经费</t>
  </si>
  <si>
    <t>信访维稳经费</t>
  </si>
  <si>
    <t>横涧乡人民政府 汇总</t>
  </si>
  <si>
    <t>凤山镇人民政府</t>
  </si>
  <si>
    <t>凤山镇农村综合改革转移支付资金</t>
  </si>
  <si>
    <t>河长制经费</t>
  </si>
  <si>
    <t>乡镇“五小”运行经费</t>
  </si>
  <si>
    <t>综治工作经费</t>
  </si>
  <si>
    <t>凤山镇人民政府 汇总</t>
  </si>
  <si>
    <t>2026年上级提前下达专项转移支付预算表</t>
  </si>
  <si>
    <t>专款文号</t>
  </si>
  <si>
    <t>项 目 名 称</t>
  </si>
  <si>
    <r>
      <rPr>
        <b/>
        <sz val="12"/>
        <color rgb="FF000000"/>
        <rFont val="宋体"/>
        <charset val="134"/>
      </rPr>
      <t xml:space="preserve">功能分类
</t>
    </r>
    <r>
      <rPr>
        <b/>
        <sz val="12"/>
        <color rgb="FF000000"/>
        <rFont val="宋体"/>
        <charset val="134"/>
      </rPr>
      <t>编码</t>
    </r>
  </si>
  <si>
    <t>功能分类科目名称</t>
  </si>
  <si>
    <t>全区总计</t>
  </si>
  <si>
    <t>石财城[2025]70号</t>
  </si>
  <si>
    <t>关于提前下达2026年交通运输领域专项资金预算[第一批]的通知</t>
  </si>
  <si>
    <t>石财建[2026]1号</t>
  </si>
  <si>
    <t>关于提前下达2025-2026年采暖季农村煤改气用户天然气终端销售价格补贴预算的通知</t>
  </si>
  <si>
    <t>石财城[2026]1号</t>
  </si>
  <si>
    <t>关于下达2025-2026年采暖季煤改气煤改电运行补贴预算的通知</t>
  </si>
  <si>
    <t>石财城[2025]67号</t>
  </si>
  <si>
    <t>关于提前下达2026年普通国省干线公路建设养护发展专项资金的通知</t>
  </si>
  <si>
    <t>石财教[202]93号</t>
  </si>
  <si>
    <t>关于提前下达2026年城乡义务教育中央、省级补助经费预算的通知</t>
  </si>
  <si>
    <t>石财教[2025]91号</t>
  </si>
  <si>
    <t>关于提前下达2026年省级和市级高中补助专项资金预算的通知</t>
  </si>
  <si>
    <t>石财行[2025]40号</t>
  </si>
  <si>
    <t>关于提前下达2026年度省级基层公检法司转移支付资金的通知</t>
  </si>
  <si>
    <t>石财教[2025]98号</t>
  </si>
  <si>
    <t>关于提前下达2026年省级教师队伍建设专项资金[原民办代课教师教龄补助]预算的通知</t>
  </si>
  <si>
    <t>石财行[2025]39号</t>
  </si>
  <si>
    <t>关于提前下达2026年中央政法纪检监察转移支付资金预算的通知</t>
  </si>
  <si>
    <t>石财城[2025]68号</t>
  </si>
  <si>
    <t>关于提前下达2026年农村公路建设养护发展专项资金的通知</t>
  </si>
  <si>
    <t>石财农[2025]80号</t>
  </si>
  <si>
    <t>关于提前下达2026年市级农业转移支付预算指标的通知</t>
  </si>
  <si>
    <t>石财教[2025]82号</t>
  </si>
  <si>
    <t>关于提前下达中央支持地方公共文化服务体系建设补助资金预算的通知</t>
  </si>
  <si>
    <t>石财社[2025]122号</t>
  </si>
  <si>
    <t>关于提前下达2026年市级优抚对象补助经费预算的通知</t>
  </si>
  <si>
    <t>石财社[2025]91号</t>
  </si>
  <si>
    <t>关于提前下达2026年中央基本公共卫生服务补助资金预算的通知</t>
  </si>
  <si>
    <t>石财教[2025]111号</t>
  </si>
  <si>
    <t>关于提前下达2026年市级非物质文化遗产保护专项资金预算的通知</t>
  </si>
  <si>
    <t>石财教[2025]110号</t>
  </si>
  <si>
    <t>关于提前下达2026年市级公共文化服务体系建设专项资金预算的通知</t>
  </si>
  <si>
    <t>石财教[2025]89号</t>
  </si>
  <si>
    <t>关于提前下达2026年现代职业教育发展省级和市级专项资金预算的通知</t>
  </si>
  <si>
    <t>石财建[2025]73号</t>
  </si>
  <si>
    <t>关于提前下达2026年重点区域扬尘污染防治网格工作经费预算的通知</t>
  </si>
  <si>
    <t>关于提前下达2026年市级优抚对象抚恤补助经费预算的通知</t>
  </si>
  <si>
    <t>石财教[2025]106号</t>
  </si>
  <si>
    <t>关于提前下达2026年市级特殊教育专项补助资金预算的通知</t>
  </si>
  <si>
    <t>石财教[2025]104号</t>
  </si>
  <si>
    <t>关于提前下达2026年市级支持学前教育发展资金[免保育教育费补助]预算的通知</t>
  </si>
  <si>
    <t>石财教[2025]87号</t>
  </si>
  <si>
    <t>关于提前下达省级2026年基层三馆一站免费开放运行保障经费预算的通知</t>
  </si>
  <si>
    <t>石财教[2025]85号</t>
  </si>
  <si>
    <t>关于提前下达2026年省级非物质文化遗产保护专项资金的通知</t>
  </si>
  <si>
    <t>石财社[2025]113号</t>
  </si>
  <si>
    <t>关于提前下达2026年中央优抚对象补助经费预算[第二批]的通知</t>
  </si>
  <si>
    <t>石财社[2025]117号</t>
  </si>
  <si>
    <t>关于提前下达2026年中央退役安置补助经费预算的通知</t>
  </si>
  <si>
    <t>石财社[2025]114号</t>
  </si>
  <si>
    <t>关于提前下达2026年中央军队转业干部补助经费预算的通知</t>
  </si>
  <si>
    <t>石财教[2025]79号</t>
  </si>
  <si>
    <t>关于提前下达2026年国家文物保护专项资金预算的通知</t>
  </si>
  <si>
    <t>石财教[2025]113号</t>
  </si>
  <si>
    <t>关于提前下达2026年省级支持市县科技创新和科学普及专项资金预算的通知</t>
  </si>
  <si>
    <t>石财农[2025]66号</t>
  </si>
  <si>
    <t>关于提前下达2026年省级林业改革发展补助资金的通知</t>
  </si>
  <si>
    <t>石财社[2025]116号</t>
  </si>
  <si>
    <t>关于提前下达2026年市级残疾人事业发展补助资金预算的通知</t>
  </si>
  <si>
    <t>石财教[2025]116号</t>
  </si>
  <si>
    <t>关于提前下达2026年引智及人才培养专项资金预算的通知</t>
  </si>
  <si>
    <t>石财社[2025]105号</t>
  </si>
  <si>
    <t>关于提前下达2026年市级退役安置补助资金的通知</t>
  </si>
  <si>
    <t>石财农[2025]70号</t>
  </si>
  <si>
    <t>关于提前下达2026年省级乡村振兴专项资金的通知</t>
  </si>
  <si>
    <t>石财社2025-104号</t>
  </si>
  <si>
    <t>关于提前下达2026年市级困难群众救助补助资金预算的通知</t>
  </si>
  <si>
    <t>石财教[2025]114号</t>
  </si>
  <si>
    <t>关于提前下达2026年支持市县科技创新和科学普及专项资金[县域特色产业科技特派团经费]预算的通知</t>
  </si>
  <si>
    <t>石财农[2025]73号</t>
  </si>
  <si>
    <t>关于提前下达2026年度省级水利发展资金[地方债]预算的通知</t>
  </si>
  <si>
    <t>石财社[2025]104号</t>
  </si>
  <si>
    <t>关于提前下达2026年市级财政困难群众救助补助资金预算的通知</t>
  </si>
  <si>
    <t>石财社[2025]112号</t>
  </si>
  <si>
    <t>关于提前下达2026年省级公共卫生服务补助资金预算的通知</t>
  </si>
  <si>
    <t>石财社[2025]109号</t>
  </si>
  <si>
    <t>关于提前下达2026年医疗服务与保障能力提升补助资金[中医药事业传承与发展部分]预算的通知</t>
  </si>
  <si>
    <t>石财社[2025]106号</t>
  </si>
  <si>
    <t>关于提前下达2026年省级退役安置补助经费预算的通知</t>
  </si>
  <si>
    <t>石财社[2025]115号</t>
  </si>
  <si>
    <t>关于提前下达2026年中央财政重大公共卫生服务补助资金预算的通知</t>
  </si>
  <si>
    <t>石财社[2025]96号</t>
  </si>
  <si>
    <t>关于提前下达2026年基本药物制度市级补助资金的通知</t>
  </si>
  <si>
    <t>石财社[2025]89号</t>
  </si>
  <si>
    <t>关于提前下达2026年中央育儿补贴补助资金预算的通知</t>
  </si>
  <si>
    <t>石财社[2025]93号</t>
  </si>
  <si>
    <t>关于提前下达2026年新生儿出生缺陷干预工程市级补助资金的通知</t>
  </si>
  <si>
    <t>石财社[2025]92号</t>
  </si>
  <si>
    <t>关于提前下达2026年市级育儿补贴补助资金预算指标的通知</t>
  </si>
  <si>
    <t>石财社[2025]98号</t>
  </si>
  <si>
    <t>关于提前下达2026年中央基本药物制度补助资金预算的通知</t>
  </si>
  <si>
    <t>石财社[2025]88号</t>
  </si>
  <si>
    <t>关于提前下达2026年中央计划生育转移支付资金预算指标的通知</t>
  </si>
  <si>
    <t>石财社[2025]95号</t>
  </si>
  <si>
    <t>关于提前下达2026年计划生育服务市级补助资金的通知</t>
  </si>
  <si>
    <t>石财社[2025]94号</t>
  </si>
  <si>
    <t>关于提前下达2026年基本公共卫生服务市级补助资金的通知</t>
  </si>
  <si>
    <t>石财建[2025]71号</t>
  </si>
  <si>
    <t>关于提前下达2026年市级特色产业集群奖补资金预算的通知</t>
  </si>
  <si>
    <t>石财社[2025]81号</t>
  </si>
  <si>
    <t>关于提前下达2026年省级财政支持残疾人事业发展补助资金预算的通知</t>
  </si>
  <si>
    <t>石财农[2025]84号</t>
  </si>
  <si>
    <t>关于提前下达2026年市级水利发展资金预算的通知</t>
  </si>
  <si>
    <t>石财建[2025]69号</t>
  </si>
  <si>
    <t>关于提前下达2026年市级防震减灾群测群防补助资金的通知</t>
  </si>
  <si>
    <t>石财城[2025]58号</t>
  </si>
  <si>
    <t>关于提前下达2026年中央大气污染防治资金预算的通知</t>
  </si>
  <si>
    <t>石财社[2025]99号</t>
  </si>
  <si>
    <t>关于提前下达2026年就业补助资金预算的通知</t>
  </si>
  <si>
    <t>石财金[2025]16号</t>
  </si>
  <si>
    <t>关于提前下达2026年市级财政农业保险保费补贴预算指标的通知</t>
  </si>
  <si>
    <t>石财金[2025]14号</t>
  </si>
  <si>
    <t>关于提前下达2026年省级财政农业保险保费
补贴预算指标的通知</t>
  </si>
  <si>
    <t>关于提前下达2026年中央和省级就业补助资金预算的通知</t>
  </si>
  <si>
    <t>石财城[2025]48号</t>
  </si>
  <si>
    <t>关于提前下达2026年中央大气污染防治资金[用于农村地区气代煤电代煤改造任务运行补助]预算的通知</t>
  </si>
  <si>
    <t>石财建[2025]66号</t>
  </si>
  <si>
    <t>关于提前下达2026年自然灾害救助资金[农房保险试点补助经费]的通知</t>
  </si>
  <si>
    <t>石财社[2025]82号</t>
  </si>
  <si>
    <t>关于提前下达2026年省级财政困难群众基本生活补助预算的通知</t>
  </si>
  <si>
    <t>石财社[2025]100号</t>
  </si>
  <si>
    <t>关于提前下达2026年中央财政机关事业单位养老保险制度改革补助经费预算的通知</t>
  </si>
  <si>
    <t>石财教[2025]115号</t>
  </si>
  <si>
    <t>关于提前下达2026年省级公共文化服务体系建设补助资金的通知</t>
  </si>
  <si>
    <t>石财社[2025]77号</t>
  </si>
  <si>
    <t>关于提前下达2026年市级城乡居民养老保险补助资金预算的通知</t>
  </si>
  <si>
    <t>石财社[2025]87号</t>
  </si>
  <si>
    <t>关于提前下达2026年中央和省级企业军转干部生活补助资金的通知</t>
  </si>
  <si>
    <t>石财农[2025]76号</t>
  </si>
  <si>
    <t>关于提前下达2026年省级农业防灾减灾和水利救灾资金的通知</t>
  </si>
  <si>
    <t>石财行[2025]37号</t>
  </si>
  <si>
    <t>关于提前下达2026年省级市场监管补助经费的通知</t>
  </si>
  <si>
    <t>石财行[2025]35号</t>
  </si>
  <si>
    <t>关于提前下达2026年省级社区建设专项资金预算的通知</t>
  </si>
  <si>
    <t>石财行[2025]33号</t>
  </si>
  <si>
    <t>关于提前下达2026年省级困难职工及劳模帮扶救助专项资金的通知</t>
  </si>
  <si>
    <t>石财教[2025]95号</t>
  </si>
  <si>
    <t>关于提前下达2026年义务教育薄弱环节改善与能力提升中央和省级补助资金预算的通知</t>
  </si>
  <si>
    <t>石财教[2025]93号</t>
  </si>
  <si>
    <t>关于提前下达2026年城乡义务教育中央、省级及市级补助经费预算的通知</t>
  </si>
  <si>
    <t xml:space="preserve">关于提前下达2026年城乡义务教育中央、省级及市级补助经费预算的通知
</t>
  </si>
  <si>
    <t>关于提前下达2026年省级普通高中补助专项资金预算的通知</t>
  </si>
  <si>
    <t>石财教[2025]90号</t>
  </si>
  <si>
    <t>关于提前下达2026年中央现代职业教育质量提升计划资金预算的通知</t>
  </si>
  <si>
    <t>高等职业教育</t>
  </si>
  <si>
    <t>石财教[2025]107号</t>
  </si>
  <si>
    <t>关于提前下达2026年中央学生资助补助经费预算的通知</t>
  </si>
  <si>
    <t>石财教[2025]103号</t>
  </si>
  <si>
    <t>关于提前下达2026年中央和省级支持学前教育发展专项资金预算的通知</t>
  </si>
  <si>
    <t>关于提前下达2026年中央和省级支持学前教育发展资金预算的通知</t>
  </si>
  <si>
    <t>石财教[2025]105号</t>
  </si>
  <si>
    <t>关于提前下达2026年特殊教育中央和省级补助资金预算的通知</t>
  </si>
  <si>
    <t>石财社[2025]79号</t>
  </si>
  <si>
    <t>关于提前下达2026年省级财政养老服务体系建设经费预算的通知</t>
  </si>
  <si>
    <t>石财社[2025]76号</t>
  </si>
  <si>
    <t>关于提前下达2026年省级财政优抚对象补助经费预算的通知</t>
  </si>
  <si>
    <t>石财农[2025]61号</t>
  </si>
  <si>
    <t>关于提前下达2026年中央水利发展资金预算的通知</t>
  </si>
  <si>
    <t>石财城[2025]54号</t>
  </si>
  <si>
    <t>关于提前下达2026年土地整治专项资金[新增建设用地土地使用费返还市县资金]的通知</t>
  </si>
  <si>
    <t>石财农[2025]60号</t>
  </si>
  <si>
    <t>关于提前下达2026年中央耕地建设与利用资金的通知</t>
  </si>
  <si>
    <t>石财农[2025]62号</t>
  </si>
  <si>
    <t>关于提前下达2026年中央财政林业草原  生态保护恢复资金预算的通知</t>
  </si>
  <si>
    <t>石财农[2025]65号</t>
  </si>
  <si>
    <t>关于提前下达2026年省级农业经营主体能力提升资金的通知</t>
  </si>
  <si>
    <t>石财农[2025]64号</t>
  </si>
  <si>
    <t>关于提前下达2026年省级粮油生产保障资金的通知</t>
  </si>
  <si>
    <t>石财行[2025]32号</t>
  </si>
  <si>
    <t>关于提前下达2026年省级社区矫正补助资金的通知</t>
  </si>
  <si>
    <t>石财金[2025]13号</t>
  </si>
  <si>
    <t>关于提前下达2026年省级普惠金融发展专项资金的通知</t>
  </si>
  <si>
    <t>石财社[2025]74号</t>
  </si>
  <si>
    <t>关于提前下达2026年中央财政困难群众救助补助资金预算的通知</t>
  </si>
  <si>
    <t>石财社[2025]72号</t>
  </si>
  <si>
    <t>关于提前下达2026年中央财政残疾人事业发展补助资金预算的通知</t>
  </si>
  <si>
    <t>石财农[2025]57号</t>
  </si>
  <si>
    <t>关于提起下达2026年中央农业经营主体能力提升资金的通知</t>
  </si>
  <si>
    <t>石财农[2025]56号</t>
  </si>
  <si>
    <t>关于提前下达2026年中央粮油生产保障资金的通知</t>
  </si>
  <si>
    <t>石财农[2025]51号</t>
  </si>
  <si>
    <t>关于提前下达2026年中央农业综合改革转移支付预算的通知</t>
  </si>
  <si>
    <t>石财城[2025]53号</t>
  </si>
  <si>
    <t>关于提前下达2026年省级城镇保障性安居工程补助资金预算的通知</t>
  </si>
  <si>
    <t>石财社[2025]65号</t>
  </si>
  <si>
    <t>关于提前下达2026年中央优抚对象医疗保障经费预算的通知</t>
  </si>
  <si>
    <t>石财社[2025]64号</t>
  </si>
  <si>
    <t>关于提前下达2026年中央优抚对象补助经费预算[第一批]的通知</t>
  </si>
  <si>
    <t>石财社[2025]75号</t>
  </si>
  <si>
    <t>关于提前下达2026年省级城乡居民养老保险补助资金预算的通知</t>
  </si>
  <si>
    <t>石财农[2025]58号</t>
  </si>
  <si>
    <t>关于提前下达2026年中央农业防灾减灾和水利救灾资金[动物防疫补助]预算的通知</t>
  </si>
  <si>
    <t>石财金[2025]11号</t>
  </si>
  <si>
    <t>关于提前下达中央财政农业保险保费补贴2026年预算指标的通知</t>
  </si>
  <si>
    <t>石财行[2025]27号</t>
  </si>
  <si>
    <t>关于提前下达2026年下派选调生到村工作中央财政补助资金的通知</t>
  </si>
  <si>
    <t>石财社[2025]61号</t>
  </si>
  <si>
    <t>关于提前下达2026年中央财政城乡居民基本养老保险补助经费预算的通知</t>
  </si>
  <si>
    <t>石财金[2025]12号</t>
  </si>
  <si>
    <t>关于提前下达2026年中央普惠金融发展专项资金的通知</t>
  </si>
  <si>
    <t>石财社[2025]124号</t>
  </si>
  <si>
    <t>关于提前下达2026年市级企业退休人员社会化管理服务经费的通知</t>
  </si>
  <si>
    <t>石财教[2025]92号</t>
  </si>
  <si>
    <t>关于提前下达2026年支持义务教育发展补助资金预算的通知</t>
  </si>
  <si>
    <t>2026年上年结转项目支出预算表</t>
  </si>
  <si>
    <t>文号</t>
  </si>
  <si>
    <t>预算单位</t>
  </si>
  <si>
    <t>区本级小计</t>
  </si>
  <si>
    <t>石财行[2024]24号</t>
  </si>
  <si>
    <t>[203001]矿区组织部本级</t>
  </si>
  <si>
    <t>2025年下派选调生到村工作中央财政补助资金的通知</t>
  </si>
  <si>
    <t>石财行[2025]24号</t>
  </si>
  <si>
    <t>2025年下派选调生到村工作中央财政补助资金</t>
  </si>
  <si>
    <t>石财教[2024]101号</t>
  </si>
  <si>
    <t>[211001]中共井陉矿区委宣传部</t>
  </si>
  <si>
    <t>2025年中央支持地方公共文化服务体系建设补助资金（新时代文明实践中心项目）</t>
  </si>
  <si>
    <t>石财建[2024]110号</t>
  </si>
  <si>
    <t>[302001]大气污染防治服务保障中心</t>
  </si>
  <si>
    <t>关于提前下达2025年重点区域扬尘污染防治网格工作经费预算的通知</t>
  </si>
  <si>
    <t>石财城[2024]47号</t>
  </si>
  <si>
    <t>[303001]井陉矿区发展和改革局</t>
  </si>
  <si>
    <t>关于提前下达2025年中央大气污染防治资金[用于农村地区气代煤电代煤改造任务运行补助]预算的通知</t>
  </si>
  <si>
    <t>石财城[2024]57号</t>
  </si>
  <si>
    <t>关于提前下达2025年中央大气污染防治资金预算的通知</t>
  </si>
  <si>
    <t>石财城[2025]57号</t>
  </si>
  <si>
    <t>关于下达中央大气污染防治资金预算的通知</t>
  </si>
  <si>
    <t>[304001]井陉矿区商务局</t>
  </si>
  <si>
    <t>石财外[2025]12号</t>
  </si>
  <si>
    <t>关于下达2025年中央外经贸发展资金预算的通知（石财外【2025】12号）</t>
  </si>
  <si>
    <t>石财社[2024]101号</t>
  </si>
  <si>
    <t>[313001]井陉矿区退役军人事务局</t>
  </si>
  <si>
    <t>关于提前下达2025年中央退役安置补助经费预算的通知（军休机构经费）</t>
  </si>
  <si>
    <t>石财社[2024]102号</t>
  </si>
  <si>
    <t>关于提前下达2025年中央军队转业干部补助经费预算的通知</t>
  </si>
  <si>
    <t>石财社[2025]123号</t>
  </si>
  <si>
    <t>关于下达2025年中央优抚对象补助经费预算[第五批]的通知</t>
  </si>
  <si>
    <t>石财社[2025]51号</t>
  </si>
  <si>
    <t>关于下达2025年市级优抚对象补助资金的通知（义务兵优待）</t>
  </si>
  <si>
    <t>石财社[2025]59号</t>
  </si>
  <si>
    <t>关于下达2025年中央优抚对象补助经费预算（第四批）的通知</t>
  </si>
  <si>
    <t>石财社[2025]63号</t>
  </si>
  <si>
    <t>关于下达2025年中央退役安置补助经费预算（第二批）的通知（待分配期间管理教育经费）</t>
  </si>
  <si>
    <t>关于下达2025年中央退役安置补助经费预算（第二批）的通知（服务管理机构经费）</t>
  </si>
  <si>
    <t>关于下达2025年中央退役安置补助经费预算（第二批）的通知（离退休人员经费）</t>
  </si>
  <si>
    <t>石财社[2025]68号</t>
  </si>
  <si>
    <t>下达2025年市级退役安置补助资金[第二批]的通知——退役士兵待安置期间生活补助</t>
  </si>
  <si>
    <t>下达2025年市级退役安置补助资金[第二批]的通知——退役士兵待安置期间社会保险费</t>
  </si>
  <si>
    <t>石财社[2024]116号</t>
  </si>
  <si>
    <t>[314002]井陉矿区民政局</t>
  </si>
  <si>
    <t xml:space="preserve">关于提前下达2025年省级财政养老服务体系建设经费预算的通知 </t>
  </si>
  <si>
    <t>石财社[2024]122号</t>
  </si>
  <si>
    <t xml:space="preserve">关于提前下达2025年省级财政困难群众基本生活补助预算的通知 </t>
  </si>
  <si>
    <t>石财社[2024]126号</t>
  </si>
  <si>
    <t xml:space="preserve">关于提前下达2025年市级财政困难群众救助补助资金预算的通知 </t>
  </si>
  <si>
    <t>石财社[2025]24号</t>
  </si>
  <si>
    <t xml:space="preserve">关于下达2025年市级养老服务体系建设补助资金（第一批）的通知 </t>
  </si>
  <si>
    <t>石财社[2025]36号</t>
  </si>
  <si>
    <t xml:space="preserve">关于下达2025年市级财政困难群众救助补助资金（孤儿基本生活费调标部分）的通知 </t>
  </si>
  <si>
    <t>石财行[2024]35号</t>
  </si>
  <si>
    <t>[315001]井陉矿区司法局</t>
  </si>
  <si>
    <t>提前下达2025年省级社区矫正补助资金</t>
  </si>
  <si>
    <t>石财行[2024]37号</t>
  </si>
  <si>
    <t>提前下达2025年中央政法纪检监察转移支付资金</t>
  </si>
  <si>
    <t>提前下达2025年中央政法纪检监察转移支付资金（法律援助）</t>
  </si>
  <si>
    <t>石财行[2024]38号</t>
  </si>
  <si>
    <t>提前下达2025年省级基层公检法司转移支付资金</t>
  </si>
  <si>
    <t>提前下达2025年度省级基层公检法司转移支付资金（法律援助）</t>
  </si>
  <si>
    <t>石财行[2025]12号</t>
  </si>
  <si>
    <t>2025年中央纪检监察转移支付资金（法律援助)</t>
  </si>
  <si>
    <t>石财行[2025]1号</t>
  </si>
  <si>
    <t>2025年社区矫正专项经费</t>
  </si>
  <si>
    <t>石财农[2024]65号</t>
  </si>
  <si>
    <t>[318001]井陉矿区财政局</t>
  </si>
  <si>
    <t xml:space="preserve">关于提前下达2025省级农村财会人员培训资金预算的通知 </t>
  </si>
  <si>
    <t>石财社[2025]44号</t>
  </si>
  <si>
    <t>[323001]井陉矿区人力资源和社会保障局</t>
  </si>
  <si>
    <t>预拨2025年中央财政稳就业扩大社会保险补贴范围补助资金</t>
  </si>
  <si>
    <t>石财社[2025]55号</t>
  </si>
  <si>
    <t>预拨2025年省级财政稳就业扩大社会保险补贴范围补助资金</t>
  </si>
  <si>
    <t>石财社[2024]129号</t>
  </si>
  <si>
    <t>[323003]井陉矿区社会保险中心</t>
  </si>
  <si>
    <t>提前下达2025年市级企业退休人员社会化管理服务经费</t>
  </si>
  <si>
    <t>石财社[2025]67号</t>
  </si>
  <si>
    <t>关于结算2024、下达2025年（第二批）城乡居民基本养老保险市级补助资金</t>
  </si>
  <si>
    <t>石财金[2025]10号</t>
  </si>
  <si>
    <t>[323004]井陉矿区劳动就业服务中心</t>
  </si>
  <si>
    <t>下达2025年中央普惠金融发展专项资金（创业担保贷款奖补）</t>
  </si>
  <si>
    <t>石财金[2025]3号</t>
  </si>
  <si>
    <t>关于下达2025年省级普惠金融发展专项资金（创业担保贷款奖补）的通知</t>
  </si>
  <si>
    <t>石财金[2024]13号</t>
  </si>
  <si>
    <t>[326001]井陉矿区农业农村局</t>
  </si>
  <si>
    <t>提前下达中央财政农业保险保费补贴2025年预算指标</t>
  </si>
  <si>
    <t>石财金[2024]20号</t>
  </si>
  <si>
    <t>提前下达2025年省级财政农业保险保费补贴预算指标</t>
  </si>
  <si>
    <t>石财金[2024]24号</t>
  </si>
  <si>
    <t>提前下达2025年市级政策性农业保险保费补贴专项资金预算</t>
  </si>
  <si>
    <t>石财农[2024]58号</t>
  </si>
  <si>
    <t>提前下达2025年中央水利发展资金预算-小型水库维修养护</t>
  </si>
  <si>
    <t>提前下达2025年中央水利发展资金预算-在线计量监测</t>
  </si>
  <si>
    <t>提前下达2025年中央水利发展资金预算-山洪灾害防治非工程措施设施维修养护</t>
  </si>
  <si>
    <t>提前下达2025年中央水利发展资金预算-山洪灾害防治非工程措施</t>
  </si>
  <si>
    <t>提前下达2025年中央水利发展资金预算-农村饮水工程维修养护</t>
  </si>
  <si>
    <t>石财农[2024]67号</t>
  </si>
  <si>
    <t>提前下达2025年中央农业防灾减灾和水利救灾资金（动物防疫补助）预算—强制免疫</t>
  </si>
  <si>
    <t>石财农[2024]72号</t>
  </si>
  <si>
    <t>提前下达2025年省级农业经营主体能力提升资金-农村金融服务专员项目</t>
  </si>
  <si>
    <t>石财农[2024]79号</t>
  </si>
  <si>
    <t>提前下达2025年省级农业防灾减灾和水利救灾资金预算—动物疫情监测与防控（非洲猪瘟防控）经费</t>
  </si>
  <si>
    <t>提前下达2025年省级农业防灾减灾和水利救灾资金预算—农产品质量安全检测与控制能力提升</t>
  </si>
  <si>
    <t>石财农[2024]84号</t>
  </si>
  <si>
    <t>提前下达2025年省级水利发展资金预算-小型水库维修养护</t>
  </si>
  <si>
    <t>提前下达2025年省级水利发展资金预算-节水社会建设</t>
  </si>
  <si>
    <t>提前下达2025年省级水利发展资金预算-山洪灾害防治非工程措施</t>
  </si>
  <si>
    <t>石财农[2024]93号</t>
  </si>
  <si>
    <t>提前下达2025年省级耕地建设与利用资金（第三次土壤普查等3个支出方向）—农田水利设施维修养护资金项目</t>
  </si>
  <si>
    <t>石财农[2024]95号</t>
  </si>
  <si>
    <t>提前下达2025年市级水利发展资金预算-村级河长巡河护河补助</t>
  </si>
  <si>
    <t>提前下达2025年市级水利发展资金预算-河长制考核奖补资金</t>
  </si>
  <si>
    <t>提前下达2025年市级水利发展资金预算-水土保持工程补助</t>
  </si>
  <si>
    <t>提前下达2025年市级水利发展资金预算-节水工程建设补助</t>
  </si>
  <si>
    <t>提前下达2025年市级水利发展资金预算-幸福河湖奖补资金</t>
  </si>
  <si>
    <t>石财农[2024]99号</t>
  </si>
  <si>
    <t>提前下达2025年市级农业转移支付预算指标—养殖环节病死猪无害化处理及疫病净化补助资金</t>
  </si>
  <si>
    <t>提前下达2025年市级农业转移支付预算指标—农产品质量安全监管资金（绿色食品认证补贴）</t>
  </si>
  <si>
    <t>提前下达2025年市级农业转移支付预算指标—现代种业提升项目资金</t>
  </si>
  <si>
    <t>石财农[2025]25号</t>
  </si>
  <si>
    <t>2025年中央水利发展资金预算—农村饮水工程维修养护（水质提升工程）</t>
  </si>
  <si>
    <t>石财农[2024]76号</t>
  </si>
  <si>
    <t>[333001]井陉矿区住房和城乡建设局</t>
  </si>
  <si>
    <t>关于提前下达2025年省级乡村振兴专项资金（政府债券）的通知</t>
  </si>
  <si>
    <t>石财城[2024]62号</t>
  </si>
  <si>
    <t>[348003]井陉矿区公路管理站</t>
  </si>
  <si>
    <t>关于提前下达2025年交通运输领域专项资金预算（第一批）的通知</t>
  </si>
  <si>
    <t>石财城[2024]70号</t>
  </si>
  <si>
    <t>关于提前下达2025农村公路建设养护发展专项资金的通知-建设改造补助（清算2024年度）</t>
  </si>
  <si>
    <t>关于提前下达2025农村公路建设养护发展专项资金的通知-日常养护补助</t>
  </si>
  <si>
    <t>关于提前下达2025农村公路建设养护发展专项资金的通知-养护工程补助</t>
  </si>
  <si>
    <t>石财债[2024]16号</t>
  </si>
  <si>
    <t>2023年井陉矿区西部城区排水防涝基础设施工程项目</t>
  </si>
  <si>
    <t>2024年第七批新增政府债券资金-石钢路北延工程项目</t>
  </si>
  <si>
    <t>石财教[2024]125号</t>
  </si>
  <si>
    <t>[357001]井陉矿区文化广电体育和旅游局</t>
  </si>
  <si>
    <t>2025年市级文化旅游重点项目引导资金（石财教[2024]125号）</t>
  </si>
  <si>
    <t>石财教[2024]126号</t>
  </si>
  <si>
    <t>2025年市级非物质文化遗产保护专项资金（石财教[2024]126号）</t>
  </si>
  <si>
    <t>石财教[2024]127号</t>
  </si>
  <si>
    <t>2025年市级公共文化服务体系建设专项资金（石财教[2024]127号）</t>
  </si>
  <si>
    <t>石财教[2024]94号</t>
  </si>
  <si>
    <t>2025年国家文物保护专项资金（石财教[2024]94号）</t>
  </si>
  <si>
    <t>石财教[2024]98号</t>
  </si>
  <si>
    <t>2025年省级非物质文化遗产保护专项资金（石财教[2024]98号）</t>
  </si>
  <si>
    <t>石财教[2025]39号</t>
  </si>
  <si>
    <t>2025年省级公共文化服务体系建设补助资金（石财教[2025]39号）</t>
  </si>
  <si>
    <t>2025年中央公共文化服务体系建设补助资金（石财教[2025]39号）</t>
  </si>
  <si>
    <t>石财教[2024]105号</t>
  </si>
  <si>
    <t>[360001]井陉矿区教育局</t>
  </si>
  <si>
    <t>提前下达2025年中央支持学前教育发展资金</t>
  </si>
  <si>
    <t>提前下达2025年省级支持学前教育发展资金（生均经费补助）</t>
  </si>
  <si>
    <t>[360007]井陉矿区区直幼儿园</t>
  </si>
  <si>
    <t>提前下达2025年省级支持学前教育发展资金</t>
  </si>
  <si>
    <t>石财教[2024]112号</t>
  </si>
  <si>
    <t>[360009]井陉矿区第一小学</t>
  </si>
  <si>
    <t>提前下达2025年城乡义务教育市级补助经费（家庭经济困难学生生活费补助）</t>
  </si>
  <si>
    <t>石财教[2025]56号</t>
  </si>
  <si>
    <t>2025年城乡义务教育中央补助经费（综合奖补—足球）</t>
  </si>
  <si>
    <t>石财教[2024]114号</t>
  </si>
  <si>
    <t>[360012]矿区中学</t>
  </si>
  <si>
    <t>提前下达2025年市级普通高中补助资金（普通高中国家助学金）</t>
  </si>
  <si>
    <t>提前下达2025年省级普通高中补助资金（普通高中国家助学金）</t>
  </si>
  <si>
    <t>石财教[2024]106号</t>
  </si>
  <si>
    <t>[360013]井陉矿区职业技术教育中心</t>
  </si>
  <si>
    <t>提前下达2025年现代职业教育质量提升计划资金</t>
  </si>
  <si>
    <t>石财教[2024]109号</t>
  </si>
  <si>
    <t>提前下达2025年现代职业教育发展省级专项资金（中职国家助学金）</t>
  </si>
  <si>
    <t>提前下达2025年现代职业教育发展市级专项资金（中职国家助学金）</t>
  </si>
  <si>
    <t>石财教[2025]23号</t>
  </si>
  <si>
    <t>2025年中央现代职业教育质量提升计划补助资金</t>
  </si>
  <si>
    <t>[360014]井陉矿区凤山中心幼儿园</t>
  </si>
  <si>
    <t>[360015]井陉矿区天护小学</t>
  </si>
  <si>
    <t>[360016]井陉矿区天护幼儿园</t>
  </si>
  <si>
    <t>[360017]井陉矿区区直第二幼儿园</t>
  </si>
  <si>
    <t>[360018]井陉矿区实验小学</t>
  </si>
  <si>
    <t>[360019]井陉矿区区直第三幼儿园</t>
  </si>
  <si>
    <t>石财教[2024]112号
冀财教[2024]123号</t>
  </si>
  <si>
    <t>[360020]井陉矿区实验中学</t>
  </si>
  <si>
    <t>提前下达2025年城乡义务教育中央补助经费（生均公用经费）</t>
  </si>
  <si>
    <t>石财教[2025]27号</t>
  </si>
  <si>
    <t>2025年义务教育薄弱环节改善与能力提升中央补助资金</t>
  </si>
  <si>
    <t>石财教[2024]117号
冀财教[2024]122号</t>
  </si>
  <si>
    <t>[360021]井陉矿区贾庄中学</t>
  </si>
  <si>
    <t>提前下达2025年义务教育薄弱环节改善与能力提升中央补助资金（贾庄中学宿舍楼及配套工程）</t>
  </si>
  <si>
    <t>[360022]井陉矿区贾庄中心幼儿园</t>
  </si>
  <si>
    <t>石财教[2025]54号</t>
  </si>
  <si>
    <t>预下达2025年省级支持学前教育发展资金（免保育教育费补助）</t>
  </si>
  <si>
    <t>石财教[2025]63号</t>
  </si>
  <si>
    <t>2025年市级支持学前教育发展资金（免保育教育费补助）</t>
  </si>
  <si>
    <t>[360031]井陉矿区贾庄学区</t>
  </si>
  <si>
    <t>石财教[2024]84号</t>
  </si>
  <si>
    <t>[360032]井陉矿区凤山学区</t>
  </si>
  <si>
    <t>2025年特殊教育中央及省级补助资金</t>
  </si>
  <si>
    <t>[360033]井陉矿区横涧学区</t>
  </si>
  <si>
    <t>石财社[2025]118号</t>
  </si>
  <si>
    <t>[361001]井陉矿区卫生健康局</t>
  </si>
  <si>
    <t>关于结算2023-2024年部分省级卫生健康专项资金的通知</t>
  </si>
  <si>
    <t>石财社[2025]58号</t>
  </si>
  <si>
    <t>关于下达2025年结直肠癌免费筛查市级补助资金</t>
  </si>
  <si>
    <t>石财社[2024]106号</t>
  </si>
  <si>
    <t>[361003]井陉矿区疾病预防控制中心</t>
  </si>
  <si>
    <t>关于提前下达2025年中央财政医疗服务与保障能力提升（医疗卫生机构能力建设、卫生健康人才培养）补助资金预算</t>
  </si>
  <si>
    <t>石财社[2024]84号</t>
  </si>
  <si>
    <t>关于提前下达2025年14周岁女孩免费接种HPV疫苗市级补助资金</t>
  </si>
  <si>
    <t>石财社[2024]96号</t>
  </si>
  <si>
    <t>关于提前下达2025年中央财政重大公共卫生服务补助资金预算</t>
  </si>
  <si>
    <t>石财社[2025]35号</t>
  </si>
  <si>
    <t>关于下达2025年中央财政重大公共卫生服务补助资金预算</t>
  </si>
  <si>
    <t>石财社[2024]83号</t>
  </si>
  <si>
    <t>[361004]井陉矿区妇幼保健计划生育服务中心</t>
  </si>
  <si>
    <t>关于关于提前下达2025年新生儿出生缺陷干预工程市级补助资金</t>
  </si>
  <si>
    <t>关于提前下达2025年新生儿出生缺陷干预工程市级补助资金</t>
  </si>
  <si>
    <t>石财社[2025]22号</t>
  </si>
  <si>
    <t>关于下达2025年中央基本公共卫生服务补助资金预算</t>
  </si>
  <si>
    <t>石财社[2025]29号</t>
  </si>
  <si>
    <t>关于下达2025年基本公共卫生服务市级补助资金</t>
  </si>
  <si>
    <t>石财社[2024]93号</t>
  </si>
  <si>
    <t>[361006]井陉矿区矿市街道社区卫生服务中心</t>
  </si>
  <si>
    <t>关于提前下达2025年中央基本药物制度补助资金预算</t>
  </si>
  <si>
    <t>石财社[2024]94号</t>
  </si>
  <si>
    <t>关于提前下达2025年中央基本公共卫生服务补助资金预算</t>
  </si>
  <si>
    <t>石财社[2024]115号</t>
  </si>
  <si>
    <t>[361011]井陉矿区贾庄中心卫生院</t>
  </si>
  <si>
    <t>关于提前下达2025年省级公共卫生服务补助资金预算</t>
  </si>
  <si>
    <t>石财社[2024]81号</t>
  </si>
  <si>
    <t>关于提前下达2025年基本药物制度市级补助资金</t>
  </si>
  <si>
    <t>[361021]井陉矿区凤山镇卫生院</t>
  </si>
  <si>
    <t>[361031]井陉矿区横涧乡卫生院</t>
  </si>
  <si>
    <t>[361041]井陉矿区人民医院</t>
  </si>
  <si>
    <t>石财行[2024]31号</t>
  </si>
  <si>
    <t>[383001]井陉矿区市场监督管理局</t>
  </si>
  <si>
    <t>关于提前下达2025年省级市场监管补助经费的通知</t>
  </si>
  <si>
    <t>石财建[2024]109号</t>
  </si>
  <si>
    <t>[426001]井陉矿区应急管理局</t>
  </si>
  <si>
    <t>关于提前下达2025年市级防震减灾群测群防补助资金的通知</t>
  </si>
  <si>
    <t>石财建[2024]8号</t>
  </si>
  <si>
    <t>关于下达增发2023年国债自然灾害应急能力提升工程（应急领域）省级补助资金预算的通知</t>
  </si>
  <si>
    <t>石财建[2024]7号</t>
  </si>
  <si>
    <t>关于下达增发2023年国债自然灾害应急能力提升工程（应急领域）补助资金预算的通知</t>
  </si>
  <si>
    <t>石财行[2025]13号</t>
  </si>
  <si>
    <t>[434002]井陉矿区矿市街道办事处</t>
  </si>
  <si>
    <t>关于下达2025年市级社区党组织服务群众（党建惠民）专项资金的通知</t>
  </si>
  <si>
    <t>2025年重点区域扬尘污染防治网格工作经费</t>
  </si>
  <si>
    <t>[435002]井陉矿区四微街道办事处</t>
  </si>
  <si>
    <t>2025年市级社区党组织服务群众（党建惠民）专项资金</t>
  </si>
  <si>
    <t>关于提前下达2025年重点区域扬尘污染防治网格工作经费</t>
  </si>
  <si>
    <t>石财教[2025]17号</t>
  </si>
  <si>
    <t>[471001]井陉矿区科学技术和工业信息化局</t>
  </si>
  <si>
    <t>关于下达2025年河北省科技型中小企业认定市级奖补资金的通知</t>
  </si>
  <si>
    <t>石财社[2024]112号</t>
  </si>
  <si>
    <t>[762002]井陉矿区残疾人联合会</t>
  </si>
  <si>
    <t>提前下达2025年市级残疾人事业发展补助资金（残疾人基本康复）</t>
  </si>
  <si>
    <t>提前下达2025年市级残疾人事业发展补助资金（残疾人家庭无障碍改造）</t>
  </si>
  <si>
    <t>提前下达2025年市级残疾人事业发展补助资金（农村实用技术培训）</t>
  </si>
  <si>
    <t>石财社[2024]86号</t>
  </si>
  <si>
    <t>提前下达2025年中央残疾人事业发展补助资金（残疾人基本康复）</t>
  </si>
  <si>
    <t>提前下达2025年中央残疾人事业发展补助资金（残疾人辅具适配）</t>
  </si>
  <si>
    <t>提前下达2025年中央残疾人事业发展补助资金（残疾人燃油补贴）</t>
  </si>
  <si>
    <t>石财社[2024]87号</t>
  </si>
  <si>
    <t>提前下达2025年省级残疾人事业发展补助资金（残疾人家庭无障碍改造）</t>
  </si>
  <si>
    <t>提前下达2025年省级残疾人事业发展补助资金（残疾人评定补贴）</t>
  </si>
  <si>
    <t>提前下达2025年省级残疾人事业发展补助资金（康复体育进家庭）</t>
  </si>
  <si>
    <t>提前下达2025年省级残疾人事业发展补助资金（残疾人辅具适配）</t>
  </si>
  <si>
    <t>提前下达2025年省级残疾人事业发展补助资金（残疾人基本康复服务）</t>
  </si>
  <si>
    <t>提前下达2025年省级残疾人事业发展补助资金（残疾人儿童康复救助）</t>
  </si>
  <si>
    <t>石财社[2025]17号</t>
  </si>
  <si>
    <t>下达2025年中央财政支持残疾人事业发展补助资金（基本康复）</t>
  </si>
  <si>
    <t>石财城[2025]43号</t>
  </si>
  <si>
    <t>[981006]综合科代列</t>
  </si>
  <si>
    <t>关于下达新增专项债务限额和安排使用地方政府结存限额市级置换财力补助的通知</t>
  </si>
  <si>
    <t>石财社[2025]121号</t>
  </si>
  <si>
    <t>关于下达2025年市级优抚对象补助[提标部分]资金的通知</t>
  </si>
  <si>
    <t>石财城[2024]74号</t>
  </si>
  <si>
    <t>[981023]自然资源和规划局井陉矿区分局</t>
  </si>
  <si>
    <t>关于提前下达2025年土地整治专项资金【新增建设用地土地有偿使用费】的通知</t>
  </si>
  <si>
    <t>石财城[2025]5号</t>
  </si>
  <si>
    <t>关于清算下达2024年土地整治专项资金（新增建设用地土地有偿使用费返还市县资金）的通知</t>
  </si>
  <si>
    <t>石财农[2024]56号</t>
  </si>
  <si>
    <t>关于提前下达2025年中央林业草原生态保护恢复资金预算的通知</t>
  </si>
  <si>
    <t>石财农[2024]81号</t>
  </si>
  <si>
    <t>关于提前下达2025年中央财政林业草原改革发展资金预算的通知</t>
  </si>
  <si>
    <t>石财农[2024]91号</t>
  </si>
  <si>
    <t>关于提前下达2025年省级林业改革发展补助资金的通知</t>
  </si>
  <si>
    <t>石财城[2024]61号</t>
  </si>
  <si>
    <t>[986001]井陉矿区贾庄镇人民政府</t>
  </si>
  <si>
    <t>关于提前下达2025年省级抢救性资源保护补助资金预算的通知</t>
  </si>
  <si>
    <t>石财农[2024]53号</t>
  </si>
  <si>
    <t>关于提前下达2025年中央农村综合改革转移支付预算的通知-西岗头道路硬化工程</t>
  </si>
  <si>
    <t>石财预[2024]33号</t>
  </si>
  <si>
    <t>关于提前下达2025年革命老区转移支付预算的通知</t>
  </si>
  <si>
    <t>[987001]井陉矿区横涧乡人民政府</t>
  </si>
  <si>
    <t>石财农[2025]34号</t>
  </si>
  <si>
    <t>关于下达2025年中央农村综合改革转移支付预算的通知-横北社区道路基础建设</t>
  </si>
  <si>
    <t>关于下达2025年中央农村综合改革转移支付预算的通知-横西社区道路硬化工程</t>
  </si>
  <si>
    <t>石财行[2024]33号</t>
  </si>
  <si>
    <t>[988001]井陉矿区凤山镇人民政府</t>
  </si>
  <si>
    <t>关于提前下达2025年省级财政社区建设专项资金预算的通知</t>
  </si>
  <si>
    <t>关于提前下达2025年重点区域扬尘污染防治网格工作经费的通知</t>
  </si>
  <si>
    <t>石财建[2025]34号</t>
  </si>
  <si>
    <t>关于下达以工代赈2025年第三批中央基建投资预算的通知-井陉矿区凤山镇2025年农村道路以工代赈项目</t>
  </si>
  <si>
    <t>石财农[2024]70号</t>
  </si>
  <si>
    <t>关于提前下达2025年省级农村综合改革转移支付预算的通知-南井沟社区道路改造工程</t>
  </si>
  <si>
    <t>石财农[2024]78号</t>
  </si>
  <si>
    <t>提前下达2025年省级乡村振兴专项资金-和美乡村重点村奖补项目</t>
  </si>
  <si>
    <t>2026年政府性基金收支预算平衡表</t>
  </si>
  <si>
    <t>2026年政府性基金收入预算表</t>
  </si>
  <si>
    <t>预算安排</t>
  </si>
  <si>
    <t>收  入  总  计</t>
  </si>
  <si>
    <t>土地出让价款收入</t>
  </si>
  <si>
    <t>2026年政府性基金支出预算表</t>
  </si>
  <si>
    <t>旅游发展基金支出</t>
  </si>
  <si>
    <t>地方旅游开发项目补助</t>
  </si>
  <si>
    <t>2026年政府性基金项目支出预算表</t>
  </si>
  <si>
    <t>基金预算拨款安排</t>
  </si>
  <si>
    <t>小计</t>
  </si>
  <si>
    <t>政府基金预算</t>
  </si>
  <si>
    <t>提前下达
基金</t>
  </si>
  <si>
    <t>303001</t>
  </si>
  <si>
    <t>井陉矿区发展和改革局</t>
  </si>
  <si>
    <t>关于下达2024年超长期特别国债（提升减缓和适应气候变化的基础能力）—石家庄天汇废弃资源加工有限公司水泥窑生产线设备升级技术改造项目</t>
  </si>
  <si>
    <t>关于下达2024年超长期特别国债（推动大规模设备更新和消费品以旧换新领域）—石家庄泽拓报废汽车拆解有限公司报废机动车回收拆解项目</t>
  </si>
  <si>
    <t>关于下达2025年第一批超长期国债[大规模设备更新领域]支出 预算的通知</t>
  </si>
  <si>
    <t>314002</t>
  </si>
  <si>
    <t>井陉矿区民政局</t>
  </si>
  <si>
    <t>关于提前下达2025年省级财政养老服务体系建设经费预算的通知</t>
  </si>
  <si>
    <t>关于提前下达2025年中央集中彩票公益金支持社会福利事业资金预算的通知-孤儿助学金</t>
  </si>
  <si>
    <t>关于提前下达2025年中央集中彩票公益金支持社会福利事业资金预算的通知-养老服务设施维修修改配置</t>
  </si>
  <si>
    <t xml:space="preserve">关于提前下达2026年省级财政养老服务体系建设经费预算的通知 </t>
  </si>
  <si>
    <t>关于提前下达2026年中央集中彩票公益金支持社会福利事业资金预算的通知 -孤儿助学金</t>
  </si>
  <si>
    <t>关于提前下达2026年中央集中彩票公益金支持社会福利事业资金预算的通知-养老服务</t>
  </si>
  <si>
    <t>关于下达2025年省级财政养老服务体系建设经费的通知</t>
  </si>
  <si>
    <t>关于下达2025年省级专项福利彩票公益金预算的通知-未保中心设备</t>
  </si>
  <si>
    <t>关于下达2025年市级养老服务体系建设补助资金（第二批）的通知 -家庭养老床位运营补贴</t>
  </si>
  <si>
    <t>关于下达2025年市级养老服务体系建设补助资金（第二批）的通知 困难老年人社区居家养老服务补贴</t>
  </si>
  <si>
    <t xml:space="preserve">关于下达2025年中央集中彩票公益金支持居家和社区基本养老服务提升行动项目资金预算的通知 </t>
  </si>
  <si>
    <t>323004</t>
  </si>
  <si>
    <t>井陉矿区劳动就业服务中心</t>
  </si>
  <si>
    <t>劳动力市场新西占地补偿款</t>
  </si>
  <si>
    <t>326001</t>
  </si>
  <si>
    <t>井陉矿区农业农村局</t>
  </si>
  <si>
    <t>2025年省级水库移民后期扶持资金</t>
  </si>
  <si>
    <t>提前下达2025年市级农业转移支付预算-菜篮子示范工程项目资金</t>
  </si>
  <si>
    <t>提前下达2025年市级农业转移支付预算-农村人居环境整治提升项目</t>
  </si>
  <si>
    <t>提前下达2025年市级农业转移支付预算-现代农业示范区建设</t>
  </si>
  <si>
    <t>提前下达2025年市级农业转移支付预算指标—村级农业技术员补助项目资金</t>
  </si>
  <si>
    <t>提前下达2025年市级农业转移支付预算指标—稳定畜牧业生产补助资金</t>
  </si>
  <si>
    <t>提前下达2026年省级水库移民扶持资金</t>
  </si>
  <si>
    <t>提前下达2026年市级农业转移支付预算-菜篮子示范工程项目资金</t>
  </si>
  <si>
    <t>提前下达2026年市级农业转移支付预算-村级农业技术员补助项目资金</t>
  </si>
  <si>
    <t>提前下达2026年市级农业转移支付预算-革命老区重点村建设资金</t>
  </si>
  <si>
    <t>提前下达2026年市级农业转移支付预算-农业规模经营发展扶持资金</t>
  </si>
  <si>
    <t>提前下达2026年市级农业转移支付预算-稳定畜牧业生产补助资金</t>
  </si>
  <si>
    <t>提前下达2026年市级农业转移支付预算-现代种业提升项目资金</t>
  </si>
  <si>
    <t>提前下达2026年中央水库移民扶持基金-移民补助</t>
  </si>
  <si>
    <t>提前下达2026年市级农村综合改革转移支付资金预算-农村公益事业建设财政奖补</t>
  </si>
  <si>
    <t>333001</t>
  </si>
  <si>
    <t>井陉矿区住房和城乡建设局</t>
  </si>
  <si>
    <t>新西村中路地下管网及配套设施提升工程EPC总承包费用</t>
  </si>
  <si>
    <t>348003</t>
  </si>
  <si>
    <t>井陉矿区公路管理站</t>
  </si>
  <si>
    <t>2025年农村公路日常养护市级补助资金</t>
  </si>
  <si>
    <t>关于提前下达2026年农村公路建设养护市级补助资金的通知</t>
  </si>
  <si>
    <t>357001</t>
  </si>
  <si>
    <t>井陉矿区文化广电体育和旅游局</t>
  </si>
  <si>
    <t>2025年旅游发展基金补助地方项目资金（石财教[2025]43号）</t>
  </si>
  <si>
    <t>2025年省级体育彩票公益金专项资金（石财教[2024]118号）</t>
  </si>
  <si>
    <t>2026年旅游发展基金补助地方项目资金（石财教[2025]81号）</t>
  </si>
  <si>
    <t>2026年省级体育彩票公益金专项资金（石财教[2025]119号）</t>
  </si>
  <si>
    <t>360013</t>
  </si>
  <si>
    <t>井陉矿区职业技术教育中心</t>
  </si>
  <si>
    <t>石家庄市井陉矿区职业技术教育中心建设项目</t>
  </si>
  <si>
    <t>565002</t>
  </si>
  <si>
    <t>井陉矿区城市管理综合行政执法局</t>
  </si>
  <si>
    <t>湿地公园占用土地补偿</t>
  </si>
  <si>
    <t>西岗头占地补偿</t>
  </si>
  <si>
    <t>607001</t>
  </si>
  <si>
    <t>河北石家庄矿区工业园区管理委员会</t>
  </si>
  <si>
    <t>城市矿山综合利用项目东王舍占地补偿款</t>
  </si>
  <si>
    <t>762002</t>
  </si>
  <si>
    <t>井陉矿区残疾人联合会</t>
  </si>
  <si>
    <t>提前下达2026年中央残疾人事业发展补助资金（专项彩票公益金）</t>
  </si>
  <si>
    <t>国土专项债务付息支出</t>
  </si>
  <si>
    <t>棚户区改造专项债券利息</t>
  </si>
  <si>
    <t>专项债发行费</t>
  </si>
  <si>
    <t>专项债务付息支出</t>
  </si>
  <si>
    <t>981023</t>
  </si>
  <si>
    <t>自然资源和规划局井陉矿区分局</t>
  </si>
  <si>
    <t>关于提前下达2025年度市级林业改革发展补助资金的通知</t>
  </si>
  <si>
    <t>关于提前下达2026年度市级林业改革发展补助资金的通知</t>
  </si>
  <si>
    <t>999002</t>
  </si>
  <si>
    <t>986001</t>
  </si>
  <si>
    <t>井陉矿区贾庄镇人民政府</t>
  </si>
  <si>
    <t>关于提前下达2025年市级农村综合改革资金预算的通知-东王舍矸石片街道地下管网改造工程</t>
  </si>
  <si>
    <t>关于提前下达2025年市级农村综合改革资金预算的通知-涧底地下管网改造工程</t>
  </si>
  <si>
    <t>关于提前下达2025年市级农村综合改革资金预算的通知-新王舍社区道路硬化工程</t>
  </si>
  <si>
    <t>关于提前下达2025年市级农村综合改革资金预算的通知-中王舍地下管网改造及道路硬化工程</t>
  </si>
  <si>
    <t>占地补偿及失地农民保险（个人）</t>
  </si>
  <si>
    <t>987001</t>
  </si>
  <si>
    <t>井陉矿区横涧乡人民政府</t>
  </si>
  <si>
    <t>岗头路东延工程拆迁相关费用</t>
  </si>
  <si>
    <t>关于提前下达2025年市级农村综合改革资金预算的通知-冯家沟道路硬化工程</t>
  </si>
  <si>
    <t>关于提前下达2025年市级农村综合改革资金预算的通知-横南排洪沟整治工程</t>
  </si>
  <si>
    <t>关于提前下达2025年市级农村综合改革资金预算的通知-刘赵村防洪沟整治工程</t>
  </si>
  <si>
    <t>988001</t>
  </si>
  <si>
    <t>井陉矿区凤山镇人民政府</t>
  </si>
  <si>
    <t>2026年国有资本经营预算收支总表</t>
  </si>
  <si>
    <t>同比增\减（%）</t>
  </si>
  <si>
    <r>
      <rPr>
        <b/>
        <sz val="11"/>
        <color rgb="FF000000"/>
        <rFont val="宋体"/>
        <charset val="134"/>
      </rPr>
      <t>支</t>
    </r>
    <r>
      <rPr>
        <b/>
        <sz val="11"/>
        <color rgb="FF000000"/>
        <rFont val="Times New Roman"/>
        <charset val="134"/>
      </rPr>
      <t xml:space="preserve"> </t>
    </r>
    <r>
      <rPr>
        <b/>
        <sz val="11"/>
        <color rgb="FF000000"/>
        <rFont val="宋体"/>
        <charset val="134"/>
      </rPr>
      <t>出</t>
    </r>
    <r>
      <rPr>
        <b/>
        <sz val="11"/>
        <color rgb="FF000000"/>
        <rFont val="Times New Roman"/>
        <charset val="134"/>
      </rPr>
      <t xml:space="preserve"> </t>
    </r>
    <r>
      <rPr>
        <b/>
        <sz val="11"/>
        <color rgb="FF000000"/>
        <rFont val="宋体"/>
        <charset val="134"/>
      </rPr>
      <t>合</t>
    </r>
    <r>
      <rPr>
        <b/>
        <sz val="11"/>
        <color rgb="FF000000"/>
        <rFont val="Times New Roman"/>
        <charset val="134"/>
      </rPr>
      <t xml:space="preserve"> </t>
    </r>
    <r>
      <rPr>
        <b/>
        <sz val="11"/>
        <color rgb="FF000000"/>
        <rFont val="宋体"/>
        <charset val="134"/>
      </rPr>
      <t>计</t>
    </r>
  </si>
  <si>
    <r>
      <rPr>
        <b/>
        <sz val="11"/>
        <color rgb="FF000000"/>
        <rFont val="宋体"/>
        <charset val="134"/>
      </rPr>
      <t>支</t>
    </r>
    <r>
      <rPr>
        <b/>
        <sz val="11"/>
        <color rgb="FF000000"/>
        <rFont val="Times New Roman"/>
        <charset val="134"/>
      </rPr>
      <t xml:space="preserve"> </t>
    </r>
    <r>
      <rPr>
        <b/>
        <sz val="11"/>
        <color rgb="FF000000"/>
        <rFont val="宋体"/>
        <charset val="134"/>
      </rPr>
      <t>出</t>
    </r>
    <r>
      <rPr>
        <b/>
        <sz val="11"/>
        <color rgb="FF000000"/>
        <rFont val="Times New Roman"/>
        <charset val="134"/>
      </rPr>
      <t xml:space="preserve"> </t>
    </r>
    <r>
      <rPr>
        <b/>
        <sz val="11"/>
        <color rgb="FF000000"/>
        <rFont val="宋体"/>
        <charset val="134"/>
      </rPr>
      <t>总</t>
    </r>
    <r>
      <rPr>
        <b/>
        <sz val="11"/>
        <color rgb="FF000000"/>
        <rFont val="Times New Roman"/>
        <charset val="134"/>
      </rPr>
      <t xml:space="preserve"> </t>
    </r>
    <r>
      <rPr>
        <b/>
        <sz val="11"/>
        <color rgb="FF000000"/>
        <rFont val="宋体"/>
        <charset val="134"/>
      </rPr>
      <t>计</t>
    </r>
  </si>
  <si>
    <t>2026年社会保险基金收支预算表</t>
  </si>
  <si>
    <t>2026年社会保险基金支出预算表</t>
  </si>
  <si>
    <t>209</t>
  </si>
  <si>
    <t>社会保险基金支出</t>
  </si>
  <si>
    <t>20910</t>
  </si>
  <si>
    <t>城乡居民基本养老保险基金支出</t>
  </si>
  <si>
    <t>2091001</t>
  </si>
  <si>
    <t>基础养老金支出</t>
  </si>
  <si>
    <t>2091002</t>
  </si>
  <si>
    <t>个人账户养老金支出</t>
  </si>
  <si>
    <t>2091003</t>
  </si>
  <si>
    <t>丧葬抚恤补助支出</t>
  </si>
  <si>
    <t>2091099</t>
  </si>
  <si>
    <t>其他城乡居民基本养老保险基金支出</t>
  </si>
  <si>
    <t>20911</t>
  </si>
  <si>
    <t>机关事业单位基本养老保险基金支出</t>
  </si>
  <si>
    <t>2091101</t>
  </si>
  <si>
    <t>2091199</t>
  </si>
  <si>
    <t>其他机关事业单位基本养老保险基金支出</t>
  </si>
  <si>
    <t>2026年城乡居民基本养老保险基金预算表</t>
  </si>
  <si>
    <t>2026年预算数</t>
  </si>
  <si>
    <t>X</t>
  </si>
  <si>
    <t>2026年机关事业单位基本养老保险基金预算表</t>
  </si>
  <si>
    <t xml:space="preserve">    其中：地方财政补贴</t>
  </si>
  <si>
    <t>四、委托投资收益</t>
  </si>
  <si>
    <t>五、转移收入</t>
  </si>
  <si>
    <t>六、其他收入</t>
  </si>
  <si>
    <t xml:space="preserve">    其中：滞纳金</t>
  </si>
  <si>
    <t>七、本年收入小计</t>
  </si>
  <si>
    <t>八、上级补助收入</t>
  </si>
  <si>
    <t>九、下级上解收入</t>
  </si>
  <si>
    <t>十、本年收入合计</t>
  </si>
  <si>
    <t>总      计</t>
  </si>
</sst>
</file>

<file path=xl/styles.xml><?xml version="1.0" encoding="utf-8"?>
<styleSheet xmlns="http://schemas.openxmlformats.org/spreadsheetml/2006/main">
  <numFmts count="9">
    <numFmt numFmtId="41" formatCode="_ * #,##0_ ;_ * \-#,##0_ ;_ * &quot;-&quot;_ ;_ @_ "/>
    <numFmt numFmtId="176" formatCode="&quot;&quot;\¥&quot;&quot;#,##0.00;&quot;&quot;\¥&quot;&quot;\-#,##0.00"/>
    <numFmt numFmtId="177" formatCode="0_ "/>
    <numFmt numFmtId="178" formatCode="0.00_ "/>
    <numFmt numFmtId="179" formatCode="0.0_ "/>
    <numFmt numFmtId="180" formatCode="_ \¥* #,##0.00_ ;_ \¥* \-#,##0.00_ ;_ \¥* &quot;-&quot;??_ ;_ @_ "/>
    <numFmt numFmtId="42" formatCode="_ &quot;￥&quot;* #,##0_ ;_ &quot;￥&quot;* \-#,##0_ ;_ &quot;￥&quot;* &quot;-&quot;_ ;_ @_ "/>
    <numFmt numFmtId="43" formatCode="_ * #,##0.00_ ;_ * \-#,##0.00_ ;_ * &quot;-&quot;??_ ;_ @_ "/>
    <numFmt numFmtId="181" formatCode="0.000_ "/>
  </numFmts>
  <fonts count="86">
    <font>
      <sz val="11"/>
      <color rgb="FF000000"/>
      <name val="Tahoma"/>
      <charset val="134"/>
    </font>
    <font>
      <sz val="11"/>
      <color rgb="FF000000"/>
      <name val="宋体"/>
      <charset val="134"/>
    </font>
    <font>
      <sz val="12"/>
      <name val="宋体"/>
      <charset val="134"/>
    </font>
    <font>
      <b/>
      <sz val="20"/>
      <color rgb="FF000000"/>
      <name val="宋体"/>
      <charset val="134"/>
    </font>
    <font>
      <sz val="12"/>
      <color rgb="FF000000"/>
      <name val="宋体"/>
      <charset val="134"/>
    </font>
    <font>
      <sz val="12"/>
      <color rgb="FF000000"/>
      <name val="Times New Roman"/>
      <charset val="134"/>
    </font>
    <font>
      <b/>
      <sz val="12"/>
      <color rgb="FF000000"/>
      <name val="宋体"/>
      <charset val="134"/>
    </font>
    <font>
      <b/>
      <sz val="12"/>
      <color rgb="FF000000"/>
      <name val="Times New Roman"/>
      <charset val="134"/>
    </font>
    <font>
      <sz val="9"/>
      <name val="宋体"/>
      <charset val="134"/>
    </font>
    <font>
      <b/>
      <sz val="9"/>
      <name val="宋体"/>
      <charset val="134"/>
    </font>
    <font>
      <sz val="20"/>
      <name val="宋体"/>
      <charset val="134"/>
    </font>
    <font>
      <sz val="11"/>
      <name val="宋体"/>
      <charset val="134"/>
    </font>
    <font>
      <b/>
      <sz val="11"/>
      <name val="宋体"/>
      <charset val="134"/>
    </font>
    <font>
      <b/>
      <sz val="11"/>
      <color rgb="FF000000"/>
      <name val="宋体"/>
      <charset val="134"/>
    </font>
    <font>
      <sz val="11"/>
      <color rgb="FF000000"/>
      <name val="Times New Roman"/>
      <charset val="134"/>
    </font>
    <font>
      <b/>
      <sz val="11"/>
      <color rgb="FF000000"/>
      <name val="Times New Roman"/>
      <charset val="134"/>
    </font>
    <font>
      <sz val="20"/>
      <name val="方正小标宋简体"/>
      <charset val="134"/>
    </font>
    <font>
      <sz val="10"/>
      <name val="宋体"/>
      <charset val="134"/>
    </font>
    <font>
      <sz val="20"/>
      <color rgb="FF000000"/>
      <name val="方正小标宋简体"/>
      <charset val="134"/>
    </font>
    <font>
      <b/>
      <sz val="20"/>
      <name val="宋体"/>
      <charset val="134"/>
    </font>
    <font>
      <b/>
      <sz val="22"/>
      <name val="宋体"/>
      <charset val="134"/>
    </font>
    <font>
      <b/>
      <sz val="9"/>
      <name val="Times New Roman"/>
      <charset val="134"/>
    </font>
    <font>
      <sz val="9"/>
      <color rgb="FF000000"/>
      <name val="宋体"/>
      <charset val="134"/>
    </font>
    <font>
      <sz val="9"/>
      <name val="Times New Roman"/>
      <charset val="134"/>
    </font>
    <font>
      <sz val="9"/>
      <color rgb="FF000000"/>
      <name val="Times New Roman"/>
      <charset val="134"/>
    </font>
    <font>
      <b/>
      <sz val="11"/>
      <color rgb="FF000000"/>
      <name val="Tahoma"/>
      <charset val="134"/>
    </font>
    <font>
      <b/>
      <sz val="11"/>
      <name val="Times New Roman"/>
      <charset val="134"/>
    </font>
    <font>
      <sz val="11"/>
      <name val="Times New Roman"/>
      <charset val="134"/>
    </font>
    <font>
      <sz val="11"/>
      <name val="新宋体"/>
      <charset val="134"/>
    </font>
    <font>
      <sz val="10"/>
      <name val="方正仿宋_GBK"/>
      <charset val="134"/>
    </font>
    <font>
      <b/>
      <sz val="11"/>
      <name val="新宋体"/>
      <charset val="134"/>
    </font>
    <font>
      <sz val="11"/>
      <color rgb="FF000000"/>
      <name val="新宋体"/>
      <charset val="134"/>
    </font>
    <font>
      <sz val="11"/>
      <name val="黑体"/>
      <charset val="134"/>
    </font>
    <font>
      <b/>
      <sz val="12"/>
      <name val="新宋体"/>
      <charset val="134"/>
    </font>
    <font>
      <sz val="12"/>
      <name val="新宋体"/>
      <charset val="134"/>
    </font>
    <font>
      <b/>
      <sz val="12"/>
      <name val="Times New Roman"/>
      <charset val="134"/>
    </font>
    <font>
      <b/>
      <sz val="12"/>
      <color rgb="FF000000"/>
      <name val="新宋体"/>
      <charset val="134"/>
    </font>
    <font>
      <b/>
      <sz val="12"/>
      <name val="宋体"/>
      <charset val="134"/>
    </font>
    <font>
      <sz val="9"/>
      <color rgb="FF000000"/>
      <name val="Tahoma"/>
      <charset val="134"/>
    </font>
    <font>
      <b/>
      <sz val="20"/>
      <color rgb="FF000000"/>
      <name val="Times New Roman"/>
      <charset val="134"/>
    </font>
    <font>
      <sz val="6"/>
      <name val="宋体"/>
      <charset val="134"/>
    </font>
    <font>
      <sz val="6"/>
      <color rgb="FF000000"/>
      <name val="宋体"/>
      <charset val="134"/>
    </font>
    <font>
      <b/>
      <sz val="18"/>
      <color rgb="FF000000"/>
      <name val="Times New Roman"/>
      <charset val="134"/>
    </font>
    <font>
      <b/>
      <sz val="18"/>
      <name val="Times New Roman"/>
      <charset val="134"/>
    </font>
    <font>
      <b/>
      <sz val="20"/>
      <name val="Times New Roman"/>
      <charset val="134"/>
    </font>
    <font>
      <sz val="20"/>
      <color rgb="FF000000"/>
      <name val="宋体"/>
      <charset val="134"/>
    </font>
    <font>
      <sz val="10"/>
      <color rgb="FF000000"/>
      <name val="Tahoma"/>
      <charset val="134"/>
    </font>
    <font>
      <b/>
      <sz val="10"/>
      <name val="宋体"/>
      <charset val="134"/>
    </font>
    <font>
      <sz val="10"/>
      <name val="Times New Roman"/>
      <charset val="134"/>
    </font>
    <font>
      <sz val="10"/>
      <color rgb="FF000000"/>
      <name val="Times New Roman"/>
      <charset val="134"/>
    </font>
    <font>
      <b/>
      <sz val="10"/>
      <color rgb="FF000000"/>
      <name val="宋体"/>
      <charset val="134"/>
    </font>
    <font>
      <sz val="10"/>
      <color rgb="FF000000"/>
      <name val="宋体"/>
      <charset val="134"/>
    </font>
    <font>
      <b/>
      <sz val="10"/>
      <name val="Times New Roman"/>
      <charset val="134"/>
    </font>
    <font>
      <b/>
      <sz val="28"/>
      <color rgb="FF000000"/>
      <name val="宋体"/>
      <charset val="134"/>
    </font>
    <font>
      <b/>
      <sz val="20"/>
      <color rgb="FF000000"/>
      <name val="Tahoma"/>
      <charset val="134"/>
    </font>
    <font>
      <sz val="11"/>
      <name val="Tahoma"/>
      <charset val="134"/>
    </font>
    <font>
      <b/>
      <sz val="11"/>
      <name val="Tahoma"/>
      <charset val="134"/>
    </font>
    <font>
      <sz val="14"/>
      <name val="宋体"/>
      <charset val="134"/>
    </font>
    <font>
      <b/>
      <sz val="14"/>
      <name val="宋体"/>
      <charset val="134"/>
    </font>
    <font>
      <sz val="11"/>
      <name val="方正仿宋_GBK"/>
      <charset val="134"/>
    </font>
    <font>
      <b/>
      <sz val="11"/>
      <name val="方正仿宋_GBK"/>
      <charset val="134"/>
    </font>
    <font>
      <sz val="11"/>
      <color rgb="FFFF0000"/>
      <name val="Times New Roman"/>
      <charset val="134"/>
    </font>
    <font>
      <sz val="11"/>
      <name val="Calibri"/>
      <charset val="134"/>
    </font>
    <font>
      <b/>
      <sz val="11"/>
      <name val="Calibri"/>
      <charset val="134"/>
    </font>
    <font>
      <sz val="11"/>
      <color rgb="FF000000"/>
      <name val="Calibri"/>
      <charset val="134"/>
    </font>
    <font>
      <b/>
      <sz val="20"/>
      <name val="方正小标宋_GBK"/>
      <charset val="134"/>
    </font>
    <font>
      <b/>
      <sz val="10"/>
      <color rgb="FF000000"/>
      <name val="Times New Roman"/>
      <charset val="134"/>
    </font>
    <font>
      <sz val="12"/>
      <name val="Times New Roman"/>
      <charset val="134"/>
    </font>
    <font>
      <i/>
      <sz val="11"/>
      <color rgb="FF7F7F7F"/>
      <name val="宋体"/>
      <charset val="134"/>
    </font>
    <font>
      <b/>
      <sz val="11"/>
      <color rgb="FF44546A"/>
      <name val="宋体"/>
      <charset val="134"/>
    </font>
    <font>
      <u/>
      <sz val="11"/>
      <color rgb="FF800080"/>
      <name val="宋体"/>
      <charset val="134"/>
    </font>
    <font>
      <sz val="11"/>
      <color rgb="FF9C0006"/>
      <name val="宋体"/>
      <charset val="134"/>
    </font>
    <font>
      <sz val="11"/>
      <color rgb="FFFFFFFF"/>
      <name val="宋体"/>
      <charset val="134"/>
    </font>
    <font>
      <b/>
      <sz val="11"/>
      <color rgb="FF3F3F3F"/>
      <name val="宋体"/>
      <charset val="134"/>
    </font>
    <font>
      <b/>
      <sz val="15"/>
      <color rgb="FF44546A"/>
      <name val="宋体"/>
      <charset val="134"/>
    </font>
    <font>
      <sz val="11"/>
      <color rgb="FF9C6500"/>
      <name val="宋体"/>
      <charset val="134"/>
    </font>
    <font>
      <sz val="11"/>
      <color rgb="FF3F3F76"/>
      <name val="宋体"/>
      <charset val="134"/>
    </font>
    <font>
      <sz val="11"/>
      <color rgb="FF006100"/>
      <name val="宋体"/>
      <charset val="134"/>
    </font>
    <font>
      <b/>
      <sz val="18"/>
      <color rgb="FF44546A"/>
      <name val="宋体"/>
      <charset val="134"/>
    </font>
    <font>
      <u/>
      <sz val="11"/>
      <color rgb="FF0000FF"/>
      <name val="宋体"/>
      <charset val="134"/>
    </font>
    <font>
      <sz val="11"/>
      <color rgb="FFFA7D00"/>
      <name val="宋体"/>
      <charset val="134"/>
    </font>
    <font>
      <b/>
      <sz val="11"/>
      <color rgb="FFFFFFFF"/>
      <name val="宋体"/>
      <charset val="134"/>
    </font>
    <font>
      <b/>
      <sz val="13"/>
      <color rgb="FF44546A"/>
      <name val="宋体"/>
      <charset val="134"/>
    </font>
    <font>
      <sz val="11"/>
      <color rgb="FFFF0000"/>
      <name val="宋体"/>
      <charset val="134"/>
    </font>
    <font>
      <b/>
      <sz val="11"/>
      <color rgb="FFFA7D00"/>
      <name val="宋体"/>
      <charset val="134"/>
    </font>
    <font>
      <b/>
      <sz val="18"/>
      <color rgb="FF000000"/>
      <name val="宋体"/>
      <charset val="134"/>
    </font>
  </fonts>
  <fills count="35">
    <fill>
      <patternFill patternType="none"/>
    </fill>
    <fill>
      <patternFill patternType="gray125"/>
    </fill>
    <fill>
      <patternFill patternType="solid">
        <fgColor rgb="FFFFFFFF"/>
        <bgColor indexed="64"/>
      </patternFill>
    </fill>
    <fill>
      <patternFill patternType="solid">
        <fgColor rgb="FFFDE9D9"/>
        <bgColor indexed="64"/>
      </patternFill>
    </fill>
    <fill>
      <patternFill patternType="solid">
        <fgColor rgb="FFC5E0B2"/>
        <bgColor indexed="64"/>
      </patternFill>
    </fill>
    <fill>
      <patternFill patternType="solid">
        <fgColor rgb="FFDADADA"/>
        <bgColor indexed="64"/>
      </patternFill>
    </fill>
    <fill>
      <patternFill patternType="solid">
        <fgColor rgb="FFFFC7CE"/>
        <bgColor indexed="64"/>
      </patternFill>
    </fill>
    <fill>
      <patternFill patternType="solid">
        <fgColor rgb="FF4472C4"/>
        <bgColor indexed="64"/>
      </patternFill>
    </fill>
    <fill>
      <patternFill patternType="solid">
        <fgColor rgb="FFFFC000"/>
        <bgColor indexed="64"/>
      </patternFill>
    </fill>
    <fill>
      <patternFill patternType="solid">
        <fgColor rgb="FF5B9BD5"/>
        <bgColor indexed="64"/>
      </patternFill>
    </fill>
    <fill>
      <patternFill patternType="solid">
        <fgColor rgb="FFED7D31"/>
        <bgColor indexed="64"/>
      </patternFill>
    </fill>
    <fill>
      <patternFill patternType="solid">
        <fgColor rgb="FFF2F2F2"/>
        <bgColor indexed="64"/>
      </patternFill>
    </fill>
    <fill>
      <patternFill patternType="solid">
        <fgColor rgb="FFFFFFCC"/>
        <bgColor indexed="64"/>
      </patternFill>
    </fill>
    <fill>
      <patternFill patternType="solid">
        <fgColor rgb="FFA9D18D"/>
        <bgColor indexed="64"/>
      </patternFill>
    </fill>
    <fill>
      <patternFill patternType="solid">
        <fgColor rgb="FFFFEB9C"/>
        <bgColor indexed="64"/>
      </patternFill>
    </fill>
    <fill>
      <patternFill patternType="solid">
        <fgColor rgb="FFFFDA65"/>
        <bgColor indexed="64"/>
      </patternFill>
    </fill>
    <fill>
      <patternFill patternType="solid">
        <fgColor rgb="FF9CC3E6"/>
        <bgColor indexed="64"/>
      </patternFill>
    </fill>
    <fill>
      <patternFill patternType="solid">
        <fgColor rgb="FFC8C8C8"/>
        <bgColor indexed="64"/>
      </patternFill>
    </fill>
    <fill>
      <patternFill patternType="solid">
        <fgColor rgb="FFFFCC99"/>
        <bgColor indexed="64"/>
      </patternFill>
    </fill>
    <fill>
      <patternFill patternType="solid">
        <fgColor rgb="FFC6EFCE"/>
        <bgColor indexed="64"/>
      </patternFill>
    </fill>
    <fill>
      <patternFill patternType="solid">
        <fgColor rgb="FFE2EFD9"/>
        <bgColor indexed="64"/>
      </patternFill>
    </fill>
    <fill>
      <patternFill patternType="solid">
        <fgColor rgb="FFECECEC"/>
        <bgColor indexed="64"/>
      </patternFill>
    </fill>
    <fill>
      <patternFill patternType="solid">
        <fgColor rgb="FF70AD47"/>
        <bgColor indexed="64"/>
      </patternFill>
    </fill>
    <fill>
      <patternFill patternType="solid">
        <fgColor rgb="FFA5A5A5"/>
        <bgColor indexed="64"/>
      </patternFill>
    </fill>
    <fill>
      <patternFill patternType="solid">
        <fgColor rgb="FF8EAADC"/>
        <bgColor indexed="64"/>
      </patternFill>
    </fill>
    <fill>
      <patternFill patternType="solid">
        <fgColor rgb="FFF4B082"/>
        <bgColor indexed="64"/>
      </patternFill>
    </fill>
    <fill>
      <patternFill patternType="solid">
        <fgColor rgb="FFB3C6E7"/>
        <bgColor indexed="64"/>
      </patternFill>
    </fill>
    <fill>
      <patternFill patternType="solid">
        <fgColor rgb="FFFFE799"/>
        <bgColor indexed="64"/>
      </patternFill>
    </fill>
    <fill>
      <patternFill patternType="solid">
        <fgColor rgb="FFF8CBAC"/>
        <bgColor indexed="64"/>
      </patternFill>
    </fill>
    <fill>
      <patternFill patternType="solid">
        <fgColor rgb="FFBCD6EE"/>
        <bgColor indexed="64"/>
      </patternFill>
    </fill>
    <fill>
      <patternFill patternType="solid">
        <fgColor rgb="FFFFF3CB"/>
        <bgColor indexed="64"/>
      </patternFill>
    </fill>
    <fill>
      <patternFill patternType="solid">
        <fgColor rgb="FFFBE4D5"/>
        <bgColor indexed="64"/>
      </patternFill>
    </fill>
    <fill>
      <patternFill patternType="solid">
        <fgColor rgb="FFDEEBF6"/>
        <bgColor indexed="64"/>
      </patternFill>
    </fill>
    <fill>
      <patternFill patternType="solid">
        <fgColor rgb="FFD9E2F3"/>
        <bgColor indexed="64"/>
      </patternFill>
    </fill>
    <fill>
      <patternFill patternType="solid">
        <fgColor rgb="FFF2DBDA"/>
        <bgColor indexed="64"/>
      </patternFill>
    </fill>
  </fills>
  <borders count="2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auto="1"/>
      </top>
      <bottom style="thin">
        <color auto="1"/>
      </bottom>
      <diagonal/>
    </border>
    <border>
      <left style="thin">
        <color rgb="FF000000"/>
      </left>
      <right style="thin">
        <color auto="1"/>
      </right>
      <top style="thin">
        <color auto="1"/>
      </top>
      <bottom style="thin">
        <color rgb="FF000000"/>
      </bottom>
      <diagonal/>
    </border>
    <border>
      <left style="thin">
        <color rgb="FF000000"/>
      </left>
      <right style="thin">
        <color rgb="FF000000"/>
      </right>
      <top style="thin">
        <color auto="1"/>
      </top>
      <bottom style="thin">
        <color rgb="FF000000"/>
      </bottom>
      <diagonal/>
    </border>
    <border>
      <left style="thin">
        <color rgb="FF000000"/>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auto="1"/>
      </bottom>
      <diagonal/>
    </border>
    <border>
      <left style="thin">
        <color auto="1"/>
      </left>
      <right style="thin">
        <color auto="1"/>
      </right>
      <top style="thin">
        <color rgb="FF000000"/>
      </top>
      <bottom style="thin">
        <color rgb="FF000000"/>
      </bottom>
      <diagonal/>
    </border>
    <border>
      <left style="thin">
        <color auto="1"/>
      </left>
      <right style="thin">
        <color auto="1"/>
      </right>
      <top style="thin">
        <color auto="1"/>
      </top>
      <bottom style="thin">
        <color rgb="FF000000"/>
      </bottom>
      <diagonal/>
    </border>
    <border>
      <left style="thin">
        <color rgb="FF000000"/>
      </left>
      <right style="thin">
        <color auto="1"/>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auto="1"/>
      </bottom>
      <diagonal/>
    </border>
    <border>
      <left style="thin">
        <color auto="1"/>
      </left>
      <right style="thin">
        <color rgb="FF000000"/>
      </right>
      <top style="thin">
        <color auto="1"/>
      </top>
      <bottom style="thin">
        <color auto="1"/>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top/>
      <bottom style="thin">
        <color rgb="FF000000"/>
      </bottom>
      <diagonal/>
    </border>
    <border>
      <left style="thin">
        <color auto="1"/>
      </left>
      <right/>
      <top style="thin">
        <color auto="1"/>
      </top>
      <bottom/>
      <diagonal/>
    </border>
    <border>
      <left/>
      <right style="thin">
        <color auto="1"/>
      </right>
      <top style="thin">
        <color auto="1"/>
      </top>
      <bottom/>
      <diagonal/>
    </border>
  </borders>
  <cellStyleXfs count="55">
    <xf numFmtId="0" fontId="0" fillId="0" borderId="0">
      <alignment vertical="center"/>
    </xf>
    <xf numFmtId="42" fontId="1" fillId="0" borderId="0" applyFill="0" applyProtection="0">
      <alignment vertical="center"/>
    </xf>
    <xf numFmtId="0" fontId="1" fillId="21" borderId="0" applyNumberFormat="0" applyProtection="0">
      <alignment vertical="center"/>
    </xf>
    <xf numFmtId="0" fontId="76" fillId="18" borderId="0" applyNumberFormat="0" applyProtection="0">
      <alignment vertical="center"/>
    </xf>
    <xf numFmtId="180" fontId="1" fillId="0" borderId="0" applyFill="0" applyProtection="0">
      <alignment vertical="center"/>
    </xf>
    <xf numFmtId="0" fontId="8" fillId="0" borderId="0" applyNumberFormat="0" applyFill="0">
      <protection locked="0"/>
    </xf>
    <xf numFmtId="41" fontId="1" fillId="0" borderId="0" applyFill="0" applyProtection="0">
      <alignment vertical="center"/>
    </xf>
    <xf numFmtId="0" fontId="1" fillId="5" borderId="0" applyNumberFormat="0" applyProtection="0">
      <alignment vertical="center"/>
    </xf>
    <xf numFmtId="0" fontId="71" fillId="6" borderId="0" applyNumberFormat="0" applyProtection="0">
      <alignment vertical="center"/>
    </xf>
    <xf numFmtId="43" fontId="1" fillId="0" borderId="0" applyFill="0" applyProtection="0">
      <alignment vertical="center"/>
    </xf>
    <xf numFmtId="0" fontId="72" fillId="17" borderId="0" applyNumberFormat="0" applyProtection="0">
      <alignment vertical="center"/>
    </xf>
    <xf numFmtId="0" fontId="79" fillId="0" borderId="0" applyNumberFormat="0" applyFill="0" applyProtection="0">
      <alignment vertical="center"/>
    </xf>
    <xf numFmtId="9" fontId="1" fillId="0" borderId="0" applyFill="0" applyProtection="0">
      <alignment vertical="center"/>
    </xf>
    <xf numFmtId="0" fontId="70" fillId="0" borderId="0" applyNumberFormat="0" applyFill="0" applyProtection="0">
      <alignment vertical="center"/>
    </xf>
    <xf numFmtId="0" fontId="1" fillId="12" borderId="0" applyNumberFormat="0" applyProtection="0">
      <alignment vertical="center"/>
    </xf>
    <xf numFmtId="0" fontId="72" fillId="25" borderId="0" applyNumberFormat="0" applyProtection="0">
      <alignment vertical="center"/>
    </xf>
    <xf numFmtId="0" fontId="69" fillId="0" borderId="0" applyNumberFormat="0" applyFill="0" applyProtection="0">
      <alignment vertical="center"/>
    </xf>
    <xf numFmtId="0" fontId="83" fillId="0" borderId="0" applyNumberFormat="0" applyFill="0" applyProtection="0">
      <alignment vertical="center"/>
    </xf>
    <xf numFmtId="0" fontId="78" fillId="0" borderId="0" applyNumberFormat="0" applyFill="0" applyProtection="0">
      <alignment vertical="center"/>
    </xf>
    <xf numFmtId="0" fontId="68" fillId="0" borderId="0" applyNumberFormat="0" applyFill="0" applyProtection="0">
      <alignment vertical="center"/>
    </xf>
    <xf numFmtId="0" fontId="74" fillId="0" borderId="0" applyNumberFormat="0" applyFill="0" applyProtection="0">
      <alignment vertical="center"/>
    </xf>
    <xf numFmtId="0" fontId="82" fillId="0" borderId="0" applyNumberFormat="0" applyFill="0" applyProtection="0">
      <alignment vertical="center"/>
    </xf>
    <xf numFmtId="0" fontId="8" fillId="0" borderId="0" applyNumberFormat="0" applyFill="0">
      <alignment horizontal="left" vertical="center" indent="2"/>
      <protection locked="0"/>
    </xf>
    <xf numFmtId="0" fontId="72" fillId="16" borderId="0" applyNumberFormat="0" applyProtection="0">
      <alignment vertical="center"/>
    </xf>
    <xf numFmtId="0" fontId="69" fillId="0" borderId="0" applyNumberFormat="0" applyFill="0" applyProtection="0">
      <alignment vertical="center"/>
    </xf>
    <xf numFmtId="0" fontId="72" fillId="15" borderId="0" applyNumberFormat="0" applyProtection="0">
      <alignment vertical="center"/>
    </xf>
    <xf numFmtId="0" fontId="73" fillId="11" borderId="0" applyNumberFormat="0" applyProtection="0">
      <alignment vertical="center"/>
    </xf>
    <xf numFmtId="0" fontId="2" fillId="0" borderId="0" applyNumberFormat="0" applyFill="0"/>
    <xf numFmtId="0" fontId="84" fillId="11" borderId="0" applyNumberFormat="0" applyProtection="0">
      <alignment vertical="center"/>
    </xf>
    <xf numFmtId="0" fontId="81" fillId="23" borderId="0" applyNumberFormat="0" applyProtection="0">
      <alignment vertical="center"/>
    </xf>
    <xf numFmtId="0" fontId="1" fillId="20" borderId="0" applyNumberFormat="0" applyProtection="0">
      <alignment vertical="center"/>
    </xf>
    <xf numFmtId="0" fontId="72" fillId="10" borderId="0" applyNumberFormat="0" applyProtection="0">
      <alignment vertical="center"/>
    </xf>
    <xf numFmtId="0" fontId="80" fillId="0" borderId="0" applyNumberFormat="0" applyFill="0" applyProtection="0">
      <alignment vertical="center"/>
    </xf>
    <xf numFmtId="0" fontId="13" fillId="0" borderId="0" applyNumberFormat="0" applyFill="0" applyProtection="0">
      <alignment vertical="center"/>
    </xf>
    <xf numFmtId="0" fontId="77" fillId="19" borderId="0" applyNumberFormat="0" applyProtection="0">
      <alignment vertical="center"/>
    </xf>
    <xf numFmtId="0" fontId="75" fillId="14" borderId="0" applyNumberFormat="0" applyProtection="0">
      <alignment vertical="center"/>
    </xf>
    <xf numFmtId="0" fontId="1" fillId="33" borderId="0" applyNumberFormat="0" applyProtection="0">
      <alignment vertical="center"/>
    </xf>
    <xf numFmtId="0" fontId="72" fillId="9" borderId="0" applyNumberFormat="0" applyProtection="0">
      <alignment vertical="center"/>
    </xf>
    <xf numFmtId="0" fontId="1" fillId="32" borderId="0" applyNumberFormat="0" applyProtection="0">
      <alignment vertical="center"/>
    </xf>
    <xf numFmtId="0" fontId="1" fillId="29" borderId="0" applyNumberFormat="0" applyProtection="0">
      <alignment vertical="center"/>
    </xf>
    <xf numFmtId="0" fontId="0" fillId="34" borderId="0" applyNumberFormat="0" applyProtection="0">
      <alignment vertical="center"/>
    </xf>
    <xf numFmtId="0" fontId="1" fillId="31" borderId="0" applyNumberFormat="0" applyProtection="0">
      <alignment vertical="center"/>
    </xf>
    <xf numFmtId="0" fontId="1" fillId="28" borderId="0" applyNumberFormat="0" applyProtection="0">
      <alignment vertical="center"/>
    </xf>
    <xf numFmtId="0" fontId="72" fillId="23" borderId="0" applyNumberFormat="0" applyProtection="0">
      <alignment vertical="center"/>
    </xf>
    <xf numFmtId="0" fontId="72" fillId="8" borderId="0" applyNumberFormat="0" applyProtection="0">
      <alignment vertical="center"/>
    </xf>
    <xf numFmtId="0" fontId="1" fillId="30" borderId="0" applyNumberFormat="0" applyProtection="0">
      <alignment vertical="center"/>
    </xf>
    <xf numFmtId="0" fontId="1" fillId="27" borderId="0" applyNumberFormat="0" applyProtection="0">
      <alignment vertical="center"/>
    </xf>
    <xf numFmtId="0" fontId="72" fillId="7" borderId="0" applyNumberFormat="0" applyProtection="0">
      <alignment vertical="center"/>
    </xf>
    <xf numFmtId="0" fontId="1" fillId="26" borderId="0" applyNumberFormat="0" applyProtection="0">
      <alignment vertical="center"/>
    </xf>
    <xf numFmtId="0" fontId="72" fillId="24" borderId="0" applyNumberFormat="0" applyProtection="0">
      <alignment vertical="center"/>
    </xf>
    <xf numFmtId="0" fontId="72" fillId="22" borderId="0" applyNumberFormat="0" applyProtection="0">
      <alignment vertical="center"/>
    </xf>
    <xf numFmtId="0" fontId="1" fillId="4" borderId="0" applyNumberFormat="0" applyProtection="0">
      <alignment vertical="center"/>
    </xf>
    <xf numFmtId="0" fontId="72" fillId="13" borderId="0" applyNumberFormat="0" applyProtection="0">
      <alignment vertical="center"/>
    </xf>
    <xf numFmtId="178" fontId="37" fillId="0" borderId="0" applyFill="0"/>
    <xf numFmtId="0" fontId="2" fillId="0" borderId="0" applyNumberFormat="0" applyFill="0">
      <alignment vertical="center"/>
    </xf>
  </cellStyleXfs>
  <cellXfs count="439">
    <xf numFmtId="0" fontId="0" fillId="0" borderId="0" xfId="0" applyAlignment="1">
      <alignment vertical="center"/>
    </xf>
    <xf numFmtId="0" fontId="1" fillId="0" borderId="0" xfId="0" applyFont="1" applyAlignment="1"/>
    <xf numFmtId="0" fontId="2" fillId="0" borderId="0" xfId="0" applyFont="1" applyAlignment="1"/>
    <xf numFmtId="0" fontId="2" fillId="0" borderId="0" xfId="0" applyFont="1" applyAlignment="1">
      <alignment horizontal="center" vertical="center"/>
    </xf>
    <xf numFmtId="0" fontId="1" fillId="0" borderId="0" xfId="0" applyFont="1" applyAlignment="1">
      <alignment horizontal="center"/>
    </xf>
    <xf numFmtId="0" fontId="3" fillId="0" borderId="0" xfId="0" applyFont="1" applyFill="1" applyAlignment="1">
      <alignment horizontal="center" vertical="center"/>
    </xf>
    <xf numFmtId="0" fontId="4" fillId="0" borderId="1" xfId="0" applyFont="1" applyBorder="1" applyAlignment="1">
      <alignment vertical="center"/>
    </xf>
    <xf numFmtId="0" fontId="4" fillId="0" borderId="1" xfId="0" applyFont="1" applyBorder="1" applyAlignment="1">
      <alignment horizontal="center" vertical="center"/>
    </xf>
    <xf numFmtId="0" fontId="2" fillId="0" borderId="1" xfId="0" applyFont="1" applyBorder="1" applyAlignment="1">
      <alignment horizontal="right"/>
    </xf>
    <xf numFmtId="0" fontId="4" fillId="0" borderId="0" xfId="0" applyFont="1" applyAlignment="1">
      <alignment horizontal="right" vertical="center"/>
    </xf>
    <xf numFmtId="0" fontId="4" fillId="0" borderId="2" xfId="0" applyFont="1" applyBorder="1" applyAlignment="1">
      <alignment horizontal="center" vertical="center"/>
    </xf>
    <xf numFmtId="177" fontId="5" fillId="0" borderId="3" xfId="0" applyNumberFormat="1" applyFont="1" applyBorder="1" applyAlignment="1">
      <alignment horizontal="center" vertical="center"/>
    </xf>
    <xf numFmtId="0" fontId="4" fillId="0" borderId="4" xfId="0" applyFont="1" applyBorder="1" applyAlignment="1">
      <alignment vertical="center"/>
    </xf>
    <xf numFmtId="177" fontId="5" fillId="0" borderId="5" xfId="0" applyNumberFormat="1" applyFont="1" applyBorder="1"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177" fontId="5" fillId="0" borderId="8" xfId="0" applyNumberFormat="1" applyFont="1" applyFill="1" applyBorder="1" applyAlignment="1">
      <alignment horizontal="center" vertical="center"/>
    </xf>
    <xf numFmtId="0" fontId="5" fillId="0" borderId="7" xfId="0" applyFont="1" applyFill="1" applyBorder="1" applyAlignment="1">
      <alignment horizontal="center" vertical="center"/>
    </xf>
    <xf numFmtId="177" fontId="5" fillId="0" borderId="2" xfId="0" applyNumberFormat="1" applyFont="1" applyFill="1" applyBorder="1" applyAlignment="1">
      <alignment horizontal="center" vertical="center"/>
    </xf>
    <xf numFmtId="0" fontId="5" fillId="0" borderId="9" xfId="0" applyFont="1" applyFill="1" applyBorder="1" applyAlignment="1">
      <alignment horizontal="center" vertical="center"/>
    </xf>
    <xf numFmtId="0" fontId="5" fillId="0" borderId="5" xfId="0" applyFont="1" applyFill="1" applyBorder="1" applyAlignment="1">
      <alignment horizontal="center" vertical="center"/>
    </xf>
    <xf numFmtId="177" fontId="5" fillId="0" borderId="10" xfId="0" applyNumberFormat="1" applyFont="1" applyFill="1" applyBorder="1" applyAlignment="1">
      <alignment horizontal="center" vertical="center"/>
    </xf>
    <xf numFmtId="0" fontId="4" fillId="0" borderId="3" xfId="0" applyFont="1" applyFill="1" applyBorder="1" applyAlignment="1">
      <alignment vertical="center"/>
    </xf>
    <xf numFmtId="177" fontId="5" fillId="0" borderId="7" xfId="0" applyNumberFormat="1" applyFont="1" applyFill="1" applyBorder="1" applyAlignment="1">
      <alignment horizontal="center" vertical="center"/>
    </xf>
    <xf numFmtId="0" fontId="4" fillId="0" borderId="7" xfId="0" applyFont="1" applyFill="1" applyBorder="1" applyAlignment="1">
      <alignment horizontal="center" vertical="center"/>
    </xf>
    <xf numFmtId="0" fontId="6" fillId="0" borderId="7" xfId="0" applyFont="1" applyFill="1" applyBorder="1" applyAlignment="1">
      <alignment horizontal="center" vertical="center"/>
    </xf>
    <xf numFmtId="177" fontId="7" fillId="0" borderId="7" xfId="0" applyNumberFormat="1" applyFont="1" applyFill="1" applyBorder="1" applyAlignment="1">
      <alignment horizontal="center" vertical="center"/>
    </xf>
    <xf numFmtId="0" fontId="2" fillId="0" borderId="0" xfId="0" applyFont="1" applyFill="1" applyAlignment="1">
      <alignment horizontal="center"/>
    </xf>
    <xf numFmtId="177" fontId="2" fillId="0" borderId="0" xfId="0" applyNumberFormat="1" applyFont="1" applyFill="1" applyAlignment="1">
      <alignment horizontal="center"/>
    </xf>
    <xf numFmtId="177" fontId="3" fillId="0" borderId="0" xfId="0" applyNumberFormat="1" applyFont="1" applyFill="1" applyAlignment="1">
      <alignment horizontal="center" vertical="center"/>
    </xf>
    <xf numFmtId="0" fontId="6" fillId="0" borderId="0" xfId="0" applyFont="1" applyFill="1" applyAlignment="1">
      <alignment horizontal="center" vertical="center"/>
    </xf>
    <xf numFmtId="177" fontId="4" fillId="0" borderId="0" xfId="0" applyNumberFormat="1" applyFont="1" applyFill="1" applyAlignment="1">
      <alignment horizontal="center" vertical="center"/>
    </xf>
    <xf numFmtId="177" fontId="4" fillId="0" borderId="1" xfId="0" applyNumberFormat="1" applyFont="1" applyFill="1" applyBorder="1" applyAlignment="1">
      <alignment horizontal="right" vertical="center"/>
    </xf>
    <xf numFmtId="177" fontId="4" fillId="0" borderId="2" xfId="0" applyNumberFormat="1" applyFont="1" applyFill="1" applyBorder="1" applyAlignment="1">
      <alignment horizontal="center" vertical="center"/>
    </xf>
    <xf numFmtId="0" fontId="5" fillId="0" borderId="3" xfId="0" applyFont="1" applyFill="1" applyBorder="1" applyAlignment="1">
      <alignment horizontal="center" vertical="center"/>
    </xf>
    <xf numFmtId="49" fontId="4" fillId="0" borderId="5" xfId="0" applyNumberFormat="1" applyFont="1" applyFill="1" applyBorder="1" applyAlignment="1">
      <alignment vertical="center"/>
    </xf>
    <xf numFmtId="49" fontId="4" fillId="0" borderId="8" xfId="0" applyNumberFormat="1" applyFont="1" applyFill="1" applyBorder="1" applyAlignment="1">
      <alignment vertical="center"/>
    </xf>
    <xf numFmtId="0" fontId="5" fillId="0" borderId="11" xfId="0" applyFont="1" applyFill="1" applyBorder="1" applyAlignment="1">
      <alignment horizontal="center" vertical="center"/>
    </xf>
    <xf numFmtId="49" fontId="4" fillId="0" borderId="7" xfId="0" applyNumberFormat="1" applyFont="1" applyFill="1" applyBorder="1" applyAlignment="1">
      <alignment vertical="center"/>
    </xf>
    <xf numFmtId="49" fontId="4" fillId="0" borderId="12" xfId="0" applyNumberFormat="1" applyFont="1" applyFill="1" applyBorder="1" applyAlignment="1">
      <alignment vertical="center"/>
    </xf>
    <xf numFmtId="0" fontId="5" fillId="0" borderId="12" xfId="0" applyFont="1" applyFill="1" applyBorder="1" applyAlignment="1">
      <alignment horizontal="center" vertical="center"/>
    </xf>
    <xf numFmtId="0" fontId="4" fillId="0" borderId="5" xfId="0" applyFont="1" applyFill="1" applyBorder="1" applyAlignment="1">
      <alignment vertical="center"/>
    </xf>
    <xf numFmtId="0" fontId="4" fillId="0" borderId="13" xfId="0" applyFont="1" applyFill="1" applyBorder="1" applyAlignment="1">
      <alignment vertical="center"/>
    </xf>
    <xf numFmtId="0" fontId="1" fillId="0" borderId="0" xfId="0" applyFont="1" applyFill="1" applyAlignment="1">
      <alignment horizontal="center" vertical="center"/>
    </xf>
    <xf numFmtId="0" fontId="4" fillId="0" borderId="8" xfId="0" applyFont="1" applyFill="1" applyBorder="1" applyAlignment="1">
      <alignment vertical="center"/>
    </xf>
    <xf numFmtId="0" fontId="5" fillId="0" borderId="8" xfId="0" applyFont="1" applyFill="1" applyBorder="1" applyAlignment="1">
      <alignment horizontal="center" vertical="center"/>
    </xf>
    <xf numFmtId="0" fontId="5" fillId="0" borderId="14" xfId="0" applyFont="1" applyFill="1" applyBorder="1" applyAlignment="1">
      <alignment horizontal="center" vertical="center"/>
    </xf>
    <xf numFmtId="0" fontId="6" fillId="0" borderId="2" xfId="0" applyFont="1" applyFill="1" applyBorder="1" applyAlignment="1">
      <alignment horizontal="center" vertical="center"/>
    </xf>
    <xf numFmtId="0" fontId="7" fillId="0" borderId="2" xfId="0" applyFont="1" applyFill="1" applyBorder="1" applyAlignment="1">
      <alignment horizontal="center" vertical="center"/>
    </xf>
    <xf numFmtId="0" fontId="6" fillId="0" borderId="14" xfId="0" applyFont="1" applyFill="1" applyBorder="1" applyAlignment="1">
      <alignment horizontal="center" vertical="center"/>
    </xf>
    <xf numFmtId="177" fontId="7" fillId="0" borderId="8" xfId="0" applyNumberFormat="1" applyFont="1" applyFill="1" applyBorder="1" applyAlignment="1">
      <alignment horizontal="center" vertical="center"/>
    </xf>
    <xf numFmtId="0" fontId="2" fillId="0" borderId="15" xfId="0" applyFont="1" applyFill="1" applyBorder="1" applyAlignment="1"/>
    <xf numFmtId="0" fontId="4" fillId="0" borderId="15" xfId="0" applyFont="1" applyFill="1" applyBorder="1" applyAlignment="1">
      <alignment horizontal="center" vertical="center"/>
    </xf>
    <xf numFmtId="0" fontId="4" fillId="0" borderId="0" xfId="0" applyFont="1" applyFill="1" applyAlignment="1">
      <alignment vertical="center"/>
    </xf>
    <xf numFmtId="0" fontId="8" fillId="0" borderId="0" xfId="0" applyFont="1" applyFill="1" applyAlignment="1" applyProtection="1">
      <alignment horizontal="center" vertical="center"/>
      <protection locked="0"/>
    </xf>
    <xf numFmtId="0" fontId="9" fillId="0" borderId="0" xfId="0" applyFont="1" applyFill="1" applyAlignment="1" applyProtection="1">
      <alignment horizontal="center" vertical="center"/>
      <protection locked="0"/>
    </xf>
    <xf numFmtId="0" fontId="8" fillId="0" borderId="0" xfId="0" applyFont="1" applyFill="1" applyAlignment="1" applyProtection="1">
      <alignment vertical="top"/>
      <protection locked="0"/>
    </xf>
    <xf numFmtId="0" fontId="1" fillId="0" borderId="0" xfId="0" applyFont="1" applyFill="1" applyAlignment="1">
      <alignment vertical="center"/>
    </xf>
    <xf numFmtId="0" fontId="3" fillId="0" borderId="0" xfId="0" applyFont="1" applyFill="1" applyAlignment="1" applyProtection="1">
      <alignment horizontal="center" vertical="center" wrapText="1"/>
      <protection locked="0"/>
    </xf>
    <xf numFmtId="0" fontId="10" fillId="0" borderId="0" xfId="0" applyFont="1" applyFill="1" applyAlignment="1" applyProtection="1">
      <alignment horizontal="center" vertical="center" wrapText="1"/>
      <protection locked="0"/>
    </xf>
    <xf numFmtId="177" fontId="10" fillId="0" borderId="0" xfId="0" applyNumberFormat="1" applyFont="1" applyFill="1" applyAlignment="1" applyProtection="1">
      <alignment horizontal="center" vertical="center" wrapText="1"/>
      <protection locked="0"/>
    </xf>
    <xf numFmtId="0" fontId="8" fillId="0" borderId="0" xfId="0" applyFont="1" applyFill="1" applyAlignment="1" applyProtection="1">
      <alignment horizontal="left" vertical="center" wrapText="1"/>
      <protection locked="0"/>
    </xf>
    <xf numFmtId="0" fontId="8" fillId="0" borderId="0" xfId="0" applyFont="1" applyFill="1" applyAlignment="1" applyProtection="1">
      <alignment horizontal="center" vertical="center" wrapText="1"/>
      <protection locked="0"/>
    </xf>
    <xf numFmtId="177" fontId="11" fillId="0" borderId="0" xfId="0" applyNumberFormat="1" applyFont="1" applyFill="1" applyAlignment="1" applyProtection="1">
      <alignment horizontal="center" vertical="center" wrapText="1"/>
      <protection locked="0"/>
    </xf>
    <xf numFmtId="0" fontId="12" fillId="0" borderId="2" xfId="0" applyFont="1" applyFill="1" applyBorder="1" applyAlignment="1" applyProtection="1">
      <alignment horizontal="center" vertical="center" wrapText="1"/>
      <protection locked="0"/>
    </xf>
    <xf numFmtId="177" fontId="12" fillId="0" borderId="2" xfId="0" applyNumberFormat="1" applyFont="1" applyFill="1" applyBorder="1" applyAlignment="1" applyProtection="1">
      <alignment horizontal="center" vertical="center" wrapText="1"/>
      <protection locked="0"/>
    </xf>
    <xf numFmtId="0" fontId="13" fillId="0" borderId="0" xfId="0" applyFont="1" applyFill="1" applyAlignment="1">
      <alignment vertical="center"/>
    </xf>
    <xf numFmtId="1" fontId="14" fillId="0" borderId="2" xfId="0" applyNumberFormat="1" applyFont="1" applyFill="1" applyBorder="1" applyAlignment="1">
      <alignment horizontal="center" vertical="center"/>
    </xf>
    <xf numFmtId="49" fontId="15" fillId="0" borderId="2" xfId="0" applyNumberFormat="1" applyFont="1" applyFill="1" applyBorder="1" applyAlignment="1" applyProtection="1">
      <alignment vertical="center"/>
      <protection locked="0"/>
    </xf>
    <xf numFmtId="49" fontId="13" fillId="0" borderId="2" xfId="0" applyNumberFormat="1" applyFont="1" applyFill="1" applyBorder="1" applyAlignment="1" applyProtection="1">
      <alignment vertical="center"/>
      <protection locked="0"/>
    </xf>
    <xf numFmtId="177" fontId="15" fillId="0" borderId="2" xfId="0" applyNumberFormat="1" applyFont="1" applyFill="1" applyBorder="1" applyAlignment="1" applyProtection="1">
      <alignment horizontal="center" vertical="center"/>
      <protection locked="0"/>
    </xf>
    <xf numFmtId="49" fontId="14" fillId="0" borderId="2" xfId="0" applyNumberFormat="1" applyFont="1" applyFill="1" applyBorder="1" applyAlignment="1" applyProtection="1">
      <alignment vertical="center"/>
      <protection locked="0"/>
    </xf>
    <xf numFmtId="49" fontId="1" fillId="0" borderId="2" xfId="0" applyNumberFormat="1" applyFont="1" applyFill="1" applyBorder="1" applyAlignment="1" applyProtection="1">
      <alignment vertical="center"/>
      <protection locked="0"/>
    </xf>
    <xf numFmtId="177" fontId="14" fillId="0" borderId="2" xfId="0" applyNumberFormat="1" applyFont="1" applyFill="1" applyBorder="1" applyAlignment="1" applyProtection="1">
      <alignment horizontal="center" vertical="center"/>
      <protection locked="0"/>
    </xf>
    <xf numFmtId="0" fontId="16" fillId="0" borderId="0" xfId="0" applyFont="1" applyFill="1" applyAlignment="1">
      <alignment vertical="center"/>
    </xf>
    <xf numFmtId="0" fontId="11" fillId="0" borderId="0" xfId="0" applyFont="1" applyFill="1" applyAlignment="1">
      <alignment vertical="center"/>
    </xf>
    <xf numFmtId="0" fontId="0" fillId="0" borderId="0" xfId="0" applyFill="1" applyAlignment="1">
      <alignment horizontal="center" vertical="center"/>
    </xf>
    <xf numFmtId="0" fontId="17" fillId="0" borderId="0" xfId="0" applyFont="1" applyFill="1" applyAlignment="1">
      <alignment vertical="center"/>
    </xf>
    <xf numFmtId="0" fontId="1" fillId="0" borderId="1" xfId="0" applyFont="1" applyFill="1" applyBorder="1" applyAlignment="1">
      <alignment vertical="center"/>
    </xf>
    <xf numFmtId="0" fontId="1" fillId="0" borderId="1" xfId="0" applyFont="1" applyFill="1" applyBorder="1" applyAlignment="1">
      <alignment horizontal="right" vertical="center"/>
    </xf>
    <xf numFmtId="0" fontId="11" fillId="0" borderId="2" xfId="0" applyFont="1" applyFill="1" applyBorder="1" applyAlignment="1">
      <alignment horizontal="center" vertical="center"/>
    </xf>
    <xf numFmtId="0" fontId="11" fillId="0" borderId="0" xfId="0" applyFont="1" applyFill="1" applyAlignment="1">
      <alignment horizontal="center" vertical="center"/>
    </xf>
    <xf numFmtId="0" fontId="1" fillId="0" borderId="2" xfId="0" applyFont="1" applyFill="1" applyBorder="1" applyAlignment="1">
      <alignment vertical="center"/>
    </xf>
    <xf numFmtId="177" fontId="15" fillId="0" borderId="2" xfId="0" applyNumberFormat="1" applyFont="1" applyFill="1" applyBorder="1" applyAlignment="1">
      <alignment horizontal="center" vertical="center"/>
    </xf>
    <xf numFmtId="177" fontId="14" fillId="0" borderId="2" xfId="0" applyNumberFormat="1" applyFont="1" applyFill="1" applyBorder="1" applyAlignment="1">
      <alignment horizontal="center" vertical="center"/>
    </xf>
    <xf numFmtId="0" fontId="18" fillId="0" borderId="0" xfId="0" applyFont="1" applyFill="1" applyAlignment="1">
      <alignment vertical="center"/>
    </xf>
    <xf numFmtId="0" fontId="1" fillId="0" borderId="0" xfId="0" applyFont="1" applyFill="1" applyAlignment="1">
      <alignment horizontal="right" vertical="center"/>
    </xf>
    <xf numFmtId="0" fontId="1" fillId="0" borderId="16" xfId="0" applyFont="1" applyFill="1" applyBorder="1" applyAlignment="1">
      <alignment horizontal="center" vertical="center"/>
    </xf>
    <xf numFmtId="0" fontId="1" fillId="0" borderId="17" xfId="0" applyFont="1" applyFill="1" applyBorder="1" applyAlignment="1">
      <alignment horizontal="center" vertical="center"/>
    </xf>
    <xf numFmtId="0" fontId="1" fillId="0" borderId="2" xfId="0" applyFont="1" applyFill="1" applyBorder="1" applyAlignment="1">
      <alignment horizontal="center" vertical="center"/>
    </xf>
    <xf numFmtId="0" fontId="11" fillId="0" borderId="2" xfId="0" applyFont="1" applyFill="1" applyBorder="1" applyAlignment="1">
      <alignment horizontal="center" vertical="center" wrapText="1"/>
    </xf>
    <xf numFmtId="0" fontId="14" fillId="0" borderId="2" xfId="0" applyFont="1" applyFill="1" applyBorder="1" applyAlignment="1">
      <alignment horizontal="center" vertical="center"/>
    </xf>
    <xf numFmtId="0" fontId="14" fillId="0" borderId="2" xfId="0" applyFont="1" applyFill="1" applyBorder="1" applyAlignment="1">
      <alignment vertical="center"/>
    </xf>
    <xf numFmtId="0" fontId="13" fillId="0" borderId="2" xfId="0" applyFont="1" applyFill="1" applyBorder="1" applyAlignment="1">
      <alignment horizontal="center" vertical="center"/>
    </xf>
    <xf numFmtId="0" fontId="15" fillId="0" borderId="2" xfId="0" applyFont="1" applyFill="1" applyBorder="1" applyAlignment="1">
      <alignment horizontal="center" vertical="center"/>
    </xf>
    <xf numFmtId="179" fontId="15" fillId="0" borderId="2" xfId="0" applyNumberFormat="1" applyFont="1" applyFill="1" applyBorder="1" applyAlignment="1">
      <alignment horizontal="center" vertical="center"/>
    </xf>
    <xf numFmtId="0" fontId="8" fillId="0" borderId="0" xfId="0" applyFont="1" applyFill="1" applyAlignment="1">
      <alignment horizontal="center" vertical="center"/>
    </xf>
    <xf numFmtId="0" fontId="8" fillId="0" borderId="0" xfId="0" applyFont="1" applyFill="1" applyAlignment="1">
      <alignment horizontal="left" vertical="center"/>
    </xf>
    <xf numFmtId="49" fontId="8" fillId="0" borderId="0" xfId="0" applyNumberFormat="1" applyFont="1" applyFill="1" applyAlignment="1" applyProtection="1">
      <alignment horizontal="left" vertical="center" wrapText="1"/>
      <protection locked="0"/>
    </xf>
    <xf numFmtId="2" fontId="8" fillId="0" borderId="0" xfId="0" applyNumberFormat="1" applyFont="1" applyFill="1" applyAlignment="1" applyProtection="1">
      <alignment horizontal="center" vertical="center"/>
      <protection locked="0"/>
    </xf>
    <xf numFmtId="0" fontId="19" fillId="0" borderId="0" xfId="0" applyFont="1" applyFill="1" applyAlignment="1" applyProtection="1">
      <alignment horizontal="center" vertical="center" wrapText="1"/>
      <protection locked="0"/>
    </xf>
    <xf numFmtId="0" fontId="20" fillId="0" borderId="0" xfId="0" applyFont="1" applyFill="1" applyAlignment="1" applyProtection="1">
      <alignment horizontal="center" vertical="center" wrapText="1"/>
      <protection locked="0"/>
    </xf>
    <xf numFmtId="0" fontId="20" fillId="0" borderId="0" xfId="0" applyFont="1" applyFill="1" applyAlignment="1" applyProtection="1">
      <alignment horizontal="left" vertical="center" wrapText="1"/>
      <protection locked="0"/>
    </xf>
    <xf numFmtId="0" fontId="8" fillId="0" borderId="2" xfId="0" applyFont="1" applyFill="1" applyBorder="1" applyAlignment="1" applyProtection="1">
      <alignment horizontal="center" vertical="center" wrapText="1"/>
      <protection locked="0"/>
    </xf>
    <xf numFmtId="0" fontId="8" fillId="0" borderId="2" xfId="0" applyFont="1" applyFill="1" applyBorder="1" applyAlignment="1" applyProtection="1">
      <alignment horizontal="center" vertical="center"/>
      <protection locked="0"/>
    </xf>
    <xf numFmtId="177" fontId="9" fillId="0" borderId="2" xfId="0" applyNumberFormat="1" applyFont="1" applyFill="1" applyBorder="1" applyAlignment="1" applyProtection="1">
      <alignment horizontal="center" vertical="center" wrapText="1"/>
      <protection locked="0"/>
    </xf>
    <xf numFmtId="179" fontId="21" fillId="0" borderId="2" xfId="0" applyNumberFormat="1" applyFont="1" applyFill="1" applyBorder="1" applyAlignment="1" applyProtection="1">
      <alignment horizontal="center" vertical="center" wrapText="1"/>
      <protection locked="0"/>
    </xf>
    <xf numFmtId="0" fontId="8" fillId="0" borderId="2" xfId="0" applyFont="1" applyFill="1" applyBorder="1" applyAlignment="1">
      <alignment horizontal="center" vertical="center"/>
    </xf>
    <xf numFmtId="49" fontId="22" fillId="0" borderId="2" xfId="0" applyNumberFormat="1" applyFont="1" applyFill="1" applyBorder="1" applyAlignment="1">
      <alignment horizontal="center" vertical="center" wrapText="1"/>
    </xf>
    <xf numFmtId="49" fontId="22" fillId="0" borderId="2" xfId="0" applyNumberFormat="1" applyFont="1" applyFill="1" applyBorder="1" applyAlignment="1">
      <alignment horizontal="left" vertical="center" wrapText="1"/>
    </xf>
    <xf numFmtId="179" fontId="23" fillId="0" borderId="2" xfId="0" applyNumberFormat="1" applyFont="1" applyFill="1" applyBorder="1" applyAlignment="1" applyProtection="1">
      <alignment horizontal="center" vertical="center" wrapText="1"/>
      <protection locked="0"/>
    </xf>
    <xf numFmtId="0" fontId="22" fillId="0" borderId="2" xfId="0" applyFont="1" applyFill="1" applyBorder="1" applyAlignment="1" applyProtection="1">
      <alignment horizontal="center" vertical="center"/>
      <protection locked="0"/>
    </xf>
    <xf numFmtId="0" fontId="22" fillId="0" borderId="2" xfId="0" applyFont="1" applyFill="1" applyBorder="1" applyAlignment="1">
      <alignment horizontal="center" vertical="center"/>
    </xf>
    <xf numFmtId="179" fontId="24" fillId="0" borderId="2" xfId="0" applyNumberFormat="1" applyFont="1" applyFill="1" applyBorder="1" applyAlignment="1" applyProtection="1">
      <alignment horizontal="center" vertical="center" wrapText="1"/>
      <protection locked="0"/>
    </xf>
    <xf numFmtId="0" fontId="9" fillId="0" borderId="2" xfId="0" applyFont="1" applyFill="1" applyBorder="1" applyAlignment="1">
      <alignment horizontal="center" vertical="center"/>
    </xf>
    <xf numFmtId="0" fontId="9" fillId="0" borderId="2" xfId="0" applyFont="1" applyFill="1" applyBorder="1" applyAlignment="1" applyProtection="1">
      <alignment horizontal="center" vertical="center"/>
      <protection locked="0"/>
    </xf>
    <xf numFmtId="49" fontId="9" fillId="0" borderId="2" xfId="0" applyNumberFormat="1" applyFont="1" applyFill="1" applyBorder="1" applyAlignment="1">
      <alignment horizontal="center" vertical="center" wrapText="1"/>
    </xf>
    <xf numFmtId="0" fontId="16" fillId="0" borderId="0" xfId="0" applyFont="1" applyFill="1" applyAlignment="1"/>
    <xf numFmtId="0" fontId="25" fillId="0" borderId="0" xfId="0" applyFont="1" applyFill="1" applyAlignment="1">
      <alignment horizontal="center" vertical="center"/>
    </xf>
    <xf numFmtId="0" fontId="22" fillId="0" borderId="0" xfId="0" applyFont="1" applyFill="1" applyAlignment="1">
      <alignment vertical="center"/>
    </xf>
    <xf numFmtId="178" fontId="0" fillId="0" borderId="0" xfId="0" applyNumberFormat="1" applyFill="1" applyAlignment="1">
      <alignment horizontal="center" vertical="center"/>
    </xf>
    <xf numFmtId="178" fontId="0" fillId="0" borderId="0" xfId="0" applyNumberFormat="1" applyFill="1" applyAlignment="1">
      <alignment vertical="center"/>
    </xf>
    <xf numFmtId="0" fontId="19" fillId="0" borderId="0" xfId="0" applyFont="1" applyFill="1" applyAlignment="1">
      <alignment horizontal="center" vertical="center"/>
    </xf>
    <xf numFmtId="178" fontId="19" fillId="0" borderId="0" xfId="0" applyNumberFormat="1" applyFont="1" applyFill="1" applyAlignment="1">
      <alignment horizontal="center" vertical="center"/>
    </xf>
    <xf numFmtId="178" fontId="1" fillId="0" borderId="0" xfId="0" applyNumberFormat="1" applyFont="1" applyFill="1" applyAlignment="1">
      <alignment horizontal="right" vertical="center"/>
    </xf>
    <xf numFmtId="0" fontId="1" fillId="0" borderId="18" xfId="0" applyFont="1" applyFill="1" applyBorder="1" applyAlignment="1">
      <alignment horizontal="center" vertical="center"/>
    </xf>
    <xf numFmtId="178" fontId="1" fillId="0" borderId="2" xfId="0" applyNumberFormat="1" applyFont="1" applyFill="1" applyBorder="1" applyAlignment="1">
      <alignment horizontal="center" vertical="center"/>
    </xf>
    <xf numFmtId="0" fontId="1" fillId="0" borderId="19" xfId="0" applyFont="1" applyFill="1" applyBorder="1" applyAlignment="1">
      <alignment horizontal="center" vertical="center"/>
    </xf>
    <xf numFmtId="177" fontId="26" fillId="0" borderId="2" xfId="0" applyNumberFormat="1" applyFont="1" applyFill="1" applyBorder="1" applyAlignment="1">
      <alignment horizontal="center" vertical="center"/>
    </xf>
    <xf numFmtId="0" fontId="14" fillId="0" borderId="2" xfId="0" applyFont="1" applyFill="1" applyBorder="1" applyAlignment="1">
      <alignment horizontal="left" vertical="center"/>
    </xf>
    <xf numFmtId="179" fontId="14" fillId="0" borderId="2" xfId="0" applyNumberFormat="1" applyFont="1" applyFill="1" applyBorder="1" applyAlignment="1">
      <alignment horizontal="center" vertical="center"/>
    </xf>
    <xf numFmtId="179" fontId="27" fillId="0" borderId="2" xfId="0" applyNumberFormat="1" applyFont="1" applyFill="1" applyBorder="1" applyAlignment="1">
      <alignment horizontal="center" vertical="center"/>
    </xf>
    <xf numFmtId="0" fontId="27" fillId="0" borderId="2" xfId="0" applyFont="1" applyFill="1" applyBorder="1" applyAlignment="1">
      <alignment horizontal="left" vertical="center"/>
    </xf>
    <xf numFmtId="179" fontId="0" fillId="0" borderId="0" xfId="0" applyNumberFormat="1" applyFill="1" applyAlignment="1">
      <alignment horizontal="center" vertical="center"/>
    </xf>
    <xf numFmtId="179" fontId="0" fillId="0" borderId="0" xfId="0" applyNumberFormat="1" applyFill="1" applyAlignment="1">
      <alignment vertical="center"/>
    </xf>
    <xf numFmtId="0" fontId="28" fillId="0" borderId="0" xfId="0" applyFont="1" applyFill="1" applyAlignment="1"/>
    <xf numFmtId="0" fontId="0" fillId="0" borderId="0" xfId="0" applyAlignment="1">
      <alignment horizontal="left" vertical="center"/>
    </xf>
    <xf numFmtId="0" fontId="3" fillId="2" borderId="0" xfId="0" applyFont="1" applyFill="1" applyAlignment="1">
      <alignment horizontal="center" vertical="center"/>
    </xf>
    <xf numFmtId="0" fontId="19" fillId="2" borderId="0" xfId="0" applyFont="1" applyFill="1" applyAlignment="1">
      <alignment horizontal="center" vertical="center"/>
    </xf>
    <xf numFmtId="0" fontId="2" fillId="0" borderId="0" xfId="0" applyFont="1" applyFill="1" applyAlignment="1">
      <alignment horizontal="left"/>
    </xf>
    <xf numFmtId="0" fontId="29" fillId="0" borderId="0" xfId="0" applyFont="1" applyFill="1" applyAlignment="1">
      <alignment horizontal="left" vertical="center"/>
    </xf>
    <xf numFmtId="0" fontId="17" fillId="0" borderId="0" xfId="0" applyFont="1" applyFill="1" applyAlignment="1">
      <alignment horizontal="right" vertical="center"/>
    </xf>
    <xf numFmtId="0" fontId="28" fillId="0" borderId="18" xfId="0" applyFont="1" applyFill="1" applyBorder="1" applyAlignment="1">
      <alignment horizontal="center" vertical="center"/>
    </xf>
    <xf numFmtId="0" fontId="28" fillId="0" borderId="16" xfId="0" applyFont="1" applyFill="1" applyBorder="1" applyAlignment="1">
      <alignment horizontal="center" vertical="center"/>
    </xf>
    <xf numFmtId="0" fontId="28" fillId="0" borderId="17" xfId="0" applyFont="1" applyFill="1" applyBorder="1" applyAlignment="1">
      <alignment horizontal="center" vertical="center"/>
    </xf>
    <xf numFmtId="0" fontId="28" fillId="0" borderId="20" xfId="0" applyFont="1" applyFill="1" applyBorder="1" applyAlignment="1">
      <alignment horizontal="center" vertical="center"/>
    </xf>
    <xf numFmtId="0" fontId="28" fillId="0" borderId="19" xfId="0" applyFont="1" applyFill="1" applyBorder="1" applyAlignment="1">
      <alignment horizontal="center" vertical="center"/>
    </xf>
    <xf numFmtId="0" fontId="28" fillId="0" borderId="2" xfId="0" applyFont="1" applyFill="1" applyBorder="1" applyAlignment="1">
      <alignment horizontal="center" vertical="center"/>
    </xf>
    <xf numFmtId="0" fontId="30" fillId="0" borderId="16" xfId="0" applyFont="1" applyFill="1" applyBorder="1" applyAlignment="1">
      <alignment horizontal="center" vertical="center"/>
    </xf>
    <xf numFmtId="0" fontId="30" fillId="0" borderId="20" xfId="0" applyFont="1" applyFill="1" applyBorder="1" applyAlignment="1">
      <alignment horizontal="center" vertical="center"/>
    </xf>
    <xf numFmtId="0" fontId="28" fillId="0" borderId="2" xfId="0" applyFont="1" applyFill="1" applyBorder="1" applyAlignment="1">
      <alignment horizontal="left" vertical="center"/>
    </xf>
    <xf numFmtId="177" fontId="27" fillId="0" borderId="2" xfId="0" applyNumberFormat="1" applyFont="1" applyFill="1" applyBorder="1" applyAlignment="1">
      <alignment horizontal="center" vertical="center"/>
    </xf>
    <xf numFmtId="0" fontId="28" fillId="0" borderId="2" xfId="0" applyFont="1" applyFill="1" applyBorder="1" applyAlignment="1">
      <alignment horizontal="left" vertical="center" indent="2"/>
    </xf>
    <xf numFmtId="49" fontId="31" fillId="0" borderId="2" xfId="0" applyNumberFormat="1" applyFont="1" applyFill="1" applyBorder="1" applyAlignment="1">
      <alignment horizontal="left" vertical="center"/>
    </xf>
    <xf numFmtId="0" fontId="31" fillId="0" borderId="2" xfId="0" applyFont="1" applyFill="1" applyBorder="1" applyAlignment="1">
      <alignment horizontal="left" vertical="center" indent="3"/>
    </xf>
    <xf numFmtId="177" fontId="0" fillId="0" borderId="0" xfId="0" applyNumberFormat="1" applyFill="1" applyAlignment="1">
      <alignment vertical="center"/>
    </xf>
    <xf numFmtId="177" fontId="19" fillId="0" borderId="0" xfId="0" applyNumberFormat="1" applyFont="1" applyFill="1" applyAlignment="1">
      <alignment horizontal="center" vertical="center"/>
    </xf>
    <xf numFmtId="0" fontId="29" fillId="0" borderId="0" xfId="0" applyFont="1" applyFill="1" applyAlignment="1">
      <alignment vertical="center"/>
    </xf>
    <xf numFmtId="177" fontId="2" fillId="0" borderId="0" xfId="0" applyNumberFormat="1" applyFont="1" applyFill="1" applyAlignment="1"/>
    <xf numFmtId="0" fontId="32" fillId="0" borderId="2" xfId="0" applyFont="1" applyFill="1" applyBorder="1" applyAlignment="1">
      <alignment horizontal="center" vertical="center"/>
    </xf>
    <xf numFmtId="177" fontId="32" fillId="0" borderId="2" xfId="0" applyNumberFormat="1" applyFont="1" applyFill="1" applyBorder="1" applyAlignment="1">
      <alignment horizontal="center" vertical="center"/>
    </xf>
    <xf numFmtId="0" fontId="11" fillId="0" borderId="2" xfId="0" applyFont="1" applyFill="1" applyBorder="1" applyAlignment="1">
      <alignment horizontal="left" vertical="center"/>
    </xf>
    <xf numFmtId="0" fontId="11" fillId="0" borderId="2" xfId="0" applyFont="1" applyFill="1" applyBorder="1" applyAlignment="1">
      <alignment vertical="center"/>
    </xf>
    <xf numFmtId="0" fontId="12" fillId="0" borderId="2" xfId="0" applyFont="1" applyFill="1" applyBorder="1" applyAlignment="1">
      <alignment horizontal="center" vertical="center"/>
    </xf>
    <xf numFmtId="179" fontId="26" fillId="0" borderId="2" xfId="0" applyNumberFormat="1" applyFont="1" applyFill="1" applyBorder="1" applyAlignment="1">
      <alignment horizontal="center" vertical="center"/>
    </xf>
    <xf numFmtId="177" fontId="11" fillId="0" borderId="2" xfId="0" applyNumberFormat="1" applyFont="1" applyFill="1" applyBorder="1" applyAlignment="1">
      <alignment horizontal="left" vertical="center"/>
    </xf>
    <xf numFmtId="0" fontId="8" fillId="0" borderId="0" xfId="0" applyFont="1" applyFill="1" applyAlignment="1" applyProtection="1">
      <alignment horizontal="center" vertical="top"/>
      <protection locked="0"/>
    </xf>
    <xf numFmtId="2" fontId="8" fillId="0" borderId="0" xfId="0" applyNumberFormat="1" applyFont="1" applyFill="1" applyAlignment="1" applyProtection="1">
      <alignment vertical="top"/>
      <protection locked="0"/>
    </xf>
    <xf numFmtId="0" fontId="8" fillId="0" borderId="0" xfId="0" applyFont="1" applyFill="1" applyAlignment="1" applyProtection="1">
      <alignment horizontal="left" vertical="center"/>
      <protection locked="0"/>
    </xf>
    <xf numFmtId="49" fontId="8" fillId="0" borderId="0" xfId="0" applyNumberFormat="1" applyFont="1" applyFill="1" applyAlignment="1" applyProtection="1">
      <alignment vertical="center"/>
      <protection locked="0"/>
    </xf>
    <xf numFmtId="178" fontId="8" fillId="0" borderId="0" xfId="0" applyNumberFormat="1" applyFont="1" applyFill="1" applyAlignment="1" applyProtection="1">
      <alignment vertical="center" wrapText="1"/>
      <protection locked="0"/>
    </xf>
    <xf numFmtId="178" fontId="8" fillId="0" borderId="0" xfId="0" applyNumberFormat="1" applyFont="1" applyFill="1" applyAlignment="1" applyProtection="1">
      <alignment horizontal="center" vertical="center"/>
      <protection locked="0"/>
    </xf>
    <xf numFmtId="0" fontId="33" fillId="0" borderId="2" xfId="0" applyFont="1" applyFill="1" applyBorder="1" applyAlignment="1" applyProtection="1">
      <alignment horizontal="center" vertical="center"/>
      <protection locked="0"/>
    </xf>
    <xf numFmtId="178" fontId="33" fillId="0" borderId="2" xfId="0" applyNumberFormat="1" applyFont="1" applyFill="1" applyBorder="1" applyAlignment="1" applyProtection="1">
      <alignment horizontal="center" vertical="center"/>
      <protection locked="0"/>
    </xf>
    <xf numFmtId="0" fontId="34" fillId="0" borderId="2" xfId="0" applyFont="1" applyFill="1" applyBorder="1" applyAlignment="1" applyProtection="1">
      <alignment horizontal="left" vertical="center"/>
      <protection locked="0"/>
    </xf>
    <xf numFmtId="178" fontId="34" fillId="0" borderId="16" xfId="0" applyNumberFormat="1" applyFont="1" applyFill="1" applyBorder="1" applyAlignment="1" applyProtection="1">
      <alignment horizontal="center" vertical="center"/>
      <protection locked="0"/>
    </xf>
    <xf numFmtId="179" fontId="35" fillId="0" borderId="2" xfId="0" applyNumberFormat="1" applyFont="1" applyFill="1" applyBorder="1" applyAlignment="1" applyProtection="1">
      <alignment horizontal="center" vertical="center"/>
      <protection locked="0"/>
    </xf>
    <xf numFmtId="0" fontId="36" fillId="0" borderId="18" xfId="0" applyFont="1" applyFill="1" applyBorder="1" applyAlignment="1" applyProtection="1">
      <alignment horizontal="left" vertical="center"/>
      <protection locked="0"/>
    </xf>
    <xf numFmtId="0" fontId="36" fillId="0" borderId="18" xfId="0" applyFont="1" applyFill="1" applyBorder="1" applyAlignment="1" applyProtection="1">
      <alignment horizontal="center" vertical="center"/>
      <protection locked="0"/>
    </xf>
    <xf numFmtId="178" fontId="36" fillId="0" borderId="18" xfId="0" applyNumberFormat="1" applyFont="1" applyFill="1" applyBorder="1" applyAlignment="1" applyProtection="1">
      <alignment horizontal="center" vertical="center"/>
      <protection locked="0"/>
    </xf>
    <xf numFmtId="49" fontId="4" fillId="0" borderId="2" xfId="0" applyNumberFormat="1" applyFont="1" applyFill="1" applyBorder="1" applyAlignment="1">
      <alignment horizontal="left" vertical="center"/>
    </xf>
    <xf numFmtId="179" fontId="5" fillId="0" borderId="2" xfId="0" applyNumberFormat="1" applyFont="1" applyFill="1" applyBorder="1" applyAlignment="1">
      <alignment horizontal="center" vertical="center"/>
    </xf>
    <xf numFmtId="0" fontId="4" fillId="0" borderId="2" xfId="0" applyFont="1" applyFill="1" applyBorder="1" applyAlignment="1" applyProtection="1">
      <alignment horizontal="left" vertical="center"/>
      <protection locked="0"/>
    </xf>
    <xf numFmtId="49" fontId="4" fillId="0" borderId="2" xfId="0" applyNumberFormat="1" applyFont="1" applyFill="1" applyBorder="1" applyAlignment="1" applyProtection="1">
      <alignment vertical="center"/>
      <protection locked="0"/>
    </xf>
    <xf numFmtId="178" fontId="4" fillId="0" borderId="2" xfId="0" applyNumberFormat="1" applyFont="1" applyFill="1" applyBorder="1" applyAlignment="1" applyProtection="1">
      <alignment vertical="center"/>
      <protection locked="0"/>
    </xf>
    <xf numFmtId="0" fontId="22" fillId="0" borderId="0" xfId="0" applyFont="1" applyAlignment="1">
      <alignment vertical="center"/>
    </xf>
    <xf numFmtId="176" fontId="0" fillId="0" borderId="0" xfId="0" applyNumberFormat="1" applyAlignment="1">
      <alignment horizontal="left" vertical="center" wrapText="1"/>
    </xf>
    <xf numFmtId="0" fontId="0" fillId="0" borderId="0" xfId="0" applyAlignment="1">
      <alignment horizontal="center" vertical="center"/>
    </xf>
    <xf numFmtId="0" fontId="22" fillId="0" borderId="0" xfId="0" applyFont="1" applyAlignment="1">
      <alignment horizontal="right" vertical="center"/>
    </xf>
    <xf numFmtId="0" fontId="6" fillId="0" borderId="2" xfId="0" applyFont="1" applyBorder="1" applyAlignment="1">
      <alignment horizontal="center" vertical="center"/>
    </xf>
    <xf numFmtId="176" fontId="37" fillId="0" borderId="2" xfId="0" applyNumberFormat="1" applyFont="1" applyFill="1" applyBorder="1" applyAlignment="1" applyProtection="1">
      <alignment horizontal="center" vertical="center" wrapText="1"/>
      <protection locked="0"/>
    </xf>
    <xf numFmtId="0" fontId="37" fillId="0" borderId="2" xfId="0" applyFont="1" applyFill="1" applyBorder="1" applyAlignment="1" applyProtection="1">
      <alignment horizontal="center" vertical="center" wrapText="1"/>
      <protection locked="0"/>
    </xf>
    <xf numFmtId="0" fontId="4" fillId="0" borderId="2" xfId="0" applyFont="1" applyBorder="1" applyAlignment="1">
      <alignment horizontal="left" vertical="center"/>
    </xf>
    <xf numFmtId="49" fontId="35" fillId="0" borderId="2" xfId="0" applyNumberFormat="1" applyFont="1" applyFill="1" applyBorder="1" applyAlignment="1" applyProtection="1">
      <alignment horizontal="center" vertical="center"/>
      <protection locked="0"/>
    </xf>
    <xf numFmtId="49" fontId="35" fillId="0" borderId="2" xfId="0" applyNumberFormat="1" applyFont="1" applyFill="1" applyBorder="1" applyAlignment="1" applyProtection="1">
      <alignment horizontal="left" vertical="center"/>
      <protection locked="0"/>
    </xf>
    <xf numFmtId="177" fontId="35" fillId="0" borderId="2" xfId="0" applyNumberFormat="1" applyFont="1" applyFill="1" applyBorder="1" applyAlignment="1">
      <alignment horizontal="center" vertical="center"/>
    </xf>
    <xf numFmtId="49" fontId="5" fillId="0" borderId="2" xfId="0" applyNumberFormat="1" applyFont="1" applyFill="1" applyBorder="1" applyAlignment="1">
      <alignment horizontal="center" vertical="center"/>
    </xf>
    <xf numFmtId="0" fontId="5" fillId="0" borderId="2" xfId="0" applyFont="1" applyFill="1" applyBorder="1" applyAlignment="1">
      <alignment horizontal="center" vertical="center"/>
    </xf>
    <xf numFmtId="0" fontId="8" fillId="0" borderId="0" xfId="0" applyFont="1" applyFill="1" applyAlignment="1" applyProtection="1">
      <alignment vertical="center"/>
      <protection locked="0"/>
    </xf>
    <xf numFmtId="0" fontId="14" fillId="0" borderId="0" xfId="0" applyFont="1" applyFill="1" applyAlignment="1">
      <alignment horizontal="center" vertical="center"/>
    </xf>
    <xf numFmtId="0" fontId="0" fillId="0" borderId="0" xfId="0" applyFill="1" applyAlignment="1">
      <alignment horizontal="left" vertical="center"/>
    </xf>
    <xf numFmtId="0" fontId="0" fillId="0" borderId="0" xfId="0" applyAlignment="1" applyProtection="1">
      <alignment vertical="center" wrapText="1"/>
      <protection locked="0"/>
    </xf>
    <xf numFmtId="0" fontId="24" fillId="0" borderId="0" xfId="0" applyFont="1" applyFill="1" applyAlignment="1">
      <alignment horizontal="center" vertical="center"/>
    </xf>
    <xf numFmtId="0" fontId="38" fillId="0" borderId="0" xfId="0" applyFont="1" applyAlignment="1">
      <alignment horizontal="center" vertical="center"/>
    </xf>
    <xf numFmtId="0" fontId="39" fillId="0" borderId="0" xfId="0" applyFont="1" applyFill="1" applyAlignment="1">
      <alignment horizontal="center" vertical="center"/>
    </xf>
    <xf numFmtId="0" fontId="19" fillId="0" borderId="0" xfId="0" applyFont="1" applyFill="1" applyAlignment="1">
      <alignment horizontal="left" vertical="center"/>
    </xf>
    <xf numFmtId="0" fontId="21" fillId="0" borderId="0" xfId="0" applyFont="1" applyFill="1" applyAlignment="1">
      <alignment horizontal="center" vertical="center"/>
    </xf>
    <xf numFmtId="0" fontId="22" fillId="0" borderId="0" xfId="0" applyFont="1" applyFill="1" applyAlignment="1">
      <alignment horizontal="right" vertical="center"/>
    </xf>
    <xf numFmtId="0" fontId="13" fillId="0" borderId="2" xfId="0" applyFont="1" applyFill="1" applyBorder="1" applyAlignment="1" applyProtection="1">
      <alignment horizontal="center" vertical="center" wrapText="1"/>
      <protection locked="0"/>
    </xf>
    <xf numFmtId="0" fontId="26" fillId="0" borderId="2" xfId="0" applyFont="1" applyFill="1" applyBorder="1" applyAlignment="1" applyProtection="1">
      <alignment horizontal="center" vertical="center" wrapText="1"/>
      <protection locked="0"/>
    </xf>
    <xf numFmtId="177" fontId="26" fillId="0" borderId="2" xfId="0" applyNumberFormat="1" applyFont="1" applyFill="1" applyBorder="1" applyAlignment="1" applyProtection="1">
      <alignment horizontal="center" vertical="center" wrapText="1"/>
      <protection locked="0"/>
    </xf>
    <xf numFmtId="0" fontId="9" fillId="0" borderId="2" xfId="0" applyFont="1" applyFill="1" applyBorder="1" applyAlignment="1" applyProtection="1">
      <alignment horizontal="center" vertical="center" wrapText="1"/>
      <protection locked="0"/>
    </xf>
    <xf numFmtId="0" fontId="27" fillId="0" borderId="2" xfId="0" applyFont="1" applyFill="1" applyBorder="1" applyAlignment="1" applyProtection="1">
      <alignment horizontal="center" vertical="center" wrapText="1"/>
      <protection locked="0"/>
    </xf>
    <xf numFmtId="0" fontId="27" fillId="0" borderId="2" xfId="0" applyFont="1" applyFill="1" applyBorder="1" applyAlignment="1">
      <alignment horizontal="center" vertical="center"/>
    </xf>
    <xf numFmtId="0" fontId="1" fillId="0" borderId="2" xfId="0" applyFont="1" applyFill="1" applyBorder="1" applyAlignment="1">
      <alignment horizontal="left" vertical="center"/>
    </xf>
    <xf numFmtId="178" fontId="27" fillId="0" borderId="2" xfId="0" applyNumberFormat="1" applyFont="1" applyFill="1" applyBorder="1" applyAlignment="1" applyProtection="1">
      <alignment horizontal="center" vertical="center"/>
      <protection locked="0"/>
    </xf>
    <xf numFmtId="0" fontId="40" fillId="0" borderId="2" xfId="0" applyFont="1" applyFill="1" applyBorder="1" applyAlignment="1" applyProtection="1">
      <alignment vertical="center" wrapText="1"/>
      <protection locked="0"/>
    </xf>
    <xf numFmtId="0" fontId="26" fillId="0" borderId="2" xfId="0" applyFont="1" applyFill="1" applyBorder="1" applyAlignment="1">
      <alignment horizontal="center" vertical="center"/>
    </xf>
    <xf numFmtId="0" fontId="12" fillId="0" borderId="2" xfId="0" applyFont="1" applyFill="1" applyBorder="1" applyAlignment="1">
      <alignment horizontal="left" vertical="center"/>
    </xf>
    <xf numFmtId="0" fontId="13" fillId="0" borderId="2" xfId="0" applyFont="1" applyFill="1" applyBorder="1" applyAlignment="1" applyProtection="1">
      <alignment horizontal="left" vertical="center" wrapText="1"/>
      <protection locked="0"/>
    </xf>
    <xf numFmtId="0" fontId="1" fillId="0" borderId="2" xfId="0" applyFont="1" applyFill="1" applyBorder="1" applyAlignment="1" applyProtection="1">
      <alignment horizontal="left" vertical="center" wrapText="1"/>
      <protection locked="0"/>
    </xf>
    <xf numFmtId="0" fontId="27" fillId="0" borderId="2" xfId="0" applyFont="1" applyFill="1" applyBorder="1" applyAlignment="1" applyProtection="1">
      <alignment horizontal="center" vertical="center"/>
      <protection locked="0"/>
    </xf>
    <xf numFmtId="0" fontId="41" fillId="0" borderId="2" xfId="0" applyFont="1" applyFill="1" applyBorder="1" applyAlignment="1" applyProtection="1">
      <alignment vertical="center" wrapText="1"/>
      <protection locked="0"/>
    </xf>
    <xf numFmtId="0" fontId="14" fillId="0" borderId="2" xfId="0" applyFont="1" applyFill="1" applyBorder="1" applyAlignment="1" applyProtection="1">
      <alignment horizontal="center" vertical="center"/>
      <protection locked="0"/>
    </xf>
    <xf numFmtId="0" fontId="13" fillId="0" borderId="2" xfId="0" applyFont="1" applyFill="1" applyBorder="1" applyAlignment="1">
      <alignment horizontal="left" vertical="center"/>
    </xf>
    <xf numFmtId="0" fontId="27" fillId="0" borderId="2" xfId="0" applyFont="1" applyFill="1" applyBorder="1" applyAlignment="1" applyProtection="1">
      <alignment vertical="center"/>
      <protection locked="0"/>
    </xf>
    <xf numFmtId="0" fontId="12" fillId="0" borderId="2" xfId="0" applyFont="1" applyFill="1" applyBorder="1" applyAlignment="1">
      <alignment vertical="center"/>
    </xf>
    <xf numFmtId="0" fontId="11" fillId="0" borderId="2" xfId="0" applyFont="1" applyFill="1" applyBorder="1" applyAlignment="1" applyProtection="1">
      <alignment horizontal="left" vertical="center"/>
      <protection locked="0"/>
    </xf>
    <xf numFmtId="0" fontId="12" fillId="0" borderId="2" xfId="0" applyFont="1" applyFill="1" applyBorder="1" applyAlignment="1" applyProtection="1">
      <alignment horizontal="left" vertical="center"/>
      <protection locked="0"/>
    </xf>
    <xf numFmtId="0" fontId="22" fillId="0" borderId="0" xfId="0" applyFont="1" applyAlignment="1" applyProtection="1">
      <alignment vertical="center" wrapText="1"/>
      <protection locked="0"/>
    </xf>
    <xf numFmtId="178" fontId="24" fillId="0" borderId="0" xfId="0" applyNumberFormat="1" applyFont="1" applyFill="1" applyAlignment="1" applyProtection="1">
      <alignment horizontal="center" vertical="center"/>
      <protection locked="0"/>
    </xf>
    <xf numFmtId="0" fontId="23" fillId="0" borderId="0" xfId="0" applyFont="1" applyFill="1" applyAlignment="1" applyProtection="1">
      <alignment horizontal="center" vertical="center"/>
      <protection locked="0"/>
    </xf>
    <xf numFmtId="0" fontId="14" fillId="0" borderId="0" xfId="0" applyFont="1" applyFill="1" applyAlignment="1">
      <alignment vertical="center"/>
    </xf>
    <xf numFmtId="0" fontId="42" fillId="0" borderId="0" xfId="0" applyFont="1" applyFill="1" applyAlignment="1">
      <alignment horizontal="center" vertical="center"/>
    </xf>
    <xf numFmtId="0" fontId="43" fillId="0" borderId="0" xfId="0" applyFont="1" applyFill="1" applyAlignment="1">
      <alignment horizontal="center" vertical="center"/>
    </xf>
    <xf numFmtId="0" fontId="23" fillId="0" borderId="0" xfId="0" applyFont="1" applyFill="1" applyAlignment="1" applyProtection="1">
      <alignment horizontal="left" vertical="center" wrapText="1"/>
      <protection locked="0"/>
    </xf>
    <xf numFmtId="0" fontId="23" fillId="0" borderId="0" xfId="0" applyFont="1" applyFill="1" applyAlignment="1" applyProtection="1">
      <alignment horizontal="center" vertical="center" wrapText="1"/>
      <protection locked="0"/>
    </xf>
    <xf numFmtId="177" fontId="23" fillId="0" borderId="0" xfId="0" applyNumberFormat="1" applyFont="1" applyFill="1" applyAlignment="1" applyProtection="1">
      <alignment horizontal="right" vertical="center" wrapText="1"/>
      <protection locked="0"/>
    </xf>
    <xf numFmtId="177" fontId="11" fillId="0" borderId="0" xfId="0" applyNumberFormat="1" applyFont="1" applyFill="1" applyAlignment="1" applyProtection="1">
      <alignment horizontal="right" vertical="center" wrapText="1"/>
      <protection locked="0"/>
    </xf>
    <xf numFmtId="0" fontId="11" fillId="0" borderId="2" xfId="0" applyFont="1" applyFill="1" applyBorder="1" applyAlignment="1" applyProtection="1">
      <alignment horizontal="center" vertical="center" wrapText="1"/>
      <protection locked="0"/>
    </xf>
    <xf numFmtId="177" fontId="1" fillId="0" borderId="2" xfId="0" applyNumberFormat="1" applyFont="1" applyFill="1" applyBorder="1" applyAlignment="1">
      <alignment horizontal="center" vertical="center"/>
    </xf>
    <xf numFmtId="49" fontId="27" fillId="0" borderId="2" xfId="0" applyNumberFormat="1" applyFont="1" applyFill="1" applyBorder="1" applyAlignment="1" applyProtection="1">
      <alignment horizontal="left" vertical="center"/>
      <protection locked="0"/>
    </xf>
    <xf numFmtId="49" fontId="13" fillId="0" borderId="2" xfId="0" applyNumberFormat="1" applyFont="1" applyFill="1" applyBorder="1" applyAlignment="1" applyProtection="1">
      <alignment horizontal="center" vertical="center"/>
      <protection locked="0"/>
    </xf>
    <xf numFmtId="177" fontId="26" fillId="0" borderId="2" xfId="0" applyNumberFormat="1" applyFont="1" applyFill="1" applyBorder="1" applyAlignment="1" applyProtection="1">
      <alignment horizontal="center" vertical="center"/>
      <protection locked="0"/>
    </xf>
    <xf numFmtId="0" fontId="14" fillId="0" borderId="0" xfId="0" applyFont="1" applyFill="1" applyAlignment="1">
      <alignment horizontal="left" vertical="center"/>
    </xf>
    <xf numFmtId="177" fontId="14" fillId="0" borderId="0" xfId="0" applyNumberFormat="1" applyFont="1" applyFill="1" applyAlignment="1">
      <alignment vertical="center"/>
    </xf>
    <xf numFmtId="0" fontId="2" fillId="0" borderId="0" xfId="0" applyFont="1" applyFill="1" applyAlignment="1">
      <alignment vertical="center"/>
    </xf>
    <xf numFmtId="0" fontId="44" fillId="0" borderId="0" xfId="0" applyFont="1" applyFill="1" applyAlignment="1">
      <alignment horizontal="center" vertical="center"/>
    </xf>
    <xf numFmtId="0" fontId="2" fillId="0" borderId="0" xfId="0" applyFont="1" applyFill="1" applyAlignment="1">
      <alignment horizontal="left" vertical="center"/>
    </xf>
    <xf numFmtId="0" fontId="2" fillId="0" borderId="0" xfId="0" applyFont="1" applyFill="1" applyAlignment="1">
      <alignment horizontal="right" vertical="center"/>
    </xf>
    <xf numFmtId="0" fontId="11" fillId="0" borderId="18" xfId="0" applyFont="1" applyFill="1" applyBorder="1" applyAlignment="1">
      <alignment horizontal="center" vertical="center" wrapText="1"/>
    </xf>
    <xf numFmtId="0" fontId="11" fillId="0" borderId="16" xfId="0" applyFont="1" applyFill="1" applyBorder="1" applyAlignment="1">
      <alignment horizontal="center" vertical="center" wrapText="1"/>
    </xf>
    <xf numFmtId="0" fontId="11" fillId="0" borderId="17" xfId="0" applyFont="1" applyFill="1" applyBorder="1" applyAlignment="1">
      <alignment horizontal="center" vertical="center" wrapText="1"/>
    </xf>
    <xf numFmtId="0" fontId="11" fillId="0" borderId="20" xfId="0" applyFont="1" applyFill="1" applyBorder="1" applyAlignment="1">
      <alignment horizontal="center" vertical="center" wrapText="1"/>
    </xf>
    <xf numFmtId="0" fontId="11" fillId="0" borderId="19" xfId="0" applyFont="1" applyFill="1" applyBorder="1" applyAlignment="1">
      <alignment horizontal="center" vertical="center" wrapText="1"/>
    </xf>
    <xf numFmtId="0" fontId="12" fillId="0" borderId="2" xfId="0" applyFont="1" applyFill="1" applyBorder="1" applyAlignment="1">
      <alignment horizontal="left" vertical="center" wrapText="1"/>
    </xf>
    <xf numFmtId="0" fontId="12" fillId="0" borderId="2" xfId="0" applyFont="1" applyFill="1" applyBorder="1" applyAlignment="1">
      <alignment horizontal="center" vertical="center" wrapText="1"/>
    </xf>
    <xf numFmtId="177" fontId="26" fillId="0" borderId="2" xfId="0" applyNumberFormat="1" applyFont="1" applyFill="1" applyBorder="1" applyAlignment="1">
      <alignment horizontal="center" vertical="center" wrapText="1"/>
    </xf>
    <xf numFmtId="0" fontId="27" fillId="0" borderId="2" xfId="0" applyFont="1" applyFill="1" applyBorder="1" applyAlignment="1">
      <alignment horizontal="left" vertical="center" wrapText="1"/>
    </xf>
    <xf numFmtId="0" fontId="11" fillId="0" borderId="2" xfId="0" applyFont="1" applyFill="1" applyBorder="1" applyAlignment="1">
      <alignment vertical="center" wrapText="1"/>
    </xf>
    <xf numFmtId="177" fontId="27" fillId="0" borderId="2" xfId="0" applyNumberFormat="1" applyFont="1" applyFill="1" applyBorder="1" applyAlignment="1">
      <alignment horizontal="center" vertical="center" wrapText="1"/>
    </xf>
    <xf numFmtId="0" fontId="1" fillId="0" borderId="0" xfId="0" applyFont="1" applyFill="1" applyAlignment="1">
      <alignment horizontal="left" vertical="center"/>
    </xf>
    <xf numFmtId="0" fontId="3" fillId="2" borderId="0" xfId="0" applyFont="1" applyFill="1" applyAlignment="1">
      <alignment vertical="center"/>
    </xf>
    <xf numFmtId="0" fontId="1" fillId="2" borderId="0" xfId="0" applyFont="1" applyFill="1" applyAlignment="1">
      <alignment vertical="center"/>
    </xf>
    <xf numFmtId="0" fontId="1" fillId="2" borderId="0" xfId="0" applyFont="1" applyFill="1" applyAlignment="1">
      <alignment horizontal="center" vertical="center"/>
    </xf>
    <xf numFmtId="0" fontId="1" fillId="2" borderId="0" xfId="0" applyFont="1" applyFill="1" applyAlignment="1">
      <alignment horizontal="left" vertical="center"/>
    </xf>
    <xf numFmtId="177" fontId="1" fillId="2" borderId="0" xfId="0" applyNumberFormat="1" applyFont="1" applyFill="1" applyAlignment="1">
      <alignment vertical="center"/>
    </xf>
    <xf numFmtId="0" fontId="45" fillId="2" borderId="0" xfId="0" applyFont="1" applyFill="1" applyAlignment="1">
      <alignment vertical="center"/>
    </xf>
    <xf numFmtId="0" fontId="1" fillId="2" borderId="2" xfId="0" applyFont="1" applyFill="1" applyBorder="1" applyAlignment="1">
      <alignment horizontal="center" vertical="center"/>
    </xf>
    <xf numFmtId="177" fontId="1" fillId="2" borderId="2" xfId="0" applyNumberFormat="1" applyFont="1" applyFill="1" applyBorder="1" applyAlignment="1">
      <alignment horizontal="center" vertical="center"/>
    </xf>
    <xf numFmtId="0" fontId="1" fillId="2" borderId="2" xfId="0" applyFont="1" applyFill="1" applyBorder="1" applyAlignment="1">
      <alignment horizontal="left" vertical="center" wrapText="1"/>
    </xf>
    <xf numFmtId="0" fontId="13" fillId="2" borderId="2" xfId="0" applyFont="1" applyFill="1" applyBorder="1" applyAlignment="1">
      <alignment horizontal="left" vertical="center" wrapText="1"/>
    </xf>
    <xf numFmtId="0" fontId="15" fillId="2" borderId="2" xfId="0" applyFont="1" applyFill="1" applyBorder="1" applyAlignment="1">
      <alignment horizontal="center" vertical="center"/>
    </xf>
    <xf numFmtId="0" fontId="14" fillId="2" borderId="2" xfId="0" applyFont="1" applyFill="1" applyBorder="1" applyAlignment="1">
      <alignment horizontal="center" vertical="center"/>
    </xf>
    <xf numFmtId="177" fontId="14" fillId="2" borderId="2" xfId="0" applyNumberFormat="1" applyFont="1" applyFill="1" applyBorder="1" applyAlignment="1">
      <alignment horizontal="center" vertical="center"/>
    </xf>
    <xf numFmtId="0" fontId="1" fillId="2" borderId="2" xfId="0" applyFont="1" applyFill="1" applyBorder="1" applyAlignment="1">
      <alignment horizontal="left" vertical="center"/>
    </xf>
    <xf numFmtId="0" fontId="1" fillId="2" borderId="18" xfId="0" applyFont="1" applyFill="1" applyBorder="1" applyAlignment="1">
      <alignment horizontal="left" vertical="center"/>
    </xf>
    <xf numFmtId="177" fontId="1" fillId="2" borderId="0" xfId="0" applyNumberFormat="1" applyFont="1" applyFill="1" applyAlignment="1">
      <alignment horizontal="left" vertical="center"/>
    </xf>
    <xf numFmtId="0" fontId="1" fillId="2" borderId="18" xfId="0" applyFont="1" applyFill="1" applyBorder="1" applyAlignment="1">
      <alignment horizontal="center" vertical="center"/>
    </xf>
    <xf numFmtId="0" fontId="1" fillId="2" borderId="19" xfId="0" applyFont="1" applyFill="1" applyBorder="1" applyAlignment="1">
      <alignment horizontal="center" vertical="center"/>
    </xf>
    <xf numFmtId="177" fontId="15" fillId="2" borderId="2" xfId="0" applyNumberFormat="1" applyFont="1" applyFill="1" applyBorder="1" applyAlignment="1">
      <alignment horizontal="center" vertical="center"/>
    </xf>
    <xf numFmtId="0" fontId="14" fillId="2" borderId="2" xfId="0" applyFont="1" applyFill="1" applyBorder="1" applyAlignment="1">
      <alignment horizontal="center" vertical="center" wrapText="1"/>
    </xf>
    <xf numFmtId="0" fontId="19" fillId="0" borderId="0" xfId="0" applyFont="1" applyFill="1" applyAlignment="1"/>
    <xf numFmtId="0" fontId="8" fillId="0" borderId="0" xfId="0" applyFont="1" applyFill="1" applyAlignment="1">
      <alignment horizontal="center" wrapText="1"/>
    </xf>
    <xf numFmtId="0" fontId="46" fillId="0" borderId="0" xfId="0" applyFont="1" applyFill="1" applyAlignment="1">
      <alignment vertical="center"/>
    </xf>
    <xf numFmtId="0" fontId="17" fillId="0" borderId="0" xfId="0" applyFont="1" applyFill="1" applyAlignment="1">
      <alignment horizontal="center"/>
    </xf>
    <xf numFmtId="0" fontId="17" fillId="0" borderId="0" xfId="0" applyFont="1" applyFill="1" applyAlignment="1">
      <alignment horizontal="center" vertical="center"/>
    </xf>
    <xf numFmtId="177" fontId="17" fillId="0" borderId="0" xfId="0" applyNumberFormat="1" applyFont="1" applyFill="1" applyAlignment="1">
      <alignment horizontal="center" vertical="center"/>
    </xf>
    <xf numFmtId="0" fontId="17" fillId="0" borderId="1" xfId="0" applyFont="1" applyFill="1" applyBorder="1" applyAlignment="1">
      <alignment horizontal="center" vertical="center"/>
    </xf>
    <xf numFmtId="0" fontId="17" fillId="0" borderId="1" xfId="0" applyFont="1" applyFill="1" applyBorder="1" applyAlignment="1">
      <alignment vertical="center"/>
    </xf>
    <xf numFmtId="0" fontId="29" fillId="0" borderId="1" xfId="0" applyFont="1" applyFill="1" applyBorder="1" applyAlignment="1">
      <alignment horizontal="center" vertical="center"/>
    </xf>
    <xf numFmtId="177" fontId="17" fillId="0" borderId="1" xfId="0" applyNumberFormat="1" applyFont="1" applyFill="1" applyBorder="1" applyAlignment="1">
      <alignment horizontal="center" vertical="center"/>
    </xf>
    <xf numFmtId="0" fontId="17" fillId="0" borderId="2" xfId="0" applyFont="1" applyFill="1" applyBorder="1" applyAlignment="1">
      <alignment horizontal="center" vertical="center" wrapText="1"/>
    </xf>
    <xf numFmtId="177" fontId="17" fillId="0" borderId="2" xfId="0" applyNumberFormat="1" applyFont="1" applyFill="1" applyBorder="1" applyAlignment="1">
      <alignment horizontal="center" vertical="center" wrapText="1"/>
    </xf>
    <xf numFmtId="0" fontId="47" fillId="0" borderId="2" xfId="0" applyFont="1" applyFill="1" applyBorder="1" applyAlignment="1">
      <alignment vertical="center"/>
    </xf>
    <xf numFmtId="177" fontId="48" fillId="0" borderId="2" xfId="0" applyNumberFormat="1" applyFont="1" applyFill="1" applyBorder="1" applyAlignment="1">
      <alignment horizontal="center" vertical="center"/>
    </xf>
    <xf numFmtId="179" fontId="48" fillId="0" borderId="2" xfId="0" applyNumberFormat="1" applyFont="1" applyFill="1" applyBorder="1" applyAlignment="1">
      <alignment horizontal="center" vertical="center"/>
    </xf>
    <xf numFmtId="177" fontId="49" fillId="0" borderId="2" xfId="0" applyNumberFormat="1" applyFont="1" applyFill="1" applyBorder="1" applyAlignment="1">
      <alignment horizontal="center" vertical="center"/>
    </xf>
    <xf numFmtId="0" fontId="50" fillId="0" borderId="2" xfId="0" applyFont="1" applyFill="1" applyBorder="1" applyAlignment="1">
      <alignment vertical="center"/>
    </xf>
    <xf numFmtId="0" fontId="17" fillId="0" borderId="2" xfId="0" applyFont="1" applyFill="1" applyBorder="1" applyAlignment="1">
      <alignment vertical="center"/>
    </xf>
    <xf numFmtId="0" fontId="51" fillId="0" borderId="2" xfId="0" applyFont="1" applyFill="1" applyBorder="1" applyAlignment="1">
      <alignment vertical="center"/>
    </xf>
    <xf numFmtId="0" fontId="2" fillId="0" borderId="2" xfId="0" applyFont="1" applyBorder="1" applyAlignment="1"/>
    <xf numFmtId="0" fontId="2" fillId="0" borderId="2" xfId="0" applyFont="1" applyFill="1" applyBorder="1" applyAlignment="1"/>
    <xf numFmtId="0" fontId="48" fillId="0" borderId="2" xfId="0" applyFont="1" applyFill="1" applyBorder="1" applyAlignment="1">
      <alignment horizontal="center" vertical="center"/>
    </xf>
    <xf numFmtId="0" fontId="17" fillId="0" borderId="2" xfId="0" applyFont="1" applyFill="1" applyBorder="1" applyAlignment="1"/>
    <xf numFmtId="3" fontId="47" fillId="0" borderId="2" xfId="0" applyNumberFormat="1" applyFont="1" applyFill="1" applyBorder="1" applyAlignment="1">
      <alignment vertical="center"/>
    </xf>
    <xf numFmtId="0" fontId="50" fillId="0" borderId="2" xfId="0" applyFont="1" applyFill="1" applyBorder="1" applyAlignment="1">
      <alignment horizontal="center" vertical="center"/>
    </xf>
    <xf numFmtId="177" fontId="52" fillId="0" borderId="2" xfId="0" applyNumberFormat="1" applyFont="1" applyFill="1" applyBorder="1" applyAlignment="1">
      <alignment horizontal="center" vertical="center"/>
    </xf>
    <xf numFmtId="179" fontId="52" fillId="0" borderId="2" xfId="0" applyNumberFormat="1" applyFont="1" applyFill="1" applyBorder="1" applyAlignment="1">
      <alignment horizontal="center" vertical="center"/>
    </xf>
    <xf numFmtId="177" fontId="17" fillId="0" borderId="0" xfId="0" applyNumberFormat="1" applyFont="1" applyFill="1" applyAlignment="1">
      <alignment horizontal="center"/>
    </xf>
    <xf numFmtId="0" fontId="10" fillId="0" borderId="0" xfId="0" applyFont="1" applyFill="1" applyAlignment="1"/>
    <xf numFmtId="0" fontId="2" fillId="0" borderId="0" xfId="0" applyFont="1" applyFill="1" applyAlignment="1">
      <alignment horizontal="center" wrapText="1"/>
    </xf>
    <xf numFmtId="0" fontId="4" fillId="0" borderId="0" xfId="0" applyFont="1" applyAlignment="1"/>
    <xf numFmtId="0" fontId="0" fillId="0" borderId="0" xfId="0" applyFill="1" applyAlignment="1">
      <alignment horizontal="center" vertical="center" wrapText="1"/>
    </xf>
    <xf numFmtId="0" fontId="53" fillId="0" borderId="0" xfId="0" applyFont="1" applyAlignment="1">
      <alignment horizontal="center" vertical="center" wrapText="1"/>
    </xf>
    <xf numFmtId="0" fontId="53" fillId="0" borderId="0" xfId="0" applyFont="1" applyAlignment="1">
      <alignment horizontal="center" vertical="center"/>
    </xf>
    <xf numFmtId="0" fontId="3" fillId="0" borderId="0" xfId="0" applyFont="1" applyAlignment="1">
      <alignment horizontal="center" vertical="center"/>
    </xf>
    <xf numFmtId="0" fontId="54" fillId="0" borderId="0" xfId="0" applyFont="1" applyAlignment="1">
      <alignment horizontal="center" vertical="center"/>
    </xf>
    <xf numFmtId="177" fontId="17" fillId="0" borderId="0" xfId="0" applyNumberFormat="1" applyFont="1" applyFill="1" applyAlignment="1">
      <alignment vertical="center"/>
    </xf>
    <xf numFmtId="177" fontId="4" fillId="0" borderId="1" xfId="0" applyNumberFormat="1" applyFont="1" applyFill="1" applyBorder="1" applyAlignment="1">
      <alignment horizontal="center" vertical="center"/>
    </xf>
    <xf numFmtId="177" fontId="4" fillId="0" borderId="18" xfId="0" applyNumberFormat="1" applyFont="1" applyFill="1" applyBorder="1" applyAlignment="1">
      <alignment horizontal="center" vertical="center"/>
    </xf>
    <xf numFmtId="0" fontId="4" fillId="0" borderId="2" xfId="0" applyFont="1" applyFill="1" applyBorder="1" applyAlignment="1">
      <alignment vertical="center"/>
    </xf>
    <xf numFmtId="177" fontId="4" fillId="0" borderId="2" xfId="0" applyNumberFormat="1" applyFont="1" applyFill="1" applyBorder="1" applyAlignment="1">
      <alignment horizontal="left" vertical="center"/>
    </xf>
    <xf numFmtId="177" fontId="7" fillId="0" borderId="2" xfId="0" applyNumberFormat="1" applyFont="1" applyFill="1" applyBorder="1" applyAlignment="1">
      <alignment horizontal="center" vertical="center"/>
    </xf>
    <xf numFmtId="177" fontId="6" fillId="0" borderId="2" xfId="0" applyNumberFormat="1" applyFont="1" applyFill="1" applyBorder="1" applyAlignment="1">
      <alignment horizontal="center" vertical="center"/>
    </xf>
    <xf numFmtId="0" fontId="4" fillId="0" borderId="15" xfId="0" applyFont="1" applyFill="1" applyBorder="1" applyAlignment="1">
      <alignment vertical="center"/>
    </xf>
    <xf numFmtId="177" fontId="4" fillId="0" borderId="15" xfId="0" applyNumberFormat="1" applyFont="1" applyFill="1" applyBorder="1" applyAlignment="1">
      <alignment vertical="center"/>
    </xf>
    <xf numFmtId="177" fontId="4" fillId="0" borderId="15" xfId="0" applyNumberFormat="1" applyFont="1" applyFill="1" applyBorder="1" applyAlignment="1">
      <alignment horizontal="center" vertical="center"/>
    </xf>
    <xf numFmtId="177" fontId="17" fillId="0" borderId="0" xfId="0" applyNumberFormat="1" applyFont="1" applyFill="1" applyAlignment="1">
      <alignment horizontal="left" vertical="center"/>
    </xf>
    <xf numFmtId="0" fontId="4" fillId="0" borderId="0" xfId="0" applyFont="1" applyFill="1" applyAlignment="1">
      <alignment horizontal="center" vertical="center"/>
    </xf>
    <xf numFmtId="177" fontId="4" fillId="0" borderId="0" xfId="0" applyNumberFormat="1" applyFont="1" applyFill="1" applyAlignment="1">
      <alignment horizontal="left" vertical="center"/>
    </xf>
    <xf numFmtId="177" fontId="4" fillId="0" borderId="0" xfId="0" applyNumberFormat="1" applyFont="1" applyFill="1" applyAlignment="1">
      <alignment horizontal="right" vertical="center" wrapText="1"/>
    </xf>
    <xf numFmtId="0" fontId="4" fillId="0" borderId="21" xfId="0" applyFont="1" applyFill="1" applyBorder="1" applyAlignment="1">
      <alignment vertical="center"/>
    </xf>
    <xf numFmtId="177" fontId="4" fillId="0" borderId="21" xfId="0" applyNumberFormat="1" applyFont="1" applyFill="1" applyBorder="1" applyAlignment="1">
      <alignment vertical="center"/>
    </xf>
    <xf numFmtId="177" fontId="4" fillId="0" borderId="21" xfId="0" applyNumberFormat="1" applyFont="1" applyFill="1" applyBorder="1" applyAlignment="1">
      <alignment horizontal="left" vertical="center"/>
    </xf>
    <xf numFmtId="177" fontId="4" fillId="0" borderId="21" xfId="0" applyNumberFormat="1" applyFont="1" applyFill="1" applyBorder="1" applyAlignment="1">
      <alignment horizontal="right" vertical="center"/>
    </xf>
    <xf numFmtId="177" fontId="4" fillId="0" borderId="7" xfId="0" applyNumberFormat="1" applyFont="1" applyFill="1" applyBorder="1" applyAlignment="1">
      <alignment horizontal="center" vertical="center" wrapText="1"/>
    </xf>
    <xf numFmtId="177" fontId="4" fillId="0" borderId="7" xfId="0" applyNumberFormat="1" applyFont="1" applyFill="1" applyBorder="1" applyAlignment="1">
      <alignment horizontal="center" vertical="center"/>
    </xf>
    <xf numFmtId="177" fontId="4" fillId="0" borderId="7" xfId="0" applyNumberFormat="1" applyFont="1" applyFill="1" applyBorder="1" applyAlignment="1">
      <alignment horizontal="left" vertical="center"/>
    </xf>
    <xf numFmtId="0" fontId="4" fillId="0" borderId="7" xfId="0" applyFont="1" applyFill="1" applyBorder="1" applyAlignment="1">
      <alignment horizontal="left" vertical="center"/>
    </xf>
    <xf numFmtId="177" fontId="6" fillId="0" borderId="7" xfId="0" applyNumberFormat="1" applyFont="1" applyFill="1" applyBorder="1" applyAlignment="1">
      <alignment horizontal="center" vertical="center"/>
    </xf>
    <xf numFmtId="177" fontId="2" fillId="0" borderId="0" xfId="0" applyNumberFormat="1" applyFont="1" applyFill="1" applyAlignment="1">
      <alignment vertical="center"/>
    </xf>
    <xf numFmtId="177" fontId="2" fillId="0" borderId="0" xfId="0" applyNumberFormat="1" applyFont="1" applyFill="1" applyAlignment="1">
      <alignment horizontal="left" vertical="center"/>
    </xf>
    <xf numFmtId="0" fontId="1" fillId="0" borderId="20" xfId="0" applyFont="1" applyFill="1" applyBorder="1" applyAlignment="1">
      <alignment horizontal="center" vertical="center"/>
    </xf>
    <xf numFmtId="0" fontId="55" fillId="0" borderId="0" xfId="0" applyFont="1" applyFill="1" applyAlignment="1">
      <alignment vertical="center"/>
    </xf>
    <xf numFmtId="0" fontId="55" fillId="0" borderId="0" xfId="0" applyFont="1" applyFill="1" applyAlignment="1">
      <alignment horizontal="center" vertical="center"/>
    </xf>
    <xf numFmtId="0" fontId="56" fillId="0" borderId="0" xfId="0" applyFont="1" applyFill="1" applyAlignment="1">
      <alignment horizontal="center" vertical="center"/>
    </xf>
    <xf numFmtId="0" fontId="8" fillId="0" borderId="0" xfId="0" applyFont="1" applyFill="1" applyAlignment="1">
      <alignment vertical="center"/>
    </xf>
    <xf numFmtId="177" fontId="55" fillId="0" borderId="0" xfId="0" applyNumberFormat="1" applyFont="1" applyFill="1" applyAlignment="1">
      <alignment horizontal="center" vertical="center"/>
    </xf>
    <xf numFmtId="177" fontId="11" fillId="0" borderId="0" xfId="0" applyNumberFormat="1" applyFont="1" applyFill="1" applyAlignment="1">
      <alignment horizontal="right" vertical="center"/>
    </xf>
    <xf numFmtId="0" fontId="11" fillId="0" borderId="18" xfId="0" applyFont="1" applyFill="1" applyBorder="1" applyAlignment="1">
      <alignment horizontal="center" vertical="center"/>
    </xf>
    <xf numFmtId="177" fontId="11" fillId="0" borderId="2" xfId="0" applyNumberFormat="1" applyFont="1" applyFill="1" applyBorder="1" applyAlignment="1">
      <alignment horizontal="center" vertical="center"/>
    </xf>
    <xf numFmtId="0" fontId="11" fillId="0" borderId="19" xfId="0" applyFont="1" applyFill="1" applyBorder="1" applyAlignment="1">
      <alignment horizontal="center" vertical="center"/>
    </xf>
    <xf numFmtId="177" fontId="27" fillId="0" borderId="0" xfId="0" applyNumberFormat="1" applyFont="1" applyFill="1" applyAlignment="1">
      <alignment horizontal="center" vertical="center"/>
    </xf>
    <xf numFmtId="0" fontId="8" fillId="0" borderId="2" xfId="0" applyFont="1" applyFill="1" applyBorder="1" applyAlignment="1">
      <alignment vertical="center"/>
    </xf>
    <xf numFmtId="0" fontId="22" fillId="0" borderId="2" xfId="0" applyFont="1" applyFill="1" applyBorder="1" applyAlignment="1">
      <alignment vertical="center"/>
    </xf>
    <xf numFmtId="0" fontId="57" fillId="0" borderId="0" xfId="0" applyFont="1" applyFill="1" applyAlignment="1" applyProtection="1">
      <alignment vertical="top"/>
      <protection locked="0"/>
    </xf>
    <xf numFmtId="0" fontId="58" fillId="0" borderId="0" xfId="0" applyFont="1" applyFill="1" applyAlignment="1" applyProtection="1">
      <alignment vertical="top"/>
      <protection locked="0"/>
    </xf>
    <xf numFmtId="0" fontId="57" fillId="0" borderId="0" xfId="0" applyFont="1" applyFill="1" applyAlignment="1"/>
    <xf numFmtId="0" fontId="57" fillId="0" borderId="0" xfId="0" applyFont="1" applyFill="1" applyAlignment="1">
      <alignment horizontal="center"/>
    </xf>
    <xf numFmtId="0" fontId="57" fillId="0" borderId="0" xfId="0" applyFont="1" applyFill="1" applyAlignment="1">
      <alignment horizontal="center" vertical="center"/>
    </xf>
    <xf numFmtId="0" fontId="57" fillId="0" borderId="0" xfId="0" applyFont="1" applyFill="1" applyAlignment="1">
      <alignment vertical="center"/>
    </xf>
    <xf numFmtId="0" fontId="2" fillId="0" borderId="18" xfId="0" applyFont="1" applyFill="1" applyBorder="1" applyAlignment="1">
      <alignment horizontal="center" vertical="center"/>
    </xf>
    <xf numFmtId="0" fontId="2" fillId="0" borderId="22" xfId="0" applyFont="1" applyFill="1" applyBorder="1" applyAlignment="1">
      <alignment horizontal="center" vertical="center"/>
    </xf>
    <xf numFmtId="0" fontId="2" fillId="0" borderId="16" xfId="0" applyFont="1" applyFill="1" applyBorder="1" applyAlignment="1">
      <alignment horizontal="center" vertical="center"/>
    </xf>
    <xf numFmtId="0" fontId="2" fillId="0" borderId="2" xfId="0" applyFont="1" applyFill="1" applyBorder="1" applyAlignment="1">
      <alignment horizontal="center" vertical="center"/>
    </xf>
    <xf numFmtId="0" fontId="37" fillId="0" borderId="22" xfId="0" applyFont="1" applyFill="1" applyBorder="1" applyAlignment="1">
      <alignment horizontal="center" vertical="center"/>
    </xf>
    <xf numFmtId="0" fontId="37" fillId="0" borderId="23" xfId="0" applyFont="1" applyFill="1" applyBorder="1" applyAlignment="1">
      <alignment horizontal="center" vertical="center"/>
    </xf>
    <xf numFmtId="0" fontId="30" fillId="0" borderId="2" xfId="0" applyFont="1" applyFill="1" applyBorder="1" applyAlignment="1">
      <alignment horizontal="left" vertical="center"/>
    </xf>
    <xf numFmtId="0" fontId="57" fillId="0" borderId="2" xfId="0" applyFont="1" applyFill="1" applyBorder="1" applyAlignment="1"/>
    <xf numFmtId="0" fontId="57" fillId="0" borderId="2" xfId="0" applyFont="1" applyFill="1" applyBorder="1" applyAlignment="1">
      <alignment horizontal="center"/>
    </xf>
    <xf numFmtId="0" fontId="28" fillId="0" borderId="2" xfId="0" applyFont="1" applyFill="1" applyBorder="1" applyAlignment="1">
      <alignment horizontal="left" vertical="center" wrapText="1" indent="2"/>
    </xf>
    <xf numFmtId="0" fontId="59" fillId="0" borderId="2" xfId="0" applyFont="1" applyFill="1" applyBorder="1" applyAlignment="1">
      <alignment horizontal="left" vertical="center"/>
    </xf>
    <xf numFmtId="177" fontId="1" fillId="0" borderId="2" xfId="0" applyNumberFormat="1" applyFont="1" applyBorder="1" applyAlignment="1">
      <alignment horizontal="center" vertical="center"/>
    </xf>
    <xf numFmtId="0" fontId="60" fillId="0" borderId="2" xfId="0" applyFont="1" applyFill="1" applyBorder="1" applyAlignment="1">
      <alignment horizontal="center" vertical="center"/>
    </xf>
    <xf numFmtId="0" fontId="0" fillId="0" borderId="2" xfId="0" applyFill="1" applyBorder="1" applyAlignment="1">
      <alignment vertical="center"/>
    </xf>
    <xf numFmtId="179" fontId="35" fillId="0" borderId="2" xfId="0" applyNumberFormat="1" applyFont="1" applyFill="1" applyBorder="1" applyAlignment="1">
      <alignment horizontal="center" vertical="center"/>
    </xf>
    <xf numFmtId="0" fontId="39" fillId="0" borderId="0" xfId="0" applyFont="1" applyFill="1" applyAlignment="1">
      <alignment vertical="center"/>
    </xf>
    <xf numFmtId="0" fontId="15" fillId="0" borderId="0" xfId="0" applyFont="1" applyFill="1" applyAlignment="1">
      <alignment horizontal="center" vertical="center"/>
    </xf>
    <xf numFmtId="0" fontId="14" fillId="0" borderId="0" xfId="0" applyFont="1" applyAlignment="1">
      <alignment vertical="center"/>
    </xf>
    <xf numFmtId="0" fontId="61" fillId="0" borderId="0" xfId="0" applyFont="1" applyFill="1" applyAlignment="1">
      <alignment vertical="center"/>
    </xf>
    <xf numFmtId="0" fontId="61" fillId="0" borderId="0" xfId="0" applyFont="1" applyFill="1" applyAlignment="1">
      <alignment horizontal="center" vertical="center"/>
    </xf>
    <xf numFmtId="0" fontId="27" fillId="0" borderId="0" xfId="0" applyFont="1" applyFill="1" applyAlignment="1">
      <alignment vertical="center"/>
    </xf>
    <xf numFmtId="0" fontId="27" fillId="0" borderId="0" xfId="0" applyFont="1" applyFill="1" applyAlignment="1">
      <alignment horizontal="center" vertical="center"/>
    </xf>
    <xf numFmtId="0" fontId="14" fillId="3" borderId="2" xfId="0" applyFont="1" applyFill="1" applyBorder="1" applyAlignment="1">
      <alignment vertical="center"/>
    </xf>
    <xf numFmtId="0" fontId="14" fillId="0" borderId="0" xfId="0" applyFont="1" applyAlignment="1">
      <alignment horizontal="center" vertical="center"/>
    </xf>
    <xf numFmtId="0" fontId="15" fillId="0" borderId="0" xfId="0" applyFont="1" applyFill="1" applyAlignment="1">
      <alignment vertical="center"/>
    </xf>
    <xf numFmtId="178" fontId="14" fillId="0" borderId="2" xfId="0" applyNumberFormat="1" applyFont="1" applyFill="1" applyBorder="1" applyAlignment="1">
      <alignment horizontal="center" vertical="center"/>
    </xf>
    <xf numFmtId="0" fontId="62" fillId="0" borderId="0" xfId="0" applyFont="1" applyFill="1" applyAlignment="1" applyProtection="1">
      <alignment horizontal="center" vertical="center"/>
      <protection locked="0"/>
    </xf>
    <xf numFmtId="1" fontId="63" fillId="0" borderId="0" xfId="0" applyNumberFormat="1" applyFont="1" applyFill="1" applyAlignment="1">
      <alignment horizontal="center" vertical="center"/>
    </xf>
    <xf numFmtId="0" fontId="62" fillId="0" borderId="0" xfId="0" applyFont="1" applyFill="1" applyAlignment="1" applyProtection="1">
      <alignment vertical="top"/>
      <protection locked="0"/>
    </xf>
    <xf numFmtId="1" fontId="62" fillId="0" borderId="0" xfId="0" applyNumberFormat="1" applyFont="1" applyFill="1" applyAlignment="1">
      <alignment horizontal="center" vertical="center"/>
    </xf>
    <xf numFmtId="49" fontId="62" fillId="0" borderId="0" xfId="0" applyNumberFormat="1" applyFont="1" applyFill="1" applyAlignment="1" applyProtection="1">
      <alignment horizontal="left" vertical="center"/>
      <protection locked="0"/>
    </xf>
    <xf numFmtId="49" fontId="62" fillId="0" borderId="0" xfId="0" applyNumberFormat="1" applyFont="1" applyFill="1" applyAlignment="1" applyProtection="1">
      <alignment vertical="center"/>
      <protection locked="0"/>
    </xf>
    <xf numFmtId="177" fontId="62" fillId="0" borderId="0" xfId="0" applyNumberFormat="1" applyFont="1" applyFill="1" applyAlignment="1" applyProtection="1">
      <alignment vertical="center"/>
      <protection locked="0"/>
    </xf>
    <xf numFmtId="0" fontId="64" fillId="0" borderId="0" xfId="0" applyFont="1" applyFill="1" applyAlignment="1">
      <alignment vertical="center"/>
    </xf>
    <xf numFmtId="0" fontId="62" fillId="0" borderId="0" xfId="0" applyFont="1" applyFill="1" applyAlignment="1" applyProtection="1">
      <alignment vertical="center" wrapText="1"/>
      <protection locked="0"/>
    </xf>
    <xf numFmtId="177" fontId="62" fillId="0" borderId="0" xfId="0" applyNumberFormat="1" applyFont="1" applyFill="1" applyAlignment="1" applyProtection="1">
      <alignment vertical="center" wrapText="1"/>
      <protection locked="0"/>
    </xf>
    <xf numFmtId="0" fontId="11" fillId="0" borderId="2" xfId="0" applyFont="1" applyFill="1" applyBorder="1" applyAlignment="1" applyProtection="1">
      <alignment horizontal="left" vertical="center" wrapText="1"/>
      <protection locked="0"/>
    </xf>
    <xf numFmtId="177" fontId="11" fillId="0" borderId="16" xfId="0" applyNumberFormat="1" applyFont="1" applyFill="1" applyBorder="1" applyAlignment="1" applyProtection="1">
      <alignment horizontal="center" vertical="center" wrapText="1"/>
      <protection locked="0"/>
    </xf>
    <xf numFmtId="0" fontId="11" fillId="0" borderId="16" xfId="0" applyFont="1" applyFill="1" applyBorder="1" applyAlignment="1" applyProtection="1">
      <alignment horizontal="center" vertical="center"/>
      <protection locked="0"/>
    </xf>
    <xf numFmtId="0" fontId="62" fillId="0" borderId="17" xfId="0" applyFont="1" applyFill="1" applyBorder="1" applyAlignment="1" applyProtection="1">
      <alignment horizontal="center" vertical="center"/>
      <protection locked="0"/>
    </xf>
    <xf numFmtId="0" fontId="62" fillId="0" borderId="20" xfId="0" applyFont="1" applyFill="1" applyBorder="1" applyAlignment="1" applyProtection="1">
      <alignment horizontal="center" vertical="center"/>
      <protection locked="0"/>
    </xf>
    <xf numFmtId="0" fontId="11" fillId="0" borderId="2" xfId="0" applyFont="1" applyFill="1" applyBorder="1" applyAlignment="1" applyProtection="1">
      <alignment horizontal="center" vertical="center"/>
      <protection locked="0"/>
    </xf>
    <xf numFmtId="0" fontId="62" fillId="0" borderId="2" xfId="0" applyFont="1" applyFill="1" applyBorder="1" applyAlignment="1" applyProtection="1">
      <alignment horizontal="center" vertical="center"/>
      <protection locked="0"/>
    </xf>
    <xf numFmtId="0" fontId="62" fillId="0" borderId="2" xfId="0" applyFont="1" applyFill="1" applyBorder="1" applyAlignment="1" applyProtection="1">
      <alignment horizontal="left" vertical="center" wrapText="1"/>
      <protection locked="0"/>
    </xf>
    <xf numFmtId="0" fontId="62" fillId="0" borderId="2" xfId="0" applyFont="1" applyFill="1" applyBorder="1" applyAlignment="1" applyProtection="1">
      <alignment horizontal="center" vertical="center" wrapText="1"/>
      <protection locked="0"/>
    </xf>
    <xf numFmtId="177" fontId="11" fillId="0" borderId="2" xfId="0" applyNumberFormat="1" applyFont="1" applyFill="1" applyBorder="1" applyAlignment="1" applyProtection="1">
      <alignment horizontal="center" vertical="center" wrapText="1"/>
      <protection locked="0"/>
    </xf>
    <xf numFmtId="0" fontId="63" fillId="0" borderId="2" xfId="0" applyFont="1" applyFill="1" applyBorder="1" applyAlignment="1" applyProtection="1">
      <alignment horizontal="left" vertical="center"/>
      <protection locked="0"/>
    </xf>
    <xf numFmtId="49" fontId="12" fillId="0" borderId="2" xfId="0" applyNumberFormat="1" applyFont="1" applyFill="1" applyBorder="1" applyAlignment="1" applyProtection="1">
      <alignment horizontal="center" vertical="center"/>
      <protection locked="0"/>
    </xf>
    <xf numFmtId="49" fontId="14" fillId="0" borderId="2" xfId="0" applyNumberFormat="1" applyFont="1" applyFill="1" applyBorder="1" applyAlignment="1" applyProtection="1">
      <alignment horizontal="left" vertical="center"/>
      <protection locked="0"/>
    </xf>
    <xf numFmtId="177" fontId="27" fillId="0" borderId="2" xfId="0" applyNumberFormat="1" applyFont="1" applyFill="1" applyBorder="1" applyAlignment="1" applyProtection="1">
      <alignment horizontal="center" vertical="center"/>
      <protection locked="0"/>
    </xf>
    <xf numFmtId="0" fontId="14" fillId="0" borderId="2" xfId="0" applyFont="1" applyFill="1" applyBorder="1" applyAlignment="1" applyProtection="1">
      <alignment horizontal="left" vertical="center"/>
      <protection locked="0"/>
    </xf>
    <xf numFmtId="49" fontId="64" fillId="0" borderId="2" xfId="0" applyNumberFormat="1" applyFont="1" applyFill="1" applyBorder="1" applyAlignment="1" applyProtection="1">
      <alignment vertical="center"/>
      <protection locked="0"/>
    </xf>
    <xf numFmtId="0" fontId="1" fillId="0" borderId="2" xfId="0" applyFont="1" applyBorder="1" applyAlignment="1">
      <alignment horizontal="left" vertical="top"/>
    </xf>
    <xf numFmtId="0" fontId="11" fillId="0" borderId="0" xfId="0" applyFont="1" applyFill="1" applyAlignment="1" applyProtection="1">
      <alignment horizontal="center" vertical="center"/>
      <protection locked="0"/>
    </xf>
    <xf numFmtId="178" fontId="27" fillId="0" borderId="2" xfId="0" applyNumberFormat="1" applyFont="1" applyFill="1" applyBorder="1" applyAlignment="1" applyProtection="1">
      <alignment horizontal="center" vertical="top"/>
      <protection locked="0"/>
    </xf>
    <xf numFmtId="0" fontId="63" fillId="0" borderId="0" xfId="0" applyFont="1" applyFill="1" applyAlignment="1" applyProtection="1">
      <alignment vertical="top"/>
      <protection locked="0"/>
    </xf>
    <xf numFmtId="177" fontId="14" fillId="0" borderId="2" xfId="0" applyNumberFormat="1" applyFont="1" applyFill="1" applyBorder="1" applyAlignment="1">
      <alignment horizontal="left" vertical="center"/>
    </xf>
    <xf numFmtId="0" fontId="1" fillId="0" borderId="2" xfId="0" applyFont="1" applyFill="1" applyBorder="1" applyAlignment="1">
      <alignment horizontal="left" vertical="top"/>
    </xf>
    <xf numFmtId="0" fontId="1" fillId="0" borderId="2" xfId="0" applyFont="1" applyFill="1" applyBorder="1" applyAlignment="1" applyProtection="1">
      <alignment horizontal="left" vertical="top"/>
      <protection locked="0"/>
    </xf>
    <xf numFmtId="0" fontId="1" fillId="0" borderId="2" xfId="0" applyFont="1" applyFill="1" applyBorder="1" applyAlignment="1" applyProtection="1">
      <alignment vertical="center"/>
      <protection locked="0"/>
    </xf>
    <xf numFmtId="49" fontId="1" fillId="0" borderId="2" xfId="0" applyNumberFormat="1" applyFont="1" applyFill="1" applyBorder="1" applyAlignment="1" applyProtection="1">
      <alignment horizontal="left" vertical="center"/>
      <protection locked="0"/>
    </xf>
    <xf numFmtId="0" fontId="11" fillId="2" borderId="0" xfId="0" applyFont="1" applyFill="1" applyAlignment="1">
      <alignment horizontal="center" vertical="center"/>
    </xf>
    <xf numFmtId="0" fontId="13" fillId="2" borderId="2" xfId="0" applyFont="1" applyFill="1" applyBorder="1" applyAlignment="1">
      <alignment horizontal="center" vertical="center" wrapText="1"/>
    </xf>
    <xf numFmtId="177" fontId="14" fillId="2" borderId="18" xfId="0" applyNumberFormat="1" applyFont="1" applyFill="1" applyBorder="1" applyAlignment="1">
      <alignment horizontal="center" vertical="center"/>
    </xf>
    <xf numFmtId="0" fontId="14" fillId="2" borderId="18" xfId="0" applyFont="1" applyFill="1" applyBorder="1" applyAlignment="1">
      <alignment horizontal="center" vertical="center"/>
    </xf>
    <xf numFmtId="179" fontId="15" fillId="2" borderId="2" xfId="0" applyNumberFormat="1" applyFont="1" applyFill="1" applyBorder="1" applyAlignment="1">
      <alignment horizontal="center" vertical="center"/>
    </xf>
    <xf numFmtId="179" fontId="14" fillId="2" borderId="2" xfId="0" applyNumberFormat="1" applyFont="1" applyFill="1" applyBorder="1" applyAlignment="1">
      <alignment horizontal="center" vertical="center"/>
    </xf>
    <xf numFmtId="177" fontId="14" fillId="2" borderId="2" xfId="0" applyNumberFormat="1" applyFont="1" applyFill="1" applyBorder="1" applyAlignment="1">
      <alignment horizontal="center" vertical="center" wrapText="1"/>
    </xf>
    <xf numFmtId="0" fontId="65" fillId="0" borderId="0" xfId="0" applyFont="1" applyFill="1" applyAlignment="1">
      <alignment horizontal="center" vertical="center"/>
    </xf>
    <xf numFmtId="0" fontId="47" fillId="0" borderId="2" xfId="0" applyFont="1" applyFill="1" applyBorder="1" applyAlignment="1">
      <alignment horizontal="left" vertical="center"/>
    </xf>
    <xf numFmtId="0" fontId="66" fillId="0" borderId="2" xfId="0" applyFont="1" applyFill="1" applyBorder="1" applyAlignment="1">
      <alignment horizontal="left" vertical="center"/>
    </xf>
    <xf numFmtId="0" fontId="17" fillId="0" borderId="2" xfId="0" applyFont="1" applyFill="1" applyBorder="1" applyAlignment="1">
      <alignment horizontal="left" vertical="center"/>
    </xf>
    <xf numFmtId="178" fontId="48" fillId="0" borderId="2" xfId="0" applyNumberFormat="1" applyFont="1" applyFill="1" applyBorder="1" applyAlignment="1">
      <alignment horizontal="center" vertical="center"/>
    </xf>
    <xf numFmtId="0" fontId="50" fillId="0" borderId="2" xfId="0" applyFont="1" applyFill="1" applyBorder="1" applyAlignment="1">
      <alignment horizontal="left" vertical="center"/>
    </xf>
    <xf numFmtId="0" fontId="67" fillId="0" borderId="2" xfId="0" applyFont="1" applyFill="1" applyBorder="1" applyAlignment="1">
      <alignment horizontal="center"/>
    </xf>
    <xf numFmtId="181" fontId="48" fillId="0" borderId="2" xfId="0" applyNumberFormat="1" applyFont="1" applyFill="1" applyBorder="1" applyAlignment="1">
      <alignment horizontal="center" vertical="center"/>
    </xf>
    <xf numFmtId="177" fontId="2" fillId="0" borderId="0" xfId="0" applyNumberFormat="1" applyFont="1" applyAlignment="1"/>
  </cellXfs>
  <cellStyles count="55">
    <cellStyle name="常规" xfId="0" builtinId="0"/>
    <cellStyle name="货币[0]" xfId="1" builtinId="7"/>
    <cellStyle name="20% - 强调文字颜色 3" xfId="2" builtinId="38"/>
    <cellStyle name="输入" xfId="3" builtinId="20"/>
    <cellStyle name="货币" xfId="4" builtinId="4"/>
    <cellStyle name="常规_功能分类1212zhangl"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常规_2015年平衡表（1.20日)" xfId="22"/>
    <cellStyle name="60% - 强调文字颜色 1" xfId="23" builtinId="32"/>
    <cellStyle name="标题 3" xfId="24" builtinId="18"/>
    <cellStyle name="60% - 强调文字颜色 4" xfId="25" builtinId="44"/>
    <cellStyle name="输出" xfId="26" builtinId="21"/>
    <cellStyle name="常规_2005年市对县结算批复" xfId="27"/>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常规_2007年结算单" xfId="40"/>
    <cellStyle name="20% - 强调文字颜色 2" xfId="41" builtinId="34"/>
    <cellStyle name="40% - 强调文字颜色 2" xfId="42" builtinId="35"/>
    <cellStyle name="强调文字颜色 3" xfId="43" builtinId="37"/>
    <cellStyle name="强调文字颜色 4" xfId="44" builtinId="41"/>
    <cellStyle name="20% - 强调文字颜色 4" xfId="45" builtinId="42"/>
    <cellStyle name="40% - 强调文字颜色 4" xfId="46" builtinId="43"/>
    <cellStyle name="强调文字颜色 5" xfId="47" builtinId="45"/>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常规_一般功能分类" xfId="53"/>
    <cellStyle name="常规 11 7" xfId="54"/>
  </cellStyles>
  <tableStyles count="0" defaultTableStyle="TableStyleMedium9" defaultPivotStyle="PivotStyleLight16"/>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4" Type="http://schemas.openxmlformats.org/officeDocument/2006/relationships/sharedStrings" Target="sharedStrings.xml"/><Relationship Id="rId33" Type="http://schemas.openxmlformats.org/officeDocument/2006/relationships/styles" Target="styles.xml"/><Relationship Id="rId32" Type="http://schemas.openxmlformats.org/officeDocument/2006/relationships/theme" Target="theme/theme1.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
        <a:ea typeface=""/>
        <a:cs typeface=""/>
      </a:majorFont>
      <a:minorFont>
        <a:latin typeface=""/>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1"/>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1"/>
        </a:gradFill>
      </a:fillStyleLst>
      <a:lnStyleLst>
        <a:ln w="6350" cap="flat" cmpd="sng">
          <a:solidFill>
            <a:schemeClr val="phClr"/>
          </a:solidFill>
          <a:prstDash val="solid"/>
          <a:miter/>
        </a:ln>
        <a:ln w="12700" cap="flat" cmpd="sng">
          <a:solidFill>
            <a:schemeClr val="phClr"/>
          </a:solidFill>
          <a:prstDash val="solid"/>
          <a:miter/>
        </a:ln>
        <a:ln w="19050" cap="flat" cmpd="sng">
          <a:solidFill>
            <a:schemeClr val="phClr"/>
          </a:solidFill>
          <a:prstDash val="solid"/>
          <a:miter/>
        </a:ln>
      </a:lnStyleLst>
      <a:effectStyleLst>
        <a:effectStyle>
          <a:effectLst/>
        </a:effectStyle>
        <a:effectStyle>
          <a:effectLst/>
        </a:effectStyle>
        <a:effectStyle>
          <a:effectLst>
            <a:outerShdw blurRad="57150" dist="19050" dir="5400000" algn="ctr" rotWithShape="0">
              <a:srgbClr val="000000">
                <a:alpha val="62745"/>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1"/>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K27"/>
  <sheetViews>
    <sheetView topLeftCell="A3" workbookViewId="0">
      <selection activeCell="B125" sqref="B125"/>
    </sheetView>
  </sheetViews>
  <sheetFormatPr defaultColWidth="9" defaultRowHeight="14.25"/>
  <cols>
    <col min="1" max="1" width="13.625" customWidth="1"/>
    <col min="2" max="2" width="22.125" customWidth="1"/>
    <col min="3" max="3" width="21.5" customWidth="1"/>
    <col min="4" max="4" width="19" customWidth="1"/>
  </cols>
  <sheetData>
    <row r="1" ht="26" customHeight="1"/>
    <row r="3" ht="81" customHeight="1"/>
    <row r="4" ht="120.75" customHeight="1" spans="1:4">
      <c r="A4" s="314" t="s">
        <v>0</v>
      </c>
      <c r="B4" s="315"/>
      <c r="C4" s="315"/>
      <c r="D4" s="315"/>
    </row>
    <row r="5" customHeight="1" spans="3:11">
      <c r="C5" s="187"/>
      <c r="D5" s="187"/>
      <c r="E5" s="187"/>
      <c r="F5" s="187"/>
      <c r="G5" s="187"/>
      <c r="H5" s="187"/>
      <c r="I5" s="187"/>
      <c r="J5" s="187"/>
      <c r="K5" s="187"/>
    </row>
    <row r="6" customHeight="1" spans="3:11">
      <c r="C6" s="187"/>
      <c r="D6" s="187"/>
      <c r="E6" s="187"/>
      <c r="F6" s="187"/>
      <c r="G6" s="187"/>
      <c r="H6" s="187"/>
      <c r="I6" s="187"/>
      <c r="J6" s="187"/>
      <c r="K6" s="187"/>
    </row>
    <row r="7" customHeight="1" spans="3:11">
      <c r="C7" s="187"/>
      <c r="D7" s="187"/>
      <c r="E7" s="187"/>
      <c r="F7" s="187"/>
      <c r="G7" s="187"/>
      <c r="H7" s="187"/>
      <c r="I7" s="187"/>
      <c r="J7" s="187"/>
      <c r="K7" s="187"/>
    </row>
    <row r="8" customHeight="1" spans="3:11">
      <c r="C8" s="187"/>
      <c r="D8" s="187"/>
      <c r="E8" s="187"/>
      <c r="F8" s="187"/>
      <c r="G8" s="187"/>
      <c r="H8" s="187"/>
      <c r="I8" s="187"/>
      <c r="J8" s="187"/>
      <c r="K8" s="187"/>
    </row>
    <row r="9" customHeight="1" spans="3:11">
      <c r="C9" s="187"/>
      <c r="D9" s="187"/>
      <c r="E9" s="187"/>
      <c r="F9" s="187"/>
      <c r="G9" s="187"/>
      <c r="H9" s="187"/>
      <c r="I9" s="187"/>
      <c r="J9" s="187"/>
      <c r="K9" s="187"/>
    </row>
    <row r="10" customHeight="1" spans="3:11">
      <c r="C10" s="187"/>
      <c r="D10" s="187"/>
      <c r="E10" s="187"/>
      <c r="F10" s="187"/>
      <c r="G10" s="187"/>
      <c r="H10" s="187"/>
      <c r="I10" s="187"/>
      <c r="J10" s="187"/>
      <c r="K10" s="187"/>
    </row>
    <row r="11" customHeight="1" spans="3:11">
      <c r="C11" s="187"/>
      <c r="D11" s="187"/>
      <c r="E11" s="187"/>
      <c r="F11" s="187"/>
      <c r="G11" s="187"/>
      <c r="H11" s="187"/>
      <c r="I11" s="187"/>
      <c r="J11" s="187"/>
      <c r="K11" s="187"/>
    </row>
    <row r="12" customHeight="1" spans="3:11">
      <c r="C12" s="187"/>
      <c r="D12" s="187"/>
      <c r="E12" s="187"/>
      <c r="F12" s="187"/>
      <c r="G12" s="187"/>
      <c r="H12" s="187"/>
      <c r="I12" s="187"/>
      <c r="J12" s="187"/>
      <c r="K12" s="187"/>
    </row>
    <row r="13" customHeight="1" spans="3:11">
      <c r="C13" s="187"/>
      <c r="D13" s="187"/>
      <c r="E13" s="187"/>
      <c r="F13" s="187"/>
      <c r="G13" s="187"/>
      <c r="H13" s="187"/>
      <c r="I13" s="187"/>
      <c r="J13" s="187"/>
      <c r="K13" s="187"/>
    </row>
    <row r="14" customHeight="1" spans="3:11">
      <c r="C14" s="187"/>
      <c r="D14" s="187"/>
      <c r="E14" s="187"/>
      <c r="F14" s="187"/>
      <c r="G14" s="187"/>
      <c r="H14" s="187"/>
      <c r="I14" s="187"/>
      <c r="J14" s="187"/>
      <c r="K14" s="187"/>
    </row>
    <row r="15" customHeight="1" spans="3:11">
      <c r="C15" s="187"/>
      <c r="D15" s="187"/>
      <c r="E15" s="187"/>
      <c r="F15" s="187"/>
      <c r="G15" s="187"/>
      <c r="H15" s="187"/>
      <c r="I15" s="187"/>
      <c r="J15" s="187"/>
      <c r="K15" s="187"/>
    </row>
    <row r="16" customHeight="1" spans="3:11">
      <c r="C16" s="187"/>
      <c r="D16" s="187"/>
      <c r="E16" s="187"/>
      <c r="F16" s="187"/>
      <c r="G16" s="187"/>
      <c r="H16" s="187"/>
      <c r="I16" s="187"/>
      <c r="J16" s="187"/>
      <c r="K16" s="187"/>
    </row>
    <row r="17" customHeight="1" spans="3:11">
      <c r="C17" s="187"/>
      <c r="D17" s="187"/>
      <c r="E17" s="187"/>
      <c r="F17" s="187"/>
      <c r="G17" s="187"/>
      <c r="H17" s="187"/>
      <c r="I17" s="187"/>
      <c r="J17" s="187"/>
      <c r="K17" s="187"/>
    </row>
    <row r="18" customHeight="1" spans="3:11">
      <c r="C18" s="187"/>
      <c r="D18" s="187"/>
      <c r="E18" s="187"/>
      <c r="F18" s="187"/>
      <c r="G18" s="187"/>
      <c r="H18" s="187"/>
      <c r="I18" s="187"/>
      <c r="J18" s="187"/>
      <c r="K18" s="187"/>
    </row>
    <row r="19" customHeight="1" spans="3:11">
      <c r="C19" s="187"/>
      <c r="D19" s="187"/>
      <c r="E19" s="187"/>
      <c r="F19" s="187"/>
      <c r="G19" s="187"/>
      <c r="H19" s="187"/>
      <c r="I19" s="187"/>
      <c r="J19" s="187"/>
      <c r="K19" s="187"/>
    </row>
    <row r="20" customHeight="1" spans="3:11">
      <c r="C20" s="187"/>
      <c r="D20" s="187"/>
      <c r="E20" s="187"/>
      <c r="F20" s="187"/>
      <c r="G20" s="187"/>
      <c r="H20" s="187"/>
      <c r="I20" s="187"/>
      <c r="J20" s="187"/>
      <c r="K20" s="187"/>
    </row>
    <row r="21" customHeight="1" spans="3:11">
      <c r="C21" s="187"/>
      <c r="D21" s="187"/>
      <c r="E21" s="187"/>
      <c r="F21" s="187"/>
      <c r="G21" s="187"/>
      <c r="H21" s="187"/>
      <c r="I21" s="187"/>
      <c r="J21" s="187"/>
      <c r="K21" s="187"/>
    </row>
    <row r="22" customHeight="1" spans="3:11">
      <c r="C22" s="187"/>
      <c r="D22" s="187"/>
      <c r="E22" s="187"/>
      <c r="F22" s="187"/>
      <c r="G22" s="187"/>
      <c r="H22" s="187"/>
      <c r="I22" s="187"/>
      <c r="J22" s="187"/>
      <c r="K22" s="187"/>
    </row>
    <row r="23" customHeight="1" spans="3:11">
      <c r="C23" s="187"/>
      <c r="D23" s="187"/>
      <c r="E23" s="187"/>
      <c r="F23" s="187"/>
      <c r="G23" s="187"/>
      <c r="H23" s="187"/>
      <c r="I23" s="187"/>
      <c r="J23" s="187"/>
      <c r="K23" s="187"/>
    </row>
    <row r="24" ht="28" customHeight="1" spans="1:11">
      <c r="A24" s="316" t="s">
        <v>1</v>
      </c>
      <c r="B24" s="317"/>
      <c r="C24" s="317"/>
      <c r="D24" s="317"/>
      <c r="E24" s="187"/>
      <c r="F24" s="187"/>
      <c r="G24" s="187"/>
      <c r="H24" s="187"/>
      <c r="I24" s="187"/>
      <c r="J24" s="187"/>
      <c r="K24" s="187"/>
    </row>
    <row r="25" customHeight="1" spans="3:11">
      <c r="C25" s="187"/>
      <c r="D25" s="187"/>
      <c r="E25" s="187"/>
      <c r="F25" s="187"/>
      <c r="G25" s="187"/>
      <c r="H25" s="187"/>
      <c r="I25" s="187"/>
      <c r="J25" s="187"/>
      <c r="K25" s="187"/>
    </row>
    <row r="26" customHeight="1" spans="3:11">
      <c r="C26" s="187"/>
      <c r="D26" s="187"/>
      <c r="E26" s="187"/>
      <c r="F26" s="187"/>
      <c r="G26" s="187"/>
      <c r="H26" s="187"/>
      <c r="I26" s="187"/>
      <c r="J26" s="187"/>
      <c r="K26" s="187"/>
    </row>
    <row r="27" customHeight="1" spans="3:11">
      <c r="C27" s="187"/>
      <c r="D27" s="187"/>
      <c r="E27" s="187"/>
      <c r="F27" s="187"/>
      <c r="G27" s="187"/>
      <c r="H27" s="187"/>
      <c r="I27" s="187"/>
      <c r="J27" s="187"/>
      <c r="K27" s="187"/>
    </row>
  </sheetData>
  <mergeCells count="2">
    <mergeCell ref="A4:D4"/>
    <mergeCell ref="A24:D24"/>
  </mergeCells>
  <printOptions horizontalCentered="1"/>
  <pageMargins left="0.747222222222222" right="0.747222222222222" top="0.997222222222222" bottom="0.997222222222222" header="0.506944444444444" footer="0.506944444444444"/>
  <pageSetup paperSize="9" fitToHeight="0"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27"/>
  <sheetViews>
    <sheetView view="pageBreakPreview" zoomScaleNormal="100" zoomScaleSheetLayoutView="100" topLeftCell="A3" workbookViewId="0">
      <selection activeCell="B125" sqref="B125"/>
    </sheetView>
  </sheetViews>
  <sheetFormatPr defaultColWidth="9" defaultRowHeight="13.5" outlineLevelCol="6"/>
  <cols>
    <col min="1" max="1" width="39.375" style="57" customWidth="1"/>
    <col min="2" max="2" width="13" style="43" customWidth="1"/>
    <col min="3" max="3" width="13" style="57" customWidth="1"/>
    <col min="4" max="4" width="39.375" style="57" customWidth="1"/>
    <col min="5" max="5" width="13" style="43" customWidth="1"/>
    <col min="6" max="6" width="13" style="57" customWidth="1"/>
    <col min="7" max="16384" width="9" style="57"/>
  </cols>
  <sheetData>
    <row r="1" s="57" customFormat="1" ht="27" customHeight="1" spans="1:6">
      <c r="A1" s="5" t="s">
        <v>556</v>
      </c>
      <c r="B1" s="122"/>
      <c r="C1" s="122"/>
      <c r="D1" s="122"/>
      <c r="E1" s="122"/>
      <c r="F1" s="122"/>
    </row>
    <row r="2" s="57" customFormat="1" customHeight="1" spans="2:6">
      <c r="B2" s="43"/>
      <c r="E2" s="86" t="s">
        <v>3</v>
      </c>
      <c r="F2" s="86"/>
    </row>
    <row r="3" s="57" customFormat="1" ht="25" customHeight="1" spans="1:6">
      <c r="A3" s="87" t="s">
        <v>557</v>
      </c>
      <c r="B3" s="88"/>
      <c r="C3" s="343"/>
      <c r="D3" s="87" t="s">
        <v>558</v>
      </c>
      <c r="E3" s="88"/>
      <c r="F3" s="343"/>
    </row>
    <row r="4" s="43" customFormat="1" ht="25" customHeight="1" spans="1:6">
      <c r="A4" s="89" t="s">
        <v>559</v>
      </c>
      <c r="B4" s="89" t="s">
        <v>100</v>
      </c>
      <c r="C4" s="89" t="s">
        <v>68</v>
      </c>
      <c r="D4" s="89" t="s">
        <v>559</v>
      </c>
      <c r="E4" s="89" t="s">
        <v>100</v>
      </c>
      <c r="F4" s="89" t="s">
        <v>68</v>
      </c>
    </row>
    <row r="5" s="57" customFormat="1" ht="25" customHeight="1" spans="1:7">
      <c r="A5" s="82" t="s">
        <v>560</v>
      </c>
      <c r="B5" s="92"/>
      <c r="C5" s="91"/>
      <c r="D5" s="214" t="s">
        <v>561</v>
      </c>
      <c r="E5" s="91">
        <v>660</v>
      </c>
      <c r="F5" s="84">
        <v>86</v>
      </c>
      <c r="G5" s="43"/>
    </row>
    <row r="6" s="57" customFormat="1" ht="25" customHeight="1" spans="1:7">
      <c r="A6" s="82" t="s">
        <v>562</v>
      </c>
      <c r="B6" s="92"/>
      <c r="C6" s="91"/>
      <c r="D6" s="214" t="s">
        <v>563</v>
      </c>
      <c r="E6" s="92"/>
      <c r="F6" s="84"/>
      <c r="G6" s="43"/>
    </row>
    <row r="7" s="57" customFormat="1" ht="25" customHeight="1" spans="1:7">
      <c r="A7" s="82" t="s">
        <v>564</v>
      </c>
      <c r="B7" s="92"/>
      <c r="C7" s="91"/>
      <c r="D7" s="214" t="s">
        <v>565</v>
      </c>
      <c r="E7" s="92"/>
      <c r="F7" s="84"/>
      <c r="G7" s="43"/>
    </row>
    <row r="8" s="57" customFormat="1" ht="25" customHeight="1" spans="1:7">
      <c r="A8" s="82" t="s">
        <v>566</v>
      </c>
      <c r="B8" s="92"/>
      <c r="C8" s="91"/>
      <c r="D8" s="214" t="s">
        <v>567</v>
      </c>
      <c r="E8" s="92"/>
      <c r="F8" s="84"/>
      <c r="G8" s="43"/>
    </row>
    <row r="9" s="57" customFormat="1" ht="25" customHeight="1" spans="1:7">
      <c r="A9" s="82" t="s">
        <v>568</v>
      </c>
      <c r="B9" s="92"/>
      <c r="C9" s="91"/>
      <c r="D9" s="214" t="s">
        <v>569</v>
      </c>
      <c r="E9" s="92"/>
      <c r="F9" s="84"/>
      <c r="G9" s="43"/>
    </row>
    <row r="10" s="57" customFormat="1" ht="25" customHeight="1" spans="1:7">
      <c r="A10" s="82"/>
      <c r="B10" s="92"/>
      <c r="C10" s="91"/>
      <c r="D10" s="89"/>
      <c r="E10" s="92"/>
      <c r="F10" s="84"/>
      <c r="G10" s="43"/>
    </row>
    <row r="11" s="57" customFormat="1" ht="25" customHeight="1" spans="1:7">
      <c r="A11" s="93" t="s">
        <v>570</v>
      </c>
      <c r="B11" s="94">
        <f t="shared" ref="B11:F11" si="0">SUM(B5:B10)</f>
        <v>0</v>
      </c>
      <c r="C11" s="94"/>
      <c r="D11" s="93" t="s">
        <v>571</v>
      </c>
      <c r="E11" s="94">
        <f t="shared" si="0"/>
        <v>660</v>
      </c>
      <c r="F11" s="83">
        <f t="shared" si="0"/>
        <v>86</v>
      </c>
      <c r="G11" s="43"/>
    </row>
    <row r="12" s="57" customFormat="1" ht="25" customHeight="1" spans="1:7">
      <c r="A12" s="82" t="s">
        <v>572</v>
      </c>
      <c r="B12" s="91">
        <v>330</v>
      </c>
      <c r="C12" s="91">
        <v>330</v>
      </c>
      <c r="D12" s="214" t="s">
        <v>573</v>
      </c>
      <c r="E12" s="91"/>
      <c r="F12" s="91"/>
      <c r="G12" s="43"/>
    </row>
    <row r="13" s="57" customFormat="1" ht="25" customHeight="1" spans="1:7">
      <c r="A13" s="82" t="s">
        <v>574</v>
      </c>
      <c r="B13" s="91">
        <v>330</v>
      </c>
      <c r="C13" s="91">
        <v>330</v>
      </c>
      <c r="D13" s="214" t="s">
        <v>575</v>
      </c>
      <c r="E13" s="91"/>
      <c r="F13" s="84">
        <v>266</v>
      </c>
      <c r="G13" s="43"/>
    </row>
    <row r="14" s="57" customFormat="1" ht="25" customHeight="1" spans="1:7">
      <c r="A14" s="82"/>
      <c r="B14" s="92"/>
      <c r="C14" s="91"/>
      <c r="D14" s="214" t="s">
        <v>576</v>
      </c>
      <c r="E14" s="91"/>
      <c r="F14" s="84">
        <v>308</v>
      </c>
      <c r="G14" s="43"/>
    </row>
    <row r="15" s="57" customFormat="1" ht="25" customHeight="1" spans="1:7">
      <c r="A15" s="93" t="s">
        <v>61</v>
      </c>
      <c r="B15" s="94">
        <f t="shared" ref="B15:F15" si="1">SUM(B11:B14)</f>
        <v>660</v>
      </c>
      <c r="C15" s="94">
        <f t="shared" si="1"/>
        <v>660</v>
      </c>
      <c r="D15" s="93" t="s">
        <v>62</v>
      </c>
      <c r="E15" s="94">
        <f t="shared" si="1"/>
        <v>660</v>
      </c>
      <c r="F15" s="94">
        <f t="shared" si="1"/>
        <v>660</v>
      </c>
      <c r="G15" s="43"/>
    </row>
    <row r="16" ht="25" customHeight="1" spans="1:7">
      <c r="A16" s="57" t="s">
        <v>577</v>
      </c>
      <c r="C16" s="43"/>
      <c r="D16" s="43"/>
      <c r="F16" s="43"/>
      <c r="G16" s="43"/>
    </row>
    <row r="17" customHeight="1" spans="3:7">
      <c r="C17" s="43"/>
      <c r="D17" s="43"/>
      <c r="F17" s="43"/>
      <c r="G17" s="43"/>
    </row>
    <row r="18" customHeight="1" spans="3:7">
      <c r="C18" s="43"/>
      <c r="D18" s="43"/>
      <c r="F18" s="43"/>
      <c r="G18" s="43"/>
    </row>
    <row r="19" customHeight="1" spans="3:7">
      <c r="C19" s="43"/>
      <c r="D19" s="43"/>
      <c r="F19" s="43"/>
      <c r="G19" s="43"/>
    </row>
    <row r="20" customHeight="1" spans="3:7">
      <c r="C20" s="43"/>
      <c r="D20" s="43"/>
      <c r="F20" s="43"/>
      <c r="G20" s="43"/>
    </row>
    <row r="21" customHeight="1" spans="3:7">
      <c r="C21" s="43"/>
      <c r="D21" s="43"/>
      <c r="F21" s="43"/>
      <c r="G21" s="43"/>
    </row>
    <row r="22" customHeight="1" spans="3:7">
      <c r="C22" s="43"/>
      <c r="D22" s="43"/>
      <c r="F22" s="43"/>
      <c r="G22" s="43"/>
    </row>
    <row r="23" customHeight="1" spans="3:7">
      <c r="C23" s="43"/>
      <c r="D23" s="43"/>
      <c r="F23" s="43"/>
      <c r="G23" s="43"/>
    </row>
    <row r="24" customHeight="1" spans="3:7">
      <c r="C24" s="43"/>
      <c r="D24" s="43"/>
      <c r="F24" s="43"/>
      <c r="G24" s="43"/>
    </row>
    <row r="25" customHeight="1" spans="3:7">
      <c r="C25" s="43"/>
      <c r="D25" s="43"/>
      <c r="F25" s="43"/>
      <c r="G25" s="43"/>
    </row>
    <row r="26" customHeight="1" spans="3:7">
      <c r="C26" s="43"/>
      <c r="D26" s="43"/>
      <c r="F26" s="43"/>
      <c r="G26" s="43"/>
    </row>
    <row r="27" customHeight="1" spans="3:7">
      <c r="C27" s="43"/>
      <c r="D27" s="43"/>
      <c r="F27" s="43"/>
      <c r="G27" s="43"/>
    </row>
  </sheetData>
  <mergeCells count="4">
    <mergeCell ref="A1:F1"/>
    <mergeCell ref="E2:F2"/>
    <mergeCell ref="A3:C3"/>
    <mergeCell ref="D3:F3"/>
  </mergeCells>
  <pageMargins left="1.29791666666667" right="0.747222222222222" top="0.994444444444444" bottom="0.994444444444444" header="0.506944444444444" footer="0.506944444444444"/>
  <pageSetup paperSize="9" scale="85" orientation="landscape"/>
  <headerFooter>
    <oddHeader>&amp;L&amp;"宋体,常规"&amp;11&amp;A</oddHead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K27"/>
  <sheetViews>
    <sheetView view="pageBreakPreview" zoomScaleNormal="100" zoomScaleSheetLayoutView="100" workbookViewId="0">
      <selection activeCell="A7" sqref="A7"/>
    </sheetView>
  </sheetViews>
  <sheetFormatPr defaultColWidth="8" defaultRowHeight="14.25"/>
  <cols>
    <col min="1" max="1" width="49.375" style="77" customWidth="1"/>
    <col min="2" max="4" width="29.25" style="77" customWidth="1"/>
    <col min="5" max="6" width="8" style="77"/>
    <col min="7" max="7" width="13.125" style="77" customWidth="1"/>
    <col min="8" max="244" width="8" style="77"/>
    <col min="245" max="245" width="8" style="57"/>
  </cols>
  <sheetData>
    <row r="1" s="74" customFormat="1" ht="33.75" customHeight="1" spans="1:245">
      <c r="A1" s="5" t="s">
        <v>578</v>
      </c>
      <c r="B1" s="122"/>
      <c r="C1" s="122"/>
      <c r="D1" s="122"/>
      <c r="IK1" s="85"/>
    </row>
    <row r="2" s="75" customFormat="1" ht="17.1" customHeight="1" spans="1:245">
      <c r="A2" s="78"/>
      <c r="B2" s="78"/>
      <c r="C2" s="78"/>
      <c r="D2" s="79" t="s">
        <v>3</v>
      </c>
      <c r="IK2" s="57"/>
    </row>
    <row r="3" s="76" customFormat="1" ht="22" customHeight="1" spans="1:245">
      <c r="A3" s="80" t="s">
        <v>559</v>
      </c>
      <c r="B3" s="80" t="s">
        <v>579</v>
      </c>
      <c r="C3" s="80" t="s">
        <v>580</v>
      </c>
      <c r="D3" s="80" t="s">
        <v>581</v>
      </c>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81"/>
      <c r="AJ3" s="81"/>
      <c r="AK3" s="81"/>
      <c r="AL3" s="81"/>
      <c r="AM3" s="81"/>
      <c r="AN3" s="81"/>
      <c r="AO3" s="81"/>
      <c r="AP3" s="81"/>
      <c r="AQ3" s="81"/>
      <c r="AR3" s="81"/>
      <c r="AS3" s="81"/>
      <c r="AT3" s="81"/>
      <c r="AU3" s="81"/>
      <c r="AV3" s="81"/>
      <c r="AW3" s="81"/>
      <c r="AX3" s="81"/>
      <c r="AY3" s="81"/>
      <c r="AZ3" s="81"/>
      <c r="BA3" s="81"/>
      <c r="BB3" s="81"/>
      <c r="BC3" s="81"/>
      <c r="BD3" s="81"/>
      <c r="BE3" s="81"/>
      <c r="BF3" s="81"/>
      <c r="BG3" s="81"/>
      <c r="BH3" s="81"/>
      <c r="BI3" s="81"/>
      <c r="BJ3" s="81"/>
      <c r="BK3" s="81"/>
      <c r="BL3" s="81"/>
      <c r="BM3" s="81"/>
      <c r="BN3" s="81"/>
      <c r="BO3" s="81"/>
      <c r="BP3" s="81"/>
      <c r="BQ3" s="81"/>
      <c r="BR3" s="81"/>
      <c r="BS3" s="81"/>
      <c r="BT3" s="81"/>
      <c r="BU3" s="81"/>
      <c r="BV3" s="81"/>
      <c r="BW3" s="81"/>
      <c r="BX3" s="81"/>
      <c r="BY3" s="81"/>
      <c r="BZ3" s="81"/>
      <c r="CA3" s="81"/>
      <c r="CB3" s="81"/>
      <c r="CC3" s="81"/>
      <c r="CD3" s="81"/>
      <c r="CE3" s="81"/>
      <c r="CF3" s="81"/>
      <c r="CG3" s="81"/>
      <c r="CH3" s="81"/>
      <c r="CI3" s="81"/>
      <c r="CJ3" s="81"/>
      <c r="CK3" s="81"/>
      <c r="CL3" s="81"/>
      <c r="CM3" s="81"/>
      <c r="CN3" s="81"/>
      <c r="CO3" s="81"/>
      <c r="CP3" s="81"/>
      <c r="CQ3" s="81"/>
      <c r="CR3" s="81"/>
      <c r="CS3" s="81"/>
      <c r="CT3" s="81"/>
      <c r="CU3" s="81"/>
      <c r="CV3" s="81"/>
      <c r="CW3" s="81"/>
      <c r="CX3" s="81"/>
      <c r="CY3" s="81"/>
      <c r="CZ3" s="81"/>
      <c r="DA3" s="81"/>
      <c r="DB3" s="81"/>
      <c r="DC3" s="81"/>
      <c r="DD3" s="81"/>
      <c r="DE3" s="81"/>
      <c r="DF3" s="81"/>
      <c r="DG3" s="81"/>
      <c r="DH3" s="81"/>
      <c r="DI3" s="81"/>
      <c r="DJ3" s="81"/>
      <c r="DK3" s="81"/>
      <c r="DL3" s="81"/>
      <c r="DM3" s="81"/>
      <c r="DN3" s="81"/>
      <c r="DO3" s="81"/>
      <c r="DP3" s="81"/>
      <c r="DQ3" s="81"/>
      <c r="DR3" s="81"/>
      <c r="DS3" s="81"/>
      <c r="DT3" s="81"/>
      <c r="DU3" s="81"/>
      <c r="DV3" s="81"/>
      <c r="DW3" s="81"/>
      <c r="DX3" s="81"/>
      <c r="DY3" s="81"/>
      <c r="DZ3" s="81"/>
      <c r="EA3" s="81"/>
      <c r="EB3" s="81"/>
      <c r="EC3" s="81"/>
      <c r="ED3" s="81"/>
      <c r="EE3" s="81"/>
      <c r="EF3" s="81"/>
      <c r="EG3" s="81"/>
      <c r="EH3" s="81"/>
      <c r="EI3" s="81"/>
      <c r="EJ3" s="81"/>
      <c r="EK3" s="81"/>
      <c r="EL3" s="81"/>
      <c r="EM3" s="81"/>
      <c r="EN3" s="81"/>
      <c r="EO3" s="81"/>
      <c r="EP3" s="81"/>
      <c r="EQ3" s="81"/>
      <c r="ER3" s="81"/>
      <c r="ES3" s="81"/>
      <c r="ET3" s="81"/>
      <c r="EU3" s="81"/>
      <c r="EV3" s="81"/>
      <c r="EW3" s="81"/>
      <c r="EX3" s="81"/>
      <c r="EY3" s="81"/>
      <c r="EZ3" s="81"/>
      <c r="FA3" s="81"/>
      <c r="FB3" s="81"/>
      <c r="FC3" s="81"/>
      <c r="FD3" s="81"/>
      <c r="FE3" s="81"/>
      <c r="FF3" s="81"/>
      <c r="FG3" s="81"/>
      <c r="FH3" s="81"/>
      <c r="FI3" s="81"/>
      <c r="FJ3" s="81"/>
      <c r="FK3" s="81"/>
      <c r="FL3" s="81"/>
      <c r="FM3" s="81"/>
      <c r="FN3" s="81"/>
      <c r="FO3" s="81"/>
      <c r="FP3" s="81"/>
      <c r="FQ3" s="81"/>
      <c r="FR3" s="81"/>
      <c r="FS3" s="81"/>
      <c r="FT3" s="81"/>
      <c r="FU3" s="81"/>
      <c r="FV3" s="81"/>
      <c r="FW3" s="81"/>
      <c r="FX3" s="81"/>
      <c r="FY3" s="81"/>
      <c r="FZ3" s="81"/>
      <c r="GA3" s="81"/>
      <c r="GB3" s="81"/>
      <c r="GC3" s="81"/>
      <c r="GD3" s="81"/>
      <c r="GE3" s="81"/>
      <c r="GF3" s="81"/>
      <c r="GG3" s="81"/>
      <c r="GH3" s="81"/>
      <c r="GI3" s="81"/>
      <c r="GJ3" s="81"/>
      <c r="GK3" s="81"/>
      <c r="GL3" s="81"/>
      <c r="GM3" s="81"/>
      <c r="GN3" s="81"/>
      <c r="GO3" s="81"/>
      <c r="GP3" s="81"/>
      <c r="GQ3" s="81"/>
      <c r="GR3" s="81"/>
      <c r="GS3" s="81"/>
      <c r="GT3" s="81"/>
      <c r="GU3" s="81"/>
      <c r="GV3" s="81"/>
      <c r="GW3" s="81"/>
      <c r="GX3" s="81"/>
      <c r="GY3" s="81"/>
      <c r="GZ3" s="81"/>
      <c r="HA3" s="81"/>
      <c r="HB3" s="81"/>
      <c r="HC3" s="81"/>
      <c r="HD3" s="81"/>
      <c r="HE3" s="81"/>
      <c r="HF3" s="81"/>
      <c r="HG3" s="81"/>
      <c r="HH3" s="81"/>
      <c r="HI3" s="81"/>
      <c r="HJ3" s="81"/>
      <c r="HK3" s="81"/>
      <c r="HL3" s="81"/>
      <c r="HM3" s="81"/>
      <c r="HN3" s="81"/>
      <c r="HO3" s="81"/>
      <c r="HP3" s="81"/>
      <c r="HQ3" s="81"/>
      <c r="HR3" s="81"/>
      <c r="HS3" s="81"/>
      <c r="HT3" s="81"/>
      <c r="HU3" s="81"/>
      <c r="HV3" s="81"/>
      <c r="HW3" s="81"/>
      <c r="HX3" s="81"/>
      <c r="HY3" s="81"/>
      <c r="HZ3" s="81"/>
      <c r="IA3" s="81"/>
      <c r="IB3" s="81"/>
      <c r="IC3" s="81"/>
      <c r="ID3" s="81"/>
      <c r="IE3" s="81"/>
      <c r="IF3" s="81"/>
      <c r="IG3" s="81"/>
      <c r="IH3" s="81"/>
      <c r="II3" s="81"/>
      <c r="IJ3" s="81"/>
      <c r="IK3" s="43"/>
    </row>
    <row r="4" ht="22" customHeight="1" spans="1:244">
      <c r="A4" s="82" t="s">
        <v>582</v>
      </c>
      <c r="B4" s="83">
        <f t="shared" ref="B4:B19" si="0">SUM(C4:D4)</f>
        <v>14544</v>
      </c>
      <c r="C4" s="83">
        <f>SUM(C5:C12)</f>
        <v>3088</v>
      </c>
      <c r="D4" s="83">
        <f>SUM(D5:D12)</f>
        <v>11456</v>
      </c>
      <c r="E4" s="75"/>
      <c r="F4" s="81"/>
      <c r="G4" s="81"/>
      <c r="H4" s="81"/>
      <c r="I4" s="81"/>
      <c r="J4" s="81"/>
      <c r="K4" s="81"/>
      <c r="L4" s="81"/>
      <c r="M4" s="75"/>
      <c r="N4" s="75"/>
      <c r="O4" s="75"/>
      <c r="P4" s="75"/>
      <c r="Q4" s="75"/>
      <c r="R4" s="75"/>
      <c r="S4" s="75"/>
      <c r="T4" s="75"/>
      <c r="U4" s="75"/>
      <c r="V4" s="75"/>
      <c r="W4" s="75"/>
      <c r="X4" s="75"/>
      <c r="Y4" s="75"/>
      <c r="Z4" s="75"/>
      <c r="AA4" s="75"/>
      <c r="AB4" s="75"/>
      <c r="AC4" s="75"/>
      <c r="AD4" s="75"/>
      <c r="AE4" s="75"/>
      <c r="AF4" s="75"/>
      <c r="AG4" s="75"/>
      <c r="AH4" s="75"/>
      <c r="AI4" s="75"/>
      <c r="AJ4" s="75"/>
      <c r="AK4" s="75"/>
      <c r="AL4" s="75"/>
      <c r="AM4" s="75"/>
      <c r="AN4" s="75"/>
      <c r="AO4" s="75"/>
      <c r="AP4" s="75"/>
      <c r="AQ4" s="75"/>
      <c r="AR4" s="75"/>
      <c r="AS4" s="75"/>
      <c r="AT4" s="75"/>
      <c r="AU4" s="75"/>
      <c r="AV4" s="75"/>
      <c r="AW4" s="75"/>
      <c r="AX4" s="75"/>
      <c r="AY4" s="75"/>
      <c r="AZ4" s="75"/>
      <c r="BA4" s="75"/>
      <c r="BB4" s="75"/>
      <c r="BC4" s="75"/>
      <c r="BD4" s="75"/>
      <c r="BE4" s="75"/>
      <c r="BF4" s="75"/>
      <c r="BG4" s="75"/>
      <c r="BH4" s="75"/>
      <c r="BI4" s="75"/>
      <c r="BJ4" s="75"/>
      <c r="BK4" s="75"/>
      <c r="BL4" s="75"/>
      <c r="BM4" s="75"/>
      <c r="BN4" s="75"/>
      <c r="BO4" s="75"/>
      <c r="BP4" s="75"/>
      <c r="BQ4" s="75"/>
      <c r="BR4" s="75"/>
      <c r="BS4" s="75"/>
      <c r="BT4" s="75"/>
      <c r="BU4" s="75"/>
      <c r="BV4" s="75"/>
      <c r="BW4" s="75"/>
      <c r="BX4" s="75"/>
      <c r="BY4" s="75"/>
      <c r="BZ4" s="75"/>
      <c r="CA4" s="75"/>
      <c r="CB4" s="75"/>
      <c r="CC4" s="75"/>
      <c r="CD4" s="75"/>
      <c r="CE4" s="75"/>
      <c r="CF4" s="75"/>
      <c r="CG4" s="75"/>
      <c r="CH4" s="75"/>
      <c r="CI4" s="75"/>
      <c r="CJ4" s="75"/>
      <c r="CK4" s="75"/>
      <c r="CL4" s="75"/>
      <c r="CM4" s="75"/>
      <c r="CN4" s="75"/>
      <c r="CO4" s="75"/>
      <c r="CP4" s="75"/>
      <c r="CQ4" s="75"/>
      <c r="CR4" s="75"/>
      <c r="CS4" s="75"/>
      <c r="CT4" s="75"/>
      <c r="CU4" s="75"/>
      <c r="CV4" s="75"/>
      <c r="CW4" s="75"/>
      <c r="CX4" s="75"/>
      <c r="CY4" s="75"/>
      <c r="CZ4" s="75"/>
      <c r="DA4" s="75"/>
      <c r="DB4" s="75"/>
      <c r="DC4" s="75"/>
      <c r="DD4" s="75"/>
      <c r="DE4" s="75"/>
      <c r="DF4" s="75"/>
      <c r="DG4" s="75"/>
      <c r="DH4" s="75"/>
      <c r="DI4" s="75"/>
      <c r="DJ4" s="75"/>
      <c r="DK4" s="75"/>
      <c r="DL4" s="75"/>
      <c r="DM4" s="75"/>
      <c r="DN4" s="75"/>
      <c r="DO4" s="75"/>
      <c r="DP4" s="75"/>
      <c r="DQ4" s="75"/>
      <c r="DR4" s="75"/>
      <c r="DS4" s="75"/>
      <c r="DT4" s="75"/>
      <c r="DU4" s="75"/>
      <c r="DV4" s="75"/>
      <c r="DW4" s="75"/>
      <c r="DX4" s="75"/>
      <c r="DY4" s="75"/>
      <c r="DZ4" s="75"/>
      <c r="EA4" s="75"/>
      <c r="EB4" s="75"/>
      <c r="EC4" s="75"/>
      <c r="ED4" s="75"/>
      <c r="EE4" s="75"/>
      <c r="EF4" s="75"/>
      <c r="EG4" s="75"/>
      <c r="EH4" s="75"/>
      <c r="EI4" s="75"/>
      <c r="EJ4" s="75"/>
      <c r="EK4" s="75"/>
      <c r="EL4" s="75"/>
      <c r="EM4" s="75"/>
      <c r="EN4" s="75"/>
      <c r="EO4" s="75"/>
      <c r="EP4" s="75"/>
      <c r="EQ4" s="75"/>
      <c r="ER4" s="75"/>
      <c r="ES4" s="75"/>
      <c r="ET4" s="75"/>
      <c r="EU4" s="75"/>
      <c r="EV4" s="75"/>
      <c r="EW4" s="75"/>
      <c r="EX4" s="75"/>
      <c r="EY4" s="75"/>
      <c r="EZ4" s="75"/>
      <c r="FA4" s="75"/>
      <c r="FB4" s="75"/>
      <c r="FC4" s="75"/>
      <c r="FD4" s="75"/>
      <c r="FE4" s="75"/>
      <c r="FF4" s="75"/>
      <c r="FG4" s="75"/>
      <c r="FH4" s="75"/>
      <c r="FI4" s="75"/>
      <c r="FJ4" s="75"/>
      <c r="FK4" s="75"/>
      <c r="FL4" s="75"/>
      <c r="FM4" s="75"/>
      <c r="FN4" s="75"/>
      <c r="FO4" s="75"/>
      <c r="FP4" s="75"/>
      <c r="FQ4" s="75"/>
      <c r="FR4" s="75"/>
      <c r="FS4" s="75"/>
      <c r="FT4" s="75"/>
      <c r="FU4" s="75"/>
      <c r="FV4" s="75"/>
      <c r="FW4" s="75"/>
      <c r="FX4" s="75"/>
      <c r="FY4" s="75"/>
      <c r="FZ4" s="75"/>
      <c r="GA4" s="75"/>
      <c r="GB4" s="75"/>
      <c r="GC4" s="75"/>
      <c r="GD4" s="75"/>
      <c r="GE4" s="75"/>
      <c r="GF4" s="75"/>
      <c r="GG4" s="75"/>
      <c r="GH4" s="75"/>
      <c r="GI4" s="75"/>
      <c r="GJ4" s="75"/>
      <c r="GK4" s="75"/>
      <c r="GL4" s="75"/>
      <c r="GM4" s="75"/>
      <c r="GN4" s="75"/>
      <c r="GO4" s="75"/>
      <c r="GP4" s="75"/>
      <c r="GQ4" s="75"/>
      <c r="GR4" s="75"/>
      <c r="GS4" s="75"/>
      <c r="GT4" s="75"/>
      <c r="GU4" s="75"/>
      <c r="GV4" s="75"/>
      <c r="GW4" s="75"/>
      <c r="GX4" s="75"/>
      <c r="GY4" s="75"/>
      <c r="GZ4" s="75"/>
      <c r="HA4" s="75"/>
      <c r="HB4" s="75"/>
      <c r="HC4" s="75"/>
      <c r="HD4" s="75"/>
      <c r="HE4" s="75"/>
      <c r="HF4" s="75"/>
      <c r="HG4" s="75"/>
      <c r="HH4" s="75"/>
      <c r="HI4" s="75"/>
      <c r="HJ4" s="75"/>
      <c r="HK4" s="75"/>
      <c r="HL4" s="75"/>
      <c r="HM4" s="75"/>
      <c r="HN4" s="75"/>
      <c r="HO4" s="75"/>
      <c r="HP4" s="75"/>
      <c r="HQ4" s="75"/>
      <c r="HR4" s="75"/>
      <c r="HS4" s="75"/>
      <c r="HT4" s="75"/>
      <c r="HU4" s="75"/>
      <c r="HV4" s="75"/>
      <c r="HW4" s="75"/>
      <c r="HX4" s="75"/>
      <c r="HY4" s="75"/>
      <c r="HZ4" s="75"/>
      <c r="IA4" s="75"/>
      <c r="IB4" s="75"/>
      <c r="IC4" s="75"/>
      <c r="ID4" s="75"/>
      <c r="IE4" s="75"/>
      <c r="IF4" s="75"/>
      <c r="IG4" s="75"/>
      <c r="IH4" s="75"/>
      <c r="II4" s="75"/>
      <c r="IJ4" s="75"/>
    </row>
    <row r="5" ht="22" customHeight="1" spans="1:244">
      <c r="A5" s="82" t="s">
        <v>583</v>
      </c>
      <c r="B5" s="83">
        <f t="shared" si="0"/>
        <v>5633</v>
      </c>
      <c r="C5" s="84">
        <v>1115</v>
      </c>
      <c r="D5" s="84">
        <v>4518</v>
      </c>
      <c r="E5" s="81"/>
      <c r="F5" s="286"/>
      <c r="G5" s="286"/>
      <c r="H5" s="286"/>
      <c r="I5" s="286"/>
      <c r="J5" s="286"/>
      <c r="K5" s="286"/>
      <c r="L5" s="286"/>
      <c r="M5" s="75"/>
      <c r="N5" s="75"/>
      <c r="O5" s="75"/>
      <c r="P5" s="75"/>
      <c r="Q5" s="75"/>
      <c r="R5" s="75"/>
      <c r="S5" s="75"/>
      <c r="T5" s="75"/>
      <c r="U5" s="75"/>
      <c r="V5" s="75"/>
      <c r="W5" s="75"/>
      <c r="X5" s="75"/>
      <c r="Y5" s="75"/>
      <c r="Z5" s="75"/>
      <c r="AA5" s="75"/>
      <c r="AB5" s="75"/>
      <c r="AC5" s="75"/>
      <c r="AD5" s="75"/>
      <c r="AE5" s="75"/>
      <c r="AF5" s="75"/>
      <c r="AG5" s="75"/>
      <c r="AH5" s="75"/>
      <c r="AI5" s="75"/>
      <c r="AJ5" s="75"/>
      <c r="AK5" s="75"/>
      <c r="AL5" s="75"/>
      <c r="AM5" s="75"/>
      <c r="AN5" s="75"/>
      <c r="AO5" s="75"/>
      <c r="AP5" s="75"/>
      <c r="AQ5" s="75"/>
      <c r="AR5" s="75"/>
      <c r="AS5" s="75"/>
      <c r="AT5" s="75"/>
      <c r="AU5" s="75"/>
      <c r="AV5" s="75"/>
      <c r="AW5" s="75"/>
      <c r="AX5" s="75"/>
      <c r="AY5" s="75"/>
      <c r="AZ5" s="75"/>
      <c r="BA5" s="75"/>
      <c r="BB5" s="75"/>
      <c r="BC5" s="75"/>
      <c r="BD5" s="75"/>
      <c r="BE5" s="75"/>
      <c r="BF5" s="75"/>
      <c r="BG5" s="75"/>
      <c r="BH5" s="75"/>
      <c r="BI5" s="75"/>
      <c r="BJ5" s="75"/>
      <c r="BK5" s="75"/>
      <c r="BL5" s="75"/>
      <c r="BM5" s="75"/>
      <c r="BN5" s="75"/>
      <c r="BO5" s="75"/>
      <c r="BP5" s="75"/>
      <c r="BQ5" s="75"/>
      <c r="BR5" s="75"/>
      <c r="BS5" s="75"/>
      <c r="BT5" s="75"/>
      <c r="BU5" s="75"/>
      <c r="BV5" s="75"/>
      <c r="BW5" s="75"/>
      <c r="BX5" s="75"/>
      <c r="BY5" s="75"/>
      <c r="BZ5" s="75"/>
      <c r="CA5" s="75"/>
      <c r="CB5" s="75"/>
      <c r="CC5" s="75"/>
      <c r="CD5" s="75"/>
      <c r="CE5" s="75"/>
      <c r="CF5" s="75"/>
      <c r="CG5" s="75"/>
      <c r="CH5" s="75"/>
      <c r="CI5" s="75"/>
      <c r="CJ5" s="75"/>
      <c r="CK5" s="75"/>
      <c r="CL5" s="75"/>
      <c r="CM5" s="75"/>
      <c r="CN5" s="75"/>
      <c r="CO5" s="75"/>
      <c r="CP5" s="75"/>
      <c r="CQ5" s="75"/>
      <c r="CR5" s="75"/>
      <c r="CS5" s="75"/>
      <c r="CT5" s="75"/>
      <c r="CU5" s="75"/>
      <c r="CV5" s="75"/>
      <c r="CW5" s="75"/>
      <c r="CX5" s="75"/>
      <c r="CY5" s="75"/>
      <c r="CZ5" s="75"/>
      <c r="DA5" s="75"/>
      <c r="DB5" s="75"/>
      <c r="DC5" s="75"/>
      <c r="DD5" s="75"/>
      <c r="DE5" s="75"/>
      <c r="DF5" s="75"/>
      <c r="DG5" s="75"/>
      <c r="DH5" s="75"/>
      <c r="DI5" s="75"/>
      <c r="DJ5" s="75"/>
      <c r="DK5" s="75"/>
      <c r="DL5" s="75"/>
      <c r="DM5" s="75"/>
      <c r="DN5" s="75"/>
      <c r="DO5" s="75"/>
      <c r="DP5" s="75"/>
      <c r="DQ5" s="75"/>
      <c r="DR5" s="75"/>
      <c r="DS5" s="75"/>
      <c r="DT5" s="75"/>
      <c r="DU5" s="75"/>
      <c r="DV5" s="75"/>
      <c r="DW5" s="75"/>
      <c r="DX5" s="75"/>
      <c r="DY5" s="75"/>
      <c r="DZ5" s="75"/>
      <c r="EA5" s="75"/>
      <c r="EB5" s="75"/>
      <c r="EC5" s="75"/>
      <c r="ED5" s="75"/>
      <c r="EE5" s="75"/>
      <c r="EF5" s="75"/>
      <c r="EG5" s="75"/>
      <c r="EH5" s="75"/>
      <c r="EI5" s="75"/>
      <c r="EJ5" s="75"/>
      <c r="EK5" s="75"/>
      <c r="EL5" s="75"/>
      <c r="EM5" s="75"/>
      <c r="EN5" s="75"/>
      <c r="EO5" s="75"/>
      <c r="EP5" s="75"/>
      <c r="EQ5" s="75"/>
      <c r="ER5" s="75"/>
      <c r="ES5" s="75"/>
      <c r="ET5" s="75"/>
      <c r="EU5" s="75"/>
      <c r="EV5" s="75"/>
      <c r="EW5" s="75"/>
      <c r="EX5" s="75"/>
      <c r="EY5" s="75"/>
      <c r="EZ5" s="75"/>
      <c r="FA5" s="75"/>
      <c r="FB5" s="75"/>
      <c r="FC5" s="75"/>
      <c r="FD5" s="75"/>
      <c r="FE5" s="75"/>
      <c r="FF5" s="75"/>
      <c r="FG5" s="75"/>
      <c r="FH5" s="75"/>
      <c r="FI5" s="75"/>
      <c r="FJ5" s="75"/>
      <c r="FK5" s="75"/>
      <c r="FL5" s="75"/>
      <c r="FM5" s="75"/>
      <c r="FN5" s="75"/>
      <c r="FO5" s="75"/>
      <c r="FP5" s="75"/>
      <c r="FQ5" s="75"/>
      <c r="FR5" s="75"/>
      <c r="FS5" s="75"/>
      <c r="FT5" s="75"/>
      <c r="FU5" s="75"/>
      <c r="FV5" s="75"/>
      <c r="FW5" s="75"/>
      <c r="FX5" s="75"/>
      <c r="FY5" s="75"/>
      <c r="FZ5" s="75"/>
      <c r="GA5" s="75"/>
      <c r="GB5" s="75"/>
      <c r="GC5" s="75"/>
      <c r="GD5" s="75"/>
      <c r="GE5" s="75"/>
      <c r="GF5" s="75"/>
      <c r="GG5" s="75"/>
      <c r="GH5" s="75"/>
      <c r="GI5" s="75"/>
      <c r="GJ5" s="75"/>
      <c r="GK5" s="75"/>
      <c r="GL5" s="75"/>
      <c r="GM5" s="75"/>
      <c r="GN5" s="75"/>
      <c r="GO5" s="75"/>
      <c r="GP5" s="75"/>
      <c r="GQ5" s="75"/>
      <c r="GR5" s="75"/>
      <c r="GS5" s="75"/>
      <c r="GT5" s="75"/>
      <c r="GU5" s="75"/>
      <c r="GV5" s="75"/>
      <c r="GW5" s="75"/>
      <c r="GX5" s="75"/>
      <c r="GY5" s="75"/>
      <c r="GZ5" s="75"/>
      <c r="HA5" s="75"/>
      <c r="HB5" s="75"/>
      <c r="HC5" s="75"/>
      <c r="HD5" s="75"/>
      <c r="HE5" s="75"/>
      <c r="HF5" s="75"/>
      <c r="HG5" s="75"/>
      <c r="HH5" s="75"/>
      <c r="HI5" s="75"/>
      <c r="HJ5" s="75"/>
      <c r="HK5" s="75"/>
      <c r="HL5" s="75"/>
      <c r="HM5" s="75"/>
      <c r="HN5" s="75"/>
      <c r="HO5" s="75"/>
      <c r="HP5" s="75"/>
      <c r="HQ5" s="75"/>
      <c r="HR5" s="75"/>
      <c r="HS5" s="75"/>
      <c r="HT5" s="75"/>
      <c r="HU5" s="75"/>
      <c r="HV5" s="75"/>
      <c r="HW5" s="75"/>
      <c r="HX5" s="75"/>
      <c r="HY5" s="75"/>
      <c r="HZ5" s="75"/>
      <c r="IA5" s="75"/>
      <c r="IB5" s="75"/>
      <c r="IC5" s="75"/>
      <c r="ID5" s="75"/>
      <c r="IE5" s="75"/>
      <c r="IF5" s="75"/>
      <c r="IG5" s="75"/>
      <c r="IH5" s="75"/>
      <c r="II5" s="75"/>
      <c r="IJ5" s="75"/>
    </row>
    <row r="6" ht="22" customHeight="1" spans="1:244">
      <c r="A6" s="82" t="s">
        <v>584</v>
      </c>
      <c r="B6" s="83">
        <f t="shared" si="0"/>
        <v>8582</v>
      </c>
      <c r="C6" s="84">
        <v>1940</v>
      </c>
      <c r="D6" s="84">
        <v>6642</v>
      </c>
      <c r="E6" s="81"/>
      <c r="F6" s="286"/>
      <c r="G6" s="286"/>
      <c r="H6" s="286"/>
      <c r="I6" s="286"/>
      <c r="J6" s="286"/>
      <c r="K6" s="286"/>
      <c r="L6" s="286"/>
      <c r="M6" s="75"/>
      <c r="N6" s="75"/>
      <c r="O6" s="75"/>
      <c r="P6" s="75"/>
      <c r="Q6" s="75"/>
      <c r="R6" s="75"/>
      <c r="S6" s="75"/>
      <c r="T6" s="75"/>
      <c r="U6" s="75"/>
      <c r="V6" s="75"/>
      <c r="W6" s="75"/>
      <c r="X6" s="75"/>
      <c r="Y6" s="75"/>
      <c r="Z6" s="75"/>
      <c r="AA6" s="75"/>
      <c r="AB6" s="75"/>
      <c r="AC6" s="75"/>
      <c r="AD6" s="75"/>
      <c r="AE6" s="75"/>
      <c r="AF6" s="75"/>
      <c r="AG6" s="75"/>
      <c r="AH6" s="75"/>
      <c r="AI6" s="75"/>
      <c r="AJ6" s="75"/>
      <c r="AK6" s="75"/>
      <c r="AL6" s="75"/>
      <c r="AM6" s="75"/>
      <c r="AN6" s="75"/>
      <c r="AO6" s="75"/>
      <c r="AP6" s="75"/>
      <c r="AQ6" s="75"/>
      <c r="AR6" s="75"/>
      <c r="AS6" s="75"/>
      <c r="AT6" s="75"/>
      <c r="AU6" s="75"/>
      <c r="AV6" s="75"/>
      <c r="AW6" s="75"/>
      <c r="AX6" s="75"/>
      <c r="AY6" s="75"/>
      <c r="AZ6" s="75"/>
      <c r="BA6" s="75"/>
      <c r="BB6" s="75"/>
      <c r="BC6" s="75"/>
      <c r="BD6" s="75"/>
      <c r="BE6" s="75"/>
      <c r="BF6" s="75"/>
      <c r="BG6" s="75"/>
      <c r="BH6" s="75"/>
      <c r="BI6" s="75"/>
      <c r="BJ6" s="75"/>
      <c r="BK6" s="75"/>
      <c r="BL6" s="75"/>
      <c r="BM6" s="75"/>
      <c r="BN6" s="75"/>
      <c r="BO6" s="75"/>
      <c r="BP6" s="75"/>
      <c r="BQ6" s="75"/>
      <c r="BR6" s="75"/>
      <c r="BS6" s="75"/>
      <c r="BT6" s="75"/>
      <c r="BU6" s="75"/>
      <c r="BV6" s="75"/>
      <c r="BW6" s="75"/>
      <c r="BX6" s="75"/>
      <c r="BY6" s="75"/>
      <c r="BZ6" s="75"/>
      <c r="CA6" s="75"/>
      <c r="CB6" s="75"/>
      <c r="CC6" s="75"/>
      <c r="CD6" s="75"/>
      <c r="CE6" s="75"/>
      <c r="CF6" s="75"/>
      <c r="CG6" s="75"/>
      <c r="CH6" s="75"/>
      <c r="CI6" s="75"/>
      <c r="CJ6" s="75"/>
      <c r="CK6" s="75"/>
      <c r="CL6" s="75"/>
      <c r="CM6" s="75"/>
      <c r="CN6" s="75"/>
      <c r="CO6" s="75"/>
      <c r="CP6" s="75"/>
      <c r="CQ6" s="75"/>
      <c r="CR6" s="75"/>
      <c r="CS6" s="75"/>
      <c r="CT6" s="75"/>
      <c r="CU6" s="75"/>
      <c r="CV6" s="75"/>
      <c r="CW6" s="75"/>
      <c r="CX6" s="75"/>
      <c r="CY6" s="75"/>
      <c r="CZ6" s="75"/>
      <c r="DA6" s="75"/>
      <c r="DB6" s="75"/>
      <c r="DC6" s="75"/>
      <c r="DD6" s="75"/>
      <c r="DE6" s="75"/>
      <c r="DF6" s="75"/>
      <c r="DG6" s="75"/>
      <c r="DH6" s="75"/>
      <c r="DI6" s="75"/>
      <c r="DJ6" s="75"/>
      <c r="DK6" s="75"/>
      <c r="DL6" s="75"/>
      <c r="DM6" s="75"/>
      <c r="DN6" s="75"/>
      <c r="DO6" s="75"/>
      <c r="DP6" s="75"/>
      <c r="DQ6" s="75"/>
      <c r="DR6" s="75"/>
      <c r="DS6" s="75"/>
      <c r="DT6" s="75"/>
      <c r="DU6" s="75"/>
      <c r="DV6" s="75"/>
      <c r="DW6" s="75"/>
      <c r="DX6" s="75"/>
      <c r="DY6" s="75"/>
      <c r="DZ6" s="75"/>
      <c r="EA6" s="75"/>
      <c r="EB6" s="75"/>
      <c r="EC6" s="75"/>
      <c r="ED6" s="75"/>
      <c r="EE6" s="75"/>
      <c r="EF6" s="75"/>
      <c r="EG6" s="75"/>
      <c r="EH6" s="75"/>
      <c r="EI6" s="75"/>
      <c r="EJ6" s="75"/>
      <c r="EK6" s="75"/>
      <c r="EL6" s="75"/>
      <c r="EM6" s="75"/>
      <c r="EN6" s="75"/>
      <c r="EO6" s="75"/>
      <c r="EP6" s="75"/>
      <c r="EQ6" s="75"/>
      <c r="ER6" s="75"/>
      <c r="ES6" s="75"/>
      <c r="ET6" s="75"/>
      <c r="EU6" s="75"/>
      <c r="EV6" s="75"/>
      <c r="EW6" s="75"/>
      <c r="EX6" s="75"/>
      <c r="EY6" s="75"/>
      <c r="EZ6" s="75"/>
      <c r="FA6" s="75"/>
      <c r="FB6" s="75"/>
      <c r="FC6" s="75"/>
      <c r="FD6" s="75"/>
      <c r="FE6" s="75"/>
      <c r="FF6" s="75"/>
      <c r="FG6" s="75"/>
      <c r="FH6" s="75"/>
      <c r="FI6" s="75"/>
      <c r="FJ6" s="75"/>
      <c r="FK6" s="75"/>
      <c r="FL6" s="75"/>
      <c r="FM6" s="75"/>
      <c r="FN6" s="75"/>
      <c r="FO6" s="75"/>
      <c r="FP6" s="75"/>
      <c r="FQ6" s="75"/>
      <c r="FR6" s="75"/>
      <c r="FS6" s="75"/>
      <c r="FT6" s="75"/>
      <c r="FU6" s="75"/>
      <c r="FV6" s="75"/>
      <c r="FW6" s="75"/>
      <c r="FX6" s="75"/>
      <c r="FY6" s="75"/>
      <c r="FZ6" s="75"/>
      <c r="GA6" s="75"/>
      <c r="GB6" s="75"/>
      <c r="GC6" s="75"/>
      <c r="GD6" s="75"/>
      <c r="GE6" s="75"/>
      <c r="GF6" s="75"/>
      <c r="GG6" s="75"/>
      <c r="GH6" s="75"/>
      <c r="GI6" s="75"/>
      <c r="GJ6" s="75"/>
      <c r="GK6" s="75"/>
      <c r="GL6" s="75"/>
      <c r="GM6" s="75"/>
      <c r="GN6" s="75"/>
      <c r="GO6" s="75"/>
      <c r="GP6" s="75"/>
      <c r="GQ6" s="75"/>
      <c r="GR6" s="75"/>
      <c r="GS6" s="75"/>
      <c r="GT6" s="75"/>
      <c r="GU6" s="75"/>
      <c r="GV6" s="75"/>
      <c r="GW6" s="75"/>
      <c r="GX6" s="75"/>
      <c r="GY6" s="75"/>
      <c r="GZ6" s="75"/>
      <c r="HA6" s="75"/>
      <c r="HB6" s="75"/>
      <c r="HC6" s="75"/>
      <c r="HD6" s="75"/>
      <c r="HE6" s="75"/>
      <c r="HF6" s="75"/>
      <c r="HG6" s="75"/>
      <c r="HH6" s="75"/>
      <c r="HI6" s="75"/>
      <c r="HJ6" s="75"/>
      <c r="HK6" s="75"/>
      <c r="HL6" s="75"/>
      <c r="HM6" s="75"/>
      <c r="HN6" s="75"/>
      <c r="HO6" s="75"/>
      <c r="HP6" s="75"/>
      <c r="HQ6" s="75"/>
      <c r="HR6" s="75"/>
      <c r="HS6" s="75"/>
      <c r="HT6" s="75"/>
      <c r="HU6" s="75"/>
      <c r="HV6" s="75"/>
      <c r="HW6" s="75"/>
      <c r="HX6" s="75"/>
      <c r="HY6" s="75"/>
      <c r="HZ6" s="75"/>
      <c r="IA6" s="75"/>
      <c r="IB6" s="75"/>
      <c r="IC6" s="75"/>
      <c r="ID6" s="75"/>
      <c r="IE6" s="75"/>
      <c r="IF6" s="75"/>
      <c r="IG6" s="75"/>
      <c r="IH6" s="75"/>
      <c r="II6" s="75"/>
      <c r="IJ6" s="75"/>
    </row>
    <row r="7" ht="22" customHeight="1" spans="1:244">
      <c r="A7" s="82" t="s">
        <v>585</v>
      </c>
      <c r="B7" s="83">
        <f t="shared" si="0"/>
        <v>38</v>
      </c>
      <c r="C7" s="84">
        <v>30</v>
      </c>
      <c r="D7" s="84">
        <v>8</v>
      </c>
      <c r="E7" s="81"/>
      <c r="F7" s="286"/>
      <c r="G7" s="286"/>
      <c r="H7" s="286"/>
      <c r="I7" s="286"/>
      <c r="J7" s="286"/>
      <c r="K7" s="286"/>
      <c r="L7" s="286"/>
      <c r="M7" s="75"/>
      <c r="N7" s="75"/>
      <c r="O7" s="75"/>
      <c r="P7" s="75"/>
      <c r="Q7" s="75"/>
      <c r="R7" s="75"/>
      <c r="S7" s="75"/>
      <c r="T7" s="75"/>
      <c r="U7" s="75"/>
      <c r="V7" s="75"/>
      <c r="W7" s="75"/>
      <c r="X7" s="75"/>
      <c r="Y7" s="75"/>
      <c r="Z7" s="75"/>
      <c r="AA7" s="75"/>
      <c r="AB7" s="75"/>
      <c r="AC7" s="75"/>
      <c r="AD7" s="75"/>
      <c r="AE7" s="75"/>
      <c r="AF7" s="75"/>
      <c r="AG7" s="75"/>
      <c r="AH7" s="75"/>
      <c r="AI7" s="75"/>
      <c r="AJ7" s="75"/>
      <c r="AK7" s="75"/>
      <c r="AL7" s="75"/>
      <c r="AM7" s="75"/>
      <c r="AN7" s="75"/>
      <c r="AO7" s="75"/>
      <c r="AP7" s="75"/>
      <c r="AQ7" s="75"/>
      <c r="AR7" s="75"/>
      <c r="AS7" s="75"/>
      <c r="AT7" s="75"/>
      <c r="AU7" s="75"/>
      <c r="AV7" s="75"/>
      <c r="AW7" s="75"/>
      <c r="AX7" s="75"/>
      <c r="AY7" s="75"/>
      <c r="AZ7" s="75"/>
      <c r="BA7" s="75"/>
      <c r="BB7" s="75"/>
      <c r="BC7" s="75"/>
      <c r="BD7" s="75"/>
      <c r="BE7" s="75"/>
      <c r="BF7" s="75"/>
      <c r="BG7" s="75"/>
      <c r="BH7" s="75"/>
      <c r="BI7" s="75"/>
      <c r="BJ7" s="75"/>
      <c r="BK7" s="75"/>
      <c r="BL7" s="75"/>
      <c r="BM7" s="75"/>
      <c r="BN7" s="75"/>
      <c r="BO7" s="75"/>
      <c r="BP7" s="75"/>
      <c r="BQ7" s="75"/>
      <c r="BR7" s="75"/>
      <c r="BS7" s="75"/>
      <c r="BT7" s="75"/>
      <c r="BU7" s="75"/>
      <c r="BV7" s="75"/>
      <c r="BW7" s="75"/>
      <c r="BX7" s="75"/>
      <c r="BY7" s="75"/>
      <c r="BZ7" s="75"/>
      <c r="CA7" s="75"/>
      <c r="CB7" s="75"/>
      <c r="CC7" s="75"/>
      <c r="CD7" s="75"/>
      <c r="CE7" s="75"/>
      <c r="CF7" s="75"/>
      <c r="CG7" s="75"/>
      <c r="CH7" s="75"/>
      <c r="CI7" s="75"/>
      <c r="CJ7" s="75"/>
      <c r="CK7" s="75"/>
      <c r="CL7" s="75"/>
      <c r="CM7" s="75"/>
      <c r="CN7" s="75"/>
      <c r="CO7" s="75"/>
      <c r="CP7" s="75"/>
      <c r="CQ7" s="75"/>
      <c r="CR7" s="75"/>
      <c r="CS7" s="75"/>
      <c r="CT7" s="75"/>
      <c r="CU7" s="75"/>
      <c r="CV7" s="75"/>
      <c r="CW7" s="75"/>
      <c r="CX7" s="75"/>
      <c r="CY7" s="75"/>
      <c r="CZ7" s="75"/>
      <c r="DA7" s="75"/>
      <c r="DB7" s="75"/>
      <c r="DC7" s="75"/>
      <c r="DD7" s="75"/>
      <c r="DE7" s="75"/>
      <c r="DF7" s="75"/>
      <c r="DG7" s="75"/>
      <c r="DH7" s="75"/>
      <c r="DI7" s="75"/>
      <c r="DJ7" s="75"/>
      <c r="DK7" s="75"/>
      <c r="DL7" s="75"/>
      <c r="DM7" s="75"/>
      <c r="DN7" s="75"/>
      <c r="DO7" s="75"/>
      <c r="DP7" s="75"/>
      <c r="DQ7" s="75"/>
      <c r="DR7" s="75"/>
      <c r="DS7" s="75"/>
      <c r="DT7" s="75"/>
      <c r="DU7" s="75"/>
      <c r="DV7" s="75"/>
      <c r="DW7" s="75"/>
      <c r="DX7" s="75"/>
      <c r="DY7" s="75"/>
      <c r="DZ7" s="75"/>
      <c r="EA7" s="75"/>
      <c r="EB7" s="75"/>
      <c r="EC7" s="75"/>
      <c r="ED7" s="75"/>
      <c r="EE7" s="75"/>
      <c r="EF7" s="75"/>
      <c r="EG7" s="75"/>
      <c r="EH7" s="75"/>
      <c r="EI7" s="75"/>
      <c r="EJ7" s="75"/>
      <c r="EK7" s="75"/>
      <c r="EL7" s="75"/>
      <c r="EM7" s="75"/>
      <c r="EN7" s="75"/>
      <c r="EO7" s="75"/>
      <c r="EP7" s="75"/>
      <c r="EQ7" s="75"/>
      <c r="ER7" s="75"/>
      <c r="ES7" s="75"/>
      <c r="ET7" s="75"/>
      <c r="EU7" s="75"/>
      <c r="EV7" s="75"/>
      <c r="EW7" s="75"/>
      <c r="EX7" s="75"/>
      <c r="EY7" s="75"/>
      <c r="EZ7" s="75"/>
      <c r="FA7" s="75"/>
      <c r="FB7" s="75"/>
      <c r="FC7" s="75"/>
      <c r="FD7" s="75"/>
      <c r="FE7" s="75"/>
      <c r="FF7" s="75"/>
      <c r="FG7" s="75"/>
      <c r="FH7" s="75"/>
      <c r="FI7" s="75"/>
      <c r="FJ7" s="75"/>
      <c r="FK7" s="75"/>
      <c r="FL7" s="75"/>
      <c r="FM7" s="75"/>
      <c r="FN7" s="75"/>
      <c r="FO7" s="75"/>
      <c r="FP7" s="75"/>
      <c r="FQ7" s="75"/>
      <c r="FR7" s="75"/>
      <c r="FS7" s="75"/>
      <c r="FT7" s="75"/>
      <c r="FU7" s="75"/>
      <c r="FV7" s="75"/>
      <c r="FW7" s="75"/>
      <c r="FX7" s="75"/>
      <c r="FY7" s="75"/>
      <c r="FZ7" s="75"/>
      <c r="GA7" s="75"/>
      <c r="GB7" s="75"/>
      <c r="GC7" s="75"/>
      <c r="GD7" s="75"/>
      <c r="GE7" s="75"/>
      <c r="GF7" s="75"/>
      <c r="GG7" s="75"/>
      <c r="GH7" s="75"/>
      <c r="GI7" s="75"/>
      <c r="GJ7" s="75"/>
      <c r="GK7" s="75"/>
      <c r="GL7" s="75"/>
      <c r="GM7" s="75"/>
      <c r="GN7" s="75"/>
      <c r="GO7" s="75"/>
      <c r="GP7" s="75"/>
      <c r="GQ7" s="75"/>
      <c r="GR7" s="75"/>
      <c r="GS7" s="75"/>
      <c r="GT7" s="75"/>
      <c r="GU7" s="75"/>
      <c r="GV7" s="75"/>
      <c r="GW7" s="75"/>
      <c r="GX7" s="75"/>
      <c r="GY7" s="75"/>
      <c r="GZ7" s="75"/>
      <c r="HA7" s="75"/>
      <c r="HB7" s="75"/>
      <c r="HC7" s="75"/>
      <c r="HD7" s="75"/>
      <c r="HE7" s="75"/>
      <c r="HF7" s="75"/>
      <c r="HG7" s="75"/>
      <c r="HH7" s="75"/>
      <c r="HI7" s="75"/>
      <c r="HJ7" s="75"/>
      <c r="HK7" s="75"/>
      <c r="HL7" s="75"/>
      <c r="HM7" s="75"/>
      <c r="HN7" s="75"/>
      <c r="HO7" s="75"/>
      <c r="HP7" s="75"/>
      <c r="HQ7" s="75"/>
      <c r="HR7" s="75"/>
      <c r="HS7" s="75"/>
      <c r="HT7" s="75"/>
      <c r="HU7" s="75"/>
      <c r="HV7" s="75"/>
      <c r="HW7" s="75"/>
      <c r="HX7" s="75"/>
      <c r="HY7" s="75"/>
      <c r="HZ7" s="75"/>
      <c r="IA7" s="75"/>
      <c r="IB7" s="75"/>
      <c r="IC7" s="75"/>
      <c r="ID7" s="75"/>
      <c r="IE7" s="75"/>
      <c r="IF7" s="75"/>
      <c r="IG7" s="75"/>
      <c r="IH7" s="75"/>
      <c r="II7" s="75"/>
      <c r="IJ7" s="75"/>
    </row>
    <row r="8" ht="22" customHeight="1" spans="1:244">
      <c r="A8" s="82" t="s">
        <v>586</v>
      </c>
      <c r="B8" s="83"/>
      <c r="C8" s="84"/>
      <c r="D8" s="84"/>
      <c r="E8" s="81"/>
      <c r="F8" s="286"/>
      <c r="G8" s="286"/>
      <c r="H8" s="286"/>
      <c r="I8" s="286"/>
      <c r="J8" s="286"/>
      <c r="K8" s="286"/>
      <c r="L8" s="286"/>
      <c r="M8" s="75"/>
      <c r="N8" s="75"/>
      <c r="O8" s="75"/>
      <c r="P8" s="75"/>
      <c r="Q8" s="75"/>
      <c r="R8" s="75"/>
      <c r="S8" s="75"/>
      <c r="T8" s="75"/>
      <c r="U8" s="75"/>
      <c r="V8" s="75"/>
      <c r="W8" s="75"/>
      <c r="X8" s="75"/>
      <c r="Y8" s="75"/>
      <c r="Z8" s="75"/>
      <c r="AA8" s="75"/>
      <c r="AB8" s="75"/>
      <c r="AC8" s="75"/>
      <c r="AD8" s="75"/>
      <c r="AE8" s="75"/>
      <c r="AF8" s="75"/>
      <c r="AG8" s="75"/>
      <c r="AH8" s="75"/>
      <c r="AI8" s="75"/>
      <c r="AJ8" s="75"/>
      <c r="AK8" s="75"/>
      <c r="AL8" s="75"/>
      <c r="AM8" s="75"/>
      <c r="AN8" s="75"/>
      <c r="AO8" s="75"/>
      <c r="AP8" s="75"/>
      <c r="AQ8" s="75"/>
      <c r="AR8" s="75"/>
      <c r="AS8" s="75"/>
      <c r="AT8" s="75"/>
      <c r="AU8" s="75"/>
      <c r="AV8" s="75"/>
      <c r="AW8" s="75"/>
      <c r="AX8" s="75"/>
      <c r="AY8" s="75"/>
      <c r="AZ8" s="75"/>
      <c r="BA8" s="75"/>
      <c r="BB8" s="75"/>
      <c r="BC8" s="75"/>
      <c r="BD8" s="75"/>
      <c r="BE8" s="75"/>
      <c r="BF8" s="75"/>
      <c r="BG8" s="75"/>
      <c r="BH8" s="75"/>
      <c r="BI8" s="75"/>
      <c r="BJ8" s="75"/>
      <c r="BK8" s="75"/>
      <c r="BL8" s="75"/>
      <c r="BM8" s="75"/>
      <c r="BN8" s="75"/>
      <c r="BO8" s="75"/>
      <c r="BP8" s="75"/>
      <c r="BQ8" s="75"/>
      <c r="BR8" s="75"/>
      <c r="BS8" s="75"/>
      <c r="BT8" s="75"/>
      <c r="BU8" s="75"/>
      <c r="BV8" s="75"/>
      <c r="BW8" s="75"/>
      <c r="BX8" s="75"/>
      <c r="BY8" s="75"/>
      <c r="BZ8" s="75"/>
      <c r="CA8" s="75"/>
      <c r="CB8" s="75"/>
      <c r="CC8" s="75"/>
      <c r="CD8" s="75"/>
      <c r="CE8" s="75"/>
      <c r="CF8" s="75"/>
      <c r="CG8" s="75"/>
      <c r="CH8" s="75"/>
      <c r="CI8" s="75"/>
      <c r="CJ8" s="75"/>
      <c r="CK8" s="75"/>
      <c r="CL8" s="75"/>
      <c r="CM8" s="75"/>
      <c r="CN8" s="75"/>
      <c r="CO8" s="75"/>
      <c r="CP8" s="75"/>
      <c r="CQ8" s="75"/>
      <c r="CR8" s="75"/>
      <c r="CS8" s="75"/>
      <c r="CT8" s="75"/>
      <c r="CU8" s="75"/>
      <c r="CV8" s="75"/>
      <c r="CW8" s="75"/>
      <c r="CX8" s="75"/>
      <c r="CY8" s="75"/>
      <c r="CZ8" s="75"/>
      <c r="DA8" s="75"/>
      <c r="DB8" s="75"/>
      <c r="DC8" s="75"/>
      <c r="DD8" s="75"/>
      <c r="DE8" s="75"/>
      <c r="DF8" s="75"/>
      <c r="DG8" s="75"/>
      <c r="DH8" s="75"/>
      <c r="DI8" s="75"/>
      <c r="DJ8" s="75"/>
      <c r="DK8" s="75"/>
      <c r="DL8" s="75"/>
      <c r="DM8" s="75"/>
      <c r="DN8" s="75"/>
      <c r="DO8" s="75"/>
      <c r="DP8" s="75"/>
      <c r="DQ8" s="75"/>
      <c r="DR8" s="75"/>
      <c r="DS8" s="75"/>
      <c r="DT8" s="75"/>
      <c r="DU8" s="75"/>
      <c r="DV8" s="75"/>
      <c r="DW8" s="75"/>
      <c r="DX8" s="75"/>
      <c r="DY8" s="75"/>
      <c r="DZ8" s="75"/>
      <c r="EA8" s="75"/>
      <c r="EB8" s="75"/>
      <c r="EC8" s="75"/>
      <c r="ED8" s="75"/>
      <c r="EE8" s="75"/>
      <c r="EF8" s="75"/>
      <c r="EG8" s="75"/>
      <c r="EH8" s="75"/>
      <c r="EI8" s="75"/>
      <c r="EJ8" s="75"/>
      <c r="EK8" s="75"/>
      <c r="EL8" s="75"/>
      <c r="EM8" s="75"/>
      <c r="EN8" s="75"/>
      <c r="EO8" s="75"/>
      <c r="EP8" s="75"/>
      <c r="EQ8" s="75"/>
      <c r="ER8" s="75"/>
      <c r="ES8" s="75"/>
      <c r="ET8" s="75"/>
      <c r="EU8" s="75"/>
      <c r="EV8" s="75"/>
      <c r="EW8" s="75"/>
      <c r="EX8" s="75"/>
      <c r="EY8" s="75"/>
      <c r="EZ8" s="75"/>
      <c r="FA8" s="75"/>
      <c r="FB8" s="75"/>
      <c r="FC8" s="75"/>
      <c r="FD8" s="75"/>
      <c r="FE8" s="75"/>
      <c r="FF8" s="75"/>
      <c r="FG8" s="75"/>
      <c r="FH8" s="75"/>
      <c r="FI8" s="75"/>
      <c r="FJ8" s="75"/>
      <c r="FK8" s="75"/>
      <c r="FL8" s="75"/>
      <c r="FM8" s="75"/>
      <c r="FN8" s="75"/>
      <c r="FO8" s="75"/>
      <c r="FP8" s="75"/>
      <c r="FQ8" s="75"/>
      <c r="FR8" s="75"/>
      <c r="FS8" s="75"/>
      <c r="FT8" s="75"/>
      <c r="FU8" s="75"/>
      <c r="FV8" s="75"/>
      <c r="FW8" s="75"/>
      <c r="FX8" s="75"/>
      <c r="FY8" s="75"/>
      <c r="FZ8" s="75"/>
      <c r="GA8" s="75"/>
      <c r="GB8" s="75"/>
      <c r="GC8" s="75"/>
      <c r="GD8" s="75"/>
      <c r="GE8" s="75"/>
      <c r="GF8" s="75"/>
      <c r="GG8" s="75"/>
      <c r="GH8" s="75"/>
      <c r="GI8" s="75"/>
      <c r="GJ8" s="75"/>
      <c r="GK8" s="75"/>
      <c r="GL8" s="75"/>
      <c r="GM8" s="75"/>
      <c r="GN8" s="75"/>
      <c r="GO8" s="75"/>
      <c r="GP8" s="75"/>
      <c r="GQ8" s="75"/>
      <c r="GR8" s="75"/>
      <c r="GS8" s="75"/>
      <c r="GT8" s="75"/>
      <c r="GU8" s="75"/>
      <c r="GV8" s="75"/>
      <c r="GW8" s="75"/>
      <c r="GX8" s="75"/>
      <c r="GY8" s="75"/>
      <c r="GZ8" s="75"/>
      <c r="HA8" s="75"/>
      <c r="HB8" s="75"/>
      <c r="HC8" s="75"/>
      <c r="HD8" s="75"/>
      <c r="HE8" s="75"/>
      <c r="HF8" s="75"/>
      <c r="HG8" s="75"/>
      <c r="HH8" s="75"/>
      <c r="HI8" s="75"/>
      <c r="HJ8" s="75"/>
      <c r="HK8" s="75"/>
      <c r="HL8" s="75"/>
      <c r="HM8" s="75"/>
      <c r="HN8" s="75"/>
      <c r="HO8" s="75"/>
      <c r="HP8" s="75"/>
      <c r="HQ8" s="75"/>
      <c r="HR8" s="75"/>
      <c r="HS8" s="75"/>
      <c r="HT8" s="75"/>
      <c r="HU8" s="75"/>
      <c r="HV8" s="75"/>
      <c r="HW8" s="75"/>
      <c r="HX8" s="75"/>
      <c r="HY8" s="75"/>
      <c r="HZ8" s="75"/>
      <c r="IA8" s="75"/>
      <c r="IB8" s="75"/>
      <c r="IC8" s="75"/>
      <c r="ID8" s="75"/>
      <c r="IE8" s="75"/>
      <c r="IF8" s="75"/>
      <c r="IG8" s="75"/>
      <c r="IH8" s="75"/>
      <c r="II8" s="75"/>
      <c r="IJ8" s="75"/>
    </row>
    <row r="9" ht="22" customHeight="1" spans="1:244">
      <c r="A9" s="82" t="s">
        <v>587</v>
      </c>
      <c r="B9" s="83">
        <f t="shared" si="0"/>
        <v>284</v>
      </c>
      <c r="C9" s="84">
        <v>2</v>
      </c>
      <c r="D9" s="84">
        <v>282</v>
      </c>
      <c r="E9" s="81"/>
      <c r="F9" s="286"/>
      <c r="G9" s="286"/>
      <c r="H9" s="286"/>
      <c r="I9" s="286"/>
      <c r="J9" s="286"/>
      <c r="K9" s="286"/>
      <c r="L9" s="286"/>
      <c r="M9" s="75"/>
      <c r="N9" s="75"/>
      <c r="O9" s="75"/>
      <c r="P9" s="75"/>
      <c r="Q9" s="75"/>
      <c r="R9" s="75"/>
      <c r="S9" s="75"/>
      <c r="T9" s="75"/>
      <c r="U9" s="75"/>
      <c r="V9" s="75"/>
      <c r="W9" s="75"/>
      <c r="X9" s="75"/>
      <c r="Y9" s="75"/>
      <c r="Z9" s="75"/>
      <c r="AA9" s="75"/>
      <c r="AB9" s="75"/>
      <c r="AC9" s="75"/>
      <c r="AD9" s="75"/>
      <c r="AE9" s="75"/>
      <c r="AF9" s="75"/>
      <c r="AG9" s="75"/>
      <c r="AH9" s="75"/>
      <c r="AI9" s="75"/>
      <c r="AJ9" s="75"/>
      <c r="AK9" s="75"/>
      <c r="AL9" s="75"/>
      <c r="AM9" s="75"/>
      <c r="AN9" s="75"/>
      <c r="AO9" s="75"/>
      <c r="AP9" s="75"/>
      <c r="AQ9" s="75"/>
      <c r="AR9" s="75"/>
      <c r="AS9" s="75"/>
      <c r="AT9" s="75"/>
      <c r="AU9" s="75"/>
      <c r="AV9" s="75"/>
      <c r="AW9" s="75"/>
      <c r="AX9" s="75"/>
      <c r="AY9" s="75"/>
      <c r="AZ9" s="75"/>
      <c r="BA9" s="75"/>
      <c r="BB9" s="75"/>
      <c r="BC9" s="75"/>
      <c r="BD9" s="75"/>
      <c r="BE9" s="75"/>
      <c r="BF9" s="75"/>
      <c r="BG9" s="75"/>
      <c r="BH9" s="75"/>
      <c r="BI9" s="75"/>
      <c r="BJ9" s="75"/>
      <c r="BK9" s="75"/>
      <c r="BL9" s="75"/>
      <c r="BM9" s="75"/>
      <c r="BN9" s="75"/>
      <c r="BO9" s="75"/>
      <c r="BP9" s="75"/>
      <c r="BQ9" s="75"/>
      <c r="BR9" s="75"/>
      <c r="BS9" s="75"/>
      <c r="BT9" s="75"/>
      <c r="BU9" s="75"/>
      <c r="BV9" s="75"/>
      <c r="BW9" s="75"/>
      <c r="BX9" s="75"/>
      <c r="BY9" s="75"/>
      <c r="BZ9" s="75"/>
      <c r="CA9" s="75"/>
      <c r="CB9" s="75"/>
      <c r="CC9" s="75"/>
      <c r="CD9" s="75"/>
      <c r="CE9" s="75"/>
      <c r="CF9" s="75"/>
      <c r="CG9" s="75"/>
      <c r="CH9" s="75"/>
      <c r="CI9" s="75"/>
      <c r="CJ9" s="75"/>
      <c r="CK9" s="75"/>
      <c r="CL9" s="75"/>
      <c r="CM9" s="75"/>
      <c r="CN9" s="75"/>
      <c r="CO9" s="75"/>
      <c r="CP9" s="75"/>
      <c r="CQ9" s="75"/>
      <c r="CR9" s="75"/>
      <c r="CS9" s="75"/>
      <c r="CT9" s="75"/>
      <c r="CU9" s="75"/>
      <c r="CV9" s="75"/>
      <c r="CW9" s="75"/>
      <c r="CX9" s="75"/>
      <c r="CY9" s="75"/>
      <c r="CZ9" s="75"/>
      <c r="DA9" s="75"/>
      <c r="DB9" s="75"/>
      <c r="DC9" s="75"/>
      <c r="DD9" s="75"/>
      <c r="DE9" s="75"/>
      <c r="DF9" s="75"/>
      <c r="DG9" s="75"/>
      <c r="DH9" s="75"/>
      <c r="DI9" s="75"/>
      <c r="DJ9" s="75"/>
      <c r="DK9" s="75"/>
      <c r="DL9" s="75"/>
      <c r="DM9" s="75"/>
      <c r="DN9" s="75"/>
      <c r="DO9" s="75"/>
      <c r="DP9" s="75"/>
      <c r="DQ9" s="75"/>
      <c r="DR9" s="75"/>
      <c r="DS9" s="75"/>
      <c r="DT9" s="75"/>
      <c r="DU9" s="75"/>
      <c r="DV9" s="75"/>
      <c r="DW9" s="75"/>
      <c r="DX9" s="75"/>
      <c r="DY9" s="75"/>
      <c r="DZ9" s="75"/>
      <c r="EA9" s="75"/>
      <c r="EB9" s="75"/>
      <c r="EC9" s="75"/>
      <c r="ED9" s="75"/>
      <c r="EE9" s="75"/>
      <c r="EF9" s="75"/>
      <c r="EG9" s="75"/>
      <c r="EH9" s="75"/>
      <c r="EI9" s="75"/>
      <c r="EJ9" s="75"/>
      <c r="EK9" s="75"/>
      <c r="EL9" s="75"/>
      <c r="EM9" s="75"/>
      <c r="EN9" s="75"/>
      <c r="EO9" s="75"/>
      <c r="EP9" s="75"/>
      <c r="EQ9" s="75"/>
      <c r="ER9" s="75"/>
      <c r="ES9" s="75"/>
      <c r="ET9" s="75"/>
      <c r="EU9" s="75"/>
      <c r="EV9" s="75"/>
      <c r="EW9" s="75"/>
      <c r="EX9" s="75"/>
      <c r="EY9" s="75"/>
      <c r="EZ9" s="75"/>
      <c r="FA9" s="75"/>
      <c r="FB9" s="75"/>
      <c r="FC9" s="75"/>
      <c r="FD9" s="75"/>
      <c r="FE9" s="75"/>
      <c r="FF9" s="75"/>
      <c r="FG9" s="75"/>
      <c r="FH9" s="75"/>
      <c r="FI9" s="75"/>
      <c r="FJ9" s="75"/>
      <c r="FK9" s="75"/>
      <c r="FL9" s="75"/>
      <c r="FM9" s="75"/>
      <c r="FN9" s="75"/>
      <c r="FO9" s="75"/>
      <c r="FP9" s="75"/>
      <c r="FQ9" s="75"/>
      <c r="FR9" s="75"/>
      <c r="FS9" s="75"/>
      <c r="FT9" s="75"/>
      <c r="FU9" s="75"/>
      <c r="FV9" s="75"/>
      <c r="FW9" s="75"/>
      <c r="FX9" s="75"/>
      <c r="FY9" s="75"/>
      <c r="FZ9" s="75"/>
      <c r="GA9" s="75"/>
      <c r="GB9" s="75"/>
      <c r="GC9" s="75"/>
      <c r="GD9" s="75"/>
      <c r="GE9" s="75"/>
      <c r="GF9" s="75"/>
      <c r="GG9" s="75"/>
      <c r="GH9" s="75"/>
      <c r="GI9" s="75"/>
      <c r="GJ9" s="75"/>
      <c r="GK9" s="75"/>
      <c r="GL9" s="75"/>
      <c r="GM9" s="75"/>
      <c r="GN9" s="75"/>
      <c r="GO9" s="75"/>
      <c r="GP9" s="75"/>
      <c r="GQ9" s="75"/>
      <c r="GR9" s="75"/>
      <c r="GS9" s="75"/>
      <c r="GT9" s="75"/>
      <c r="GU9" s="75"/>
      <c r="GV9" s="75"/>
      <c r="GW9" s="75"/>
      <c r="GX9" s="75"/>
      <c r="GY9" s="75"/>
      <c r="GZ9" s="75"/>
      <c r="HA9" s="75"/>
      <c r="HB9" s="75"/>
      <c r="HC9" s="75"/>
      <c r="HD9" s="75"/>
      <c r="HE9" s="75"/>
      <c r="HF9" s="75"/>
      <c r="HG9" s="75"/>
      <c r="HH9" s="75"/>
      <c r="HI9" s="75"/>
      <c r="HJ9" s="75"/>
      <c r="HK9" s="75"/>
      <c r="HL9" s="75"/>
      <c r="HM9" s="75"/>
      <c r="HN9" s="75"/>
      <c r="HO9" s="75"/>
      <c r="HP9" s="75"/>
      <c r="HQ9" s="75"/>
      <c r="HR9" s="75"/>
      <c r="HS9" s="75"/>
      <c r="HT9" s="75"/>
      <c r="HU9" s="75"/>
      <c r="HV9" s="75"/>
      <c r="HW9" s="75"/>
      <c r="HX9" s="75"/>
      <c r="HY9" s="75"/>
      <c r="HZ9" s="75"/>
      <c r="IA9" s="75"/>
      <c r="IB9" s="75"/>
      <c r="IC9" s="75"/>
      <c r="ID9" s="75"/>
      <c r="IE9" s="75"/>
      <c r="IF9" s="75"/>
      <c r="IG9" s="75"/>
      <c r="IH9" s="75"/>
      <c r="II9" s="75"/>
      <c r="IJ9" s="75"/>
    </row>
    <row r="10" ht="22" customHeight="1" spans="1:244">
      <c r="A10" s="82" t="s">
        <v>588</v>
      </c>
      <c r="B10" s="83">
        <f t="shared" si="0"/>
        <v>7</v>
      </c>
      <c r="C10" s="84">
        <v>1</v>
      </c>
      <c r="D10" s="84">
        <v>6</v>
      </c>
      <c r="E10" s="81"/>
      <c r="F10" s="81"/>
      <c r="G10" s="81"/>
      <c r="H10" s="81"/>
      <c r="I10" s="81"/>
      <c r="J10" s="81"/>
      <c r="K10" s="81"/>
      <c r="L10" s="81"/>
      <c r="M10" s="75"/>
      <c r="N10" s="75"/>
      <c r="O10" s="75"/>
      <c r="P10" s="75"/>
      <c r="Q10" s="75"/>
      <c r="R10" s="75"/>
      <c r="S10" s="75"/>
      <c r="T10" s="75"/>
      <c r="U10" s="75"/>
      <c r="V10" s="75"/>
      <c r="W10" s="75"/>
      <c r="X10" s="75"/>
      <c r="Y10" s="75"/>
      <c r="Z10" s="75"/>
      <c r="AA10" s="75"/>
      <c r="AB10" s="75"/>
      <c r="AC10" s="75"/>
      <c r="AD10" s="75"/>
      <c r="AE10" s="75"/>
      <c r="AF10" s="75"/>
      <c r="AG10" s="75"/>
      <c r="AH10" s="75"/>
      <c r="AI10" s="75"/>
      <c r="AJ10" s="75"/>
      <c r="AK10" s="75"/>
      <c r="AL10" s="75"/>
      <c r="AM10" s="75"/>
      <c r="AN10" s="75"/>
      <c r="AO10" s="75"/>
      <c r="AP10" s="75"/>
      <c r="AQ10" s="75"/>
      <c r="AR10" s="75"/>
      <c r="AS10" s="75"/>
      <c r="AT10" s="75"/>
      <c r="AU10" s="75"/>
      <c r="AV10" s="75"/>
      <c r="AW10" s="75"/>
      <c r="AX10" s="75"/>
      <c r="AY10" s="75"/>
      <c r="AZ10" s="75"/>
      <c r="BA10" s="75"/>
      <c r="BB10" s="75"/>
      <c r="BC10" s="75"/>
      <c r="BD10" s="75"/>
      <c r="BE10" s="75"/>
      <c r="BF10" s="75"/>
      <c r="BG10" s="75"/>
      <c r="BH10" s="75"/>
      <c r="BI10" s="75"/>
      <c r="BJ10" s="75"/>
      <c r="BK10" s="75"/>
      <c r="BL10" s="75"/>
      <c r="BM10" s="75"/>
      <c r="BN10" s="75"/>
      <c r="BO10" s="75"/>
      <c r="BP10" s="75"/>
      <c r="BQ10" s="75"/>
      <c r="BR10" s="75"/>
      <c r="BS10" s="75"/>
      <c r="BT10" s="75"/>
      <c r="BU10" s="75"/>
      <c r="BV10" s="75"/>
      <c r="BW10" s="75"/>
      <c r="BX10" s="75"/>
      <c r="BY10" s="75"/>
      <c r="BZ10" s="75"/>
      <c r="CA10" s="75"/>
      <c r="CB10" s="75"/>
      <c r="CC10" s="75"/>
      <c r="CD10" s="75"/>
      <c r="CE10" s="75"/>
      <c r="CF10" s="75"/>
      <c r="CG10" s="75"/>
      <c r="CH10" s="75"/>
      <c r="CI10" s="75"/>
      <c r="CJ10" s="75"/>
      <c r="CK10" s="75"/>
      <c r="CL10" s="75"/>
      <c r="CM10" s="75"/>
      <c r="CN10" s="75"/>
      <c r="CO10" s="75"/>
      <c r="CP10" s="75"/>
      <c r="CQ10" s="75"/>
      <c r="CR10" s="75"/>
      <c r="CS10" s="75"/>
      <c r="CT10" s="75"/>
      <c r="CU10" s="75"/>
      <c r="CV10" s="75"/>
      <c r="CW10" s="75"/>
      <c r="CX10" s="75"/>
      <c r="CY10" s="75"/>
      <c r="CZ10" s="75"/>
      <c r="DA10" s="75"/>
      <c r="DB10" s="75"/>
      <c r="DC10" s="75"/>
      <c r="DD10" s="75"/>
      <c r="DE10" s="75"/>
      <c r="DF10" s="75"/>
      <c r="DG10" s="75"/>
      <c r="DH10" s="75"/>
      <c r="DI10" s="75"/>
      <c r="DJ10" s="75"/>
      <c r="DK10" s="75"/>
      <c r="DL10" s="75"/>
      <c r="DM10" s="75"/>
      <c r="DN10" s="75"/>
      <c r="DO10" s="75"/>
      <c r="DP10" s="75"/>
      <c r="DQ10" s="75"/>
      <c r="DR10" s="75"/>
      <c r="DS10" s="75"/>
      <c r="DT10" s="75"/>
      <c r="DU10" s="75"/>
      <c r="DV10" s="75"/>
      <c r="DW10" s="75"/>
      <c r="DX10" s="75"/>
      <c r="DY10" s="75"/>
      <c r="DZ10" s="75"/>
      <c r="EA10" s="75"/>
      <c r="EB10" s="75"/>
      <c r="EC10" s="75"/>
      <c r="ED10" s="75"/>
      <c r="EE10" s="75"/>
      <c r="EF10" s="75"/>
      <c r="EG10" s="75"/>
      <c r="EH10" s="75"/>
      <c r="EI10" s="75"/>
      <c r="EJ10" s="75"/>
      <c r="EK10" s="75"/>
      <c r="EL10" s="75"/>
      <c r="EM10" s="75"/>
      <c r="EN10" s="75"/>
      <c r="EO10" s="75"/>
      <c r="EP10" s="75"/>
      <c r="EQ10" s="75"/>
      <c r="ER10" s="75"/>
      <c r="ES10" s="75"/>
      <c r="ET10" s="75"/>
      <c r="EU10" s="75"/>
      <c r="EV10" s="75"/>
      <c r="EW10" s="75"/>
      <c r="EX10" s="75"/>
      <c r="EY10" s="75"/>
      <c r="EZ10" s="75"/>
      <c r="FA10" s="75"/>
      <c r="FB10" s="75"/>
      <c r="FC10" s="75"/>
      <c r="FD10" s="75"/>
      <c r="FE10" s="75"/>
      <c r="FF10" s="75"/>
      <c r="FG10" s="75"/>
      <c r="FH10" s="75"/>
      <c r="FI10" s="75"/>
      <c r="FJ10" s="75"/>
      <c r="FK10" s="75"/>
      <c r="FL10" s="75"/>
      <c r="FM10" s="75"/>
      <c r="FN10" s="75"/>
      <c r="FO10" s="75"/>
      <c r="FP10" s="75"/>
      <c r="FQ10" s="75"/>
      <c r="FR10" s="75"/>
      <c r="FS10" s="75"/>
      <c r="FT10" s="75"/>
      <c r="FU10" s="75"/>
      <c r="FV10" s="75"/>
      <c r="FW10" s="75"/>
      <c r="FX10" s="75"/>
      <c r="FY10" s="75"/>
      <c r="FZ10" s="75"/>
      <c r="GA10" s="75"/>
      <c r="GB10" s="75"/>
      <c r="GC10" s="75"/>
      <c r="GD10" s="75"/>
      <c r="GE10" s="75"/>
      <c r="GF10" s="75"/>
      <c r="GG10" s="75"/>
      <c r="GH10" s="75"/>
      <c r="GI10" s="75"/>
      <c r="GJ10" s="75"/>
      <c r="GK10" s="75"/>
      <c r="GL10" s="75"/>
      <c r="GM10" s="75"/>
      <c r="GN10" s="75"/>
      <c r="GO10" s="75"/>
      <c r="GP10" s="75"/>
      <c r="GQ10" s="75"/>
      <c r="GR10" s="75"/>
      <c r="GS10" s="75"/>
      <c r="GT10" s="75"/>
      <c r="GU10" s="75"/>
      <c r="GV10" s="75"/>
      <c r="GW10" s="75"/>
      <c r="GX10" s="75"/>
      <c r="GY10" s="75"/>
      <c r="GZ10" s="75"/>
      <c r="HA10" s="75"/>
      <c r="HB10" s="75"/>
      <c r="HC10" s="75"/>
      <c r="HD10" s="75"/>
      <c r="HE10" s="75"/>
      <c r="HF10" s="75"/>
      <c r="HG10" s="75"/>
      <c r="HH10" s="75"/>
      <c r="HI10" s="75"/>
      <c r="HJ10" s="75"/>
      <c r="HK10" s="75"/>
      <c r="HL10" s="75"/>
      <c r="HM10" s="75"/>
      <c r="HN10" s="75"/>
      <c r="HO10" s="75"/>
      <c r="HP10" s="75"/>
      <c r="HQ10" s="75"/>
      <c r="HR10" s="75"/>
      <c r="HS10" s="75"/>
      <c r="HT10" s="75"/>
      <c r="HU10" s="75"/>
      <c r="HV10" s="75"/>
      <c r="HW10" s="75"/>
      <c r="HX10" s="75"/>
      <c r="HY10" s="75"/>
      <c r="HZ10" s="75"/>
      <c r="IA10" s="75"/>
      <c r="IB10" s="75"/>
      <c r="IC10" s="75"/>
      <c r="ID10" s="75"/>
      <c r="IE10" s="75"/>
      <c r="IF10" s="75"/>
      <c r="IG10" s="75"/>
      <c r="IH10" s="75"/>
      <c r="II10" s="75"/>
      <c r="IJ10" s="75"/>
    </row>
    <row r="11" ht="22" customHeight="1" spans="1:244">
      <c r="A11" s="82" t="s">
        <v>589</v>
      </c>
      <c r="B11" s="83"/>
      <c r="C11" s="84"/>
      <c r="D11" s="84"/>
      <c r="E11" s="81"/>
      <c r="F11" s="81"/>
      <c r="G11" s="81"/>
      <c r="H11" s="81"/>
      <c r="I11" s="81"/>
      <c r="J11" s="81"/>
      <c r="K11" s="81"/>
      <c r="L11" s="81"/>
      <c r="M11" s="75"/>
      <c r="N11" s="75"/>
      <c r="O11" s="75"/>
      <c r="P11" s="75"/>
      <c r="Q11" s="75"/>
      <c r="R11" s="75"/>
      <c r="S11" s="75"/>
      <c r="T11" s="75"/>
      <c r="U11" s="75"/>
      <c r="V11" s="75"/>
      <c r="W11" s="75"/>
      <c r="X11" s="75"/>
      <c r="Y11" s="75"/>
      <c r="Z11" s="75"/>
      <c r="AA11" s="75"/>
      <c r="AB11" s="75"/>
      <c r="AC11" s="75"/>
      <c r="AD11" s="75"/>
      <c r="AE11" s="75"/>
      <c r="AF11" s="75"/>
      <c r="AG11" s="75"/>
      <c r="AH11" s="75"/>
      <c r="AI11" s="75"/>
      <c r="AJ11" s="75"/>
      <c r="AK11" s="75"/>
      <c r="AL11" s="75"/>
      <c r="AM11" s="75"/>
      <c r="AN11" s="75"/>
      <c r="AO11" s="75"/>
      <c r="AP11" s="75"/>
      <c r="AQ11" s="75"/>
      <c r="AR11" s="75"/>
      <c r="AS11" s="75"/>
      <c r="AT11" s="75"/>
      <c r="AU11" s="75"/>
      <c r="AV11" s="75"/>
      <c r="AW11" s="75"/>
      <c r="AX11" s="75"/>
      <c r="AY11" s="75"/>
      <c r="AZ11" s="75"/>
      <c r="BA11" s="75"/>
      <c r="BB11" s="75"/>
      <c r="BC11" s="75"/>
      <c r="BD11" s="75"/>
      <c r="BE11" s="75"/>
      <c r="BF11" s="75"/>
      <c r="BG11" s="75"/>
      <c r="BH11" s="75"/>
      <c r="BI11" s="75"/>
      <c r="BJ11" s="75"/>
      <c r="BK11" s="75"/>
      <c r="BL11" s="75"/>
      <c r="BM11" s="75"/>
      <c r="BN11" s="75"/>
      <c r="BO11" s="75"/>
      <c r="BP11" s="75"/>
      <c r="BQ11" s="75"/>
      <c r="BR11" s="75"/>
      <c r="BS11" s="75"/>
      <c r="BT11" s="75"/>
      <c r="BU11" s="75"/>
      <c r="BV11" s="75"/>
      <c r="BW11" s="75"/>
      <c r="BX11" s="75"/>
      <c r="BY11" s="75"/>
      <c r="BZ11" s="75"/>
      <c r="CA11" s="75"/>
      <c r="CB11" s="75"/>
      <c r="CC11" s="75"/>
      <c r="CD11" s="75"/>
      <c r="CE11" s="75"/>
      <c r="CF11" s="75"/>
      <c r="CG11" s="75"/>
      <c r="CH11" s="75"/>
      <c r="CI11" s="75"/>
      <c r="CJ11" s="75"/>
      <c r="CK11" s="75"/>
      <c r="CL11" s="75"/>
      <c r="CM11" s="75"/>
      <c r="CN11" s="75"/>
      <c r="CO11" s="75"/>
      <c r="CP11" s="75"/>
      <c r="CQ11" s="75"/>
      <c r="CR11" s="75"/>
      <c r="CS11" s="75"/>
      <c r="CT11" s="75"/>
      <c r="CU11" s="75"/>
      <c r="CV11" s="75"/>
      <c r="CW11" s="75"/>
      <c r="CX11" s="75"/>
      <c r="CY11" s="75"/>
      <c r="CZ11" s="75"/>
      <c r="DA11" s="75"/>
      <c r="DB11" s="75"/>
      <c r="DC11" s="75"/>
      <c r="DD11" s="75"/>
      <c r="DE11" s="75"/>
      <c r="DF11" s="75"/>
      <c r="DG11" s="75"/>
      <c r="DH11" s="75"/>
      <c r="DI11" s="75"/>
      <c r="DJ11" s="75"/>
      <c r="DK11" s="75"/>
      <c r="DL11" s="75"/>
      <c r="DM11" s="75"/>
      <c r="DN11" s="75"/>
      <c r="DO11" s="75"/>
      <c r="DP11" s="75"/>
      <c r="DQ11" s="75"/>
      <c r="DR11" s="75"/>
      <c r="DS11" s="75"/>
      <c r="DT11" s="75"/>
      <c r="DU11" s="75"/>
      <c r="DV11" s="75"/>
      <c r="DW11" s="75"/>
      <c r="DX11" s="75"/>
      <c r="DY11" s="75"/>
      <c r="DZ11" s="75"/>
      <c r="EA11" s="75"/>
      <c r="EB11" s="75"/>
      <c r="EC11" s="75"/>
      <c r="ED11" s="75"/>
      <c r="EE11" s="75"/>
      <c r="EF11" s="75"/>
      <c r="EG11" s="75"/>
      <c r="EH11" s="75"/>
      <c r="EI11" s="75"/>
      <c r="EJ11" s="75"/>
      <c r="EK11" s="75"/>
      <c r="EL11" s="75"/>
      <c r="EM11" s="75"/>
      <c r="EN11" s="75"/>
      <c r="EO11" s="75"/>
      <c r="EP11" s="75"/>
      <c r="EQ11" s="75"/>
      <c r="ER11" s="75"/>
      <c r="ES11" s="75"/>
      <c r="ET11" s="75"/>
      <c r="EU11" s="75"/>
      <c r="EV11" s="75"/>
      <c r="EW11" s="75"/>
      <c r="EX11" s="75"/>
      <c r="EY11" s="75"/>
      <c r="EZ11" s="75"/>
      <c r="FA11" s="75"/>
      <c r="FB11" s="75"/>
      <c r="FC11" s="75"/>
      <c r="FD11" s="75"/>
      <c r="FE11" s="75"/>
      <c r="FF11" s="75"/>
      <c r="FG11" s="75"/>
      <c r="FH11" s="75"/>
      <c r="FI11" s="75"/>
      <c r="FJ11" s="75"/>
      <c r="FK11" s="75"/>
      <c r="FL11" s="75"/>
      <c r="FM11" s="75"/>
      <c r="FN11" s="75"/>
      <c r="FO11" s="75"/>
      <c r="FP11" s="75"/>
      <c r="FQ11" s="75"/>
      <c r="FR11" s="75"/>
      <c r="FS11" s="75"/>
      <c r="FT11" s="75"/>
      <c r="FU11" s="75"/>
      <c r="FV11" s="75"/>
      <c r="FW11" s="75"/>
      <c r="FX11" s="75"/>
      <c r="FY11" s="75"/>
      <c r="FZ11" s="75"/>
      <c r="GA11" s="75"/>
      <c r="GB11" s="75"/>
      <c r="GC11" s="75"/>
      <c r="GD11" s="75"/>
      <c r="GE11" s="75"/>
      <c r="GF11" s="75"/>
      <c r="GG11" s="75"/>
      <c r="GH11" s="75"/>
      <c r="GI11" s="75"/>
      <c r="GJ11" s="75"/>
      <c r="GK11" s="75"/>
      <c r="GL11" s="75"/>
      <c r="GM11" s="75"/>
      <c r="GN11" s="75"/>
      <c r="GO11" s="75"/>
      <c r="GP11" s="75"/>
      <c r="GQ11" s="75"/>
      <c r="GR11" s="75"/>
      <c r="GS11" s="75"/>
      <c r="GT11" s="75"/>
      <c r="GU11" s="75"/>
      <c r="GV11" s="75"/>
      <c r="GW11" s="75"/>
      <c r="GX11" s="75"/>
      <c r="GY11" s="75"/>
      <c r="GZ11" s="75"/>
      <c r="HA11" s="75"/>
      <c r="HB11" s="75"/>
      <c r="HC11" s="75"/>
      <c r="HD11" s="75"/>
      <c r="HE11" s="75"/>
      <c r="HF11" s="75"/>
      <c r="HG11" s="75"/>
      <c r="HH11" s="75"/>
      <c r="HI11" s="75"/>
      <c r="HJ11" s="75"/>
      <c r="HK11" s="75"/>
      <c r="HL11" s="75"/>
      <c r="HM11" s="75"/>
      <c r="HN11" s="75"/>
      <c r="HO11" s="75"/>
      <c r="HP11" s="75"/>
      <c r="HQ11" s="75"/>
      <c r="HR11" s="75"/>
      <c r="HS11" s="75"/>
      <c r="HT11" s="75"/>
      <c r="HU11" s="75"/>
      <c r="HV11" s="75"/>
      <c r="HW11" s="75"/>
      <c r="HX11" s="75"/>
      <c r="HY11" s="75"/>
      <c r="HZ11" s="75"/>
      <c r="IA11" s="75"/>
      <c r="IB11" s="75"/>
      <c r="IC11" s="75"/>
      <c r="ID11" s="75"/>
      <c r="IE11" s="75"/>
      <c r="IF11" s="75"/>
      <c r="IG11" s="75"/>
      <c r="IH11" s="75"/>
      <c r="II11" s="75"/>
      <c r="IJ11" s="75"/>
    </row>
    <row r="12" ht="22" customHeight="1" spans="1:244">
      <c r="A12" s="82" t="s">
        <v>590</v>
      </c>
      <c r="B12" s="83"/>
      <c r="C12" s="84"/>
      <c r="D12" s="84"/>
      <c r="E12" s="81"/>
      <c r="F12" s="286"/>
      <c r="G12" s="286"/>
      <c r="H12" s="286"/>
      <c r="I12" s="286"/>
      <c r="J12" s="286"/>
      <c r="K12" s="286"/>
      <c r="L12" s="286"/>
      <c r="M12" s="75"/>
      <c r="N12" s="75"/>
      <c r="O12" s="75"/>
      <c r="P12" s="75"/>
      <c r="Q12" s="75"/>
      <c r="R12" s="75"/>
      <c r="S12" s="75"/>
      <c r="T12" s="75"/>
      <c r="U12" s="75"/>
      <c r="V12" s="75"/>
      <c r="W12" s="75"/>
      <c r="X12" s="75"/>
      <c r="Y12" s="75"/>
      <c r="Z12" s="75"/>
      <c r="AA12" s="75"/>
      <c r="AB12" s="75"/>
      <c r="AC12" s="75"/>
      <c r="AD12" s="75"/>
      <c r="AE12" s="75"/>
      <c r="AF12" s="75"/>
      <c r="AG12" s="75"/>
      <c r="AH12" s="75"/>
      <c r="AI12" s="75"/>
      <c r="AJ12" s="75"/>
      <c r="AK12" s="75"/>
      <c r="AL12" s="75"/>
      <c r="AM12" s="75"/>
      <c r="AN12" s="75"/>
      <c r="AO12" s="75"/>
      <c r="AP12" s="75"/>
      <c r="AQ12" s="75"/>
      <c r="AR12" s="75"/>
      <c r="AS12" s="75"/>
      <c r="AT12" s="75"/>
      <c r="AU12" s="75"/>
      <c r="AV12" s="75"/>
      <c r="AW12" s="75"/>
      <c r="AX12" s="75"/>
      <c r="AY12" s="75"/>
      <c r="AZ12" s="75"/>
      <c r="BA12" s="75"/>
      <c r="BB12" s="75"/>
      <c r="BC12" s="75"/>
      <c r="BD12" s="75"/>
      <c r="BE12" s="75"/>
      <c r="BF12" s="75"/>
      <c r="BG12" s="75"/>
      <c r="BH12" s="75"/>
      <c r="BI12" s="75"/>
      <c r="BJ12" s="75"/>
      <c r="BK12" s="75"/>
      <c r="BL12" s="75"/>
      <c r="BM12" s="75"/>
      <c r="BN12" s="75"/>
      <c r="BO12" s="75"/>
      <c r="BP12" s="75"/>
      <c r="BQ12" s="75"/>
      <c r="BR12" s="75"/>
      <c r="BS12" s="75"/>
      <c r="BT12" s="75"/>
      <c r="BU12" s="75"/>
      <c r="BV12" s="75"/>
      <c r="BW12" s="75"/>
      <c r="BX12" s="75"/>
      <c r="BY12" s="75"/>
      <c r="BZ12" s="75"/>
      <c r="CA12" s="75"/>
      <c r="CB12" s="75"/>
      <c r="CC12" s="75"/>
      <c r="CD12" s="75"/>
      <c r="CE12" s="75"/>
      <c r="CF12" s="75"/>
      <c r="CG12" s="75"/>
      <c r="CH12" s="75"/>
      <c r="CI12" s="75"/>
      <c r="CJ12" s="75"/>
      <c r="CK12" s="75"/>
      <c r="CL12" s="75"/>
      <c r="CM12" s="75"/>
      <c r="CN12" s="75"/>
      <c r="CO12" s="75"/>
      <c r="CP12" s="75"/>
      <c r="CQ12" s="75"/>
      <c r="CR12" s="75"/>
      <c r="CS12" s="75"/>
      <c r="CT12" s="75"/>
      <c r="CU12" s="75"/>
      <c r="CV12" s="75"/>
      <c r="CW12" s="75"/>
      <c r="CX12" s="75"/>
      <c r="CY12" s="75"/>
      <c r="CZ12" s="75"/>
      <c r="DA12" s="75"/>
      <c r="DB12" s="75"/>
      <c r="DC12" s="75"/>
      <c r="DD12" s="75"/>
      <c r="DE12" s="75"/>
      <c r="DF12" s="75"/>
      <c r="DG12" s="75"/>
      <c r="DH12" s="75"/>
      <c r="DI12" s="75"/>
      <c r="DJ12" s="75"/>
      <c r="DK12" s="75"/>
      <c r="DL12" s="75"/>
      <c r="DM12" s="75"/>
      <c r="DN12" s="75"/>
      <c r="DO12" s="75"/>
      <c r="DP12" s="75"/>
      <c r="DQ12" s="75"/>
      <c r="DR12" s="75"/>
      <c r="DS12" s="75"/>
      <c r="DT12" s="75"/>
      <c r="DU12" s="75"/>
      <c r="DV12" s="75"/>
      <c r="DW12" s="75"/>
      <c r="DX12" s="75"/>
      <c r="DY12" s="75"/>
      <c r="DZ12" s="75"/>
      <c r="EA12" s="75"/>
      <c r="EB12" s="75"/>
      <c r="EC12" s="75"/>
      <c r="ED12" s="75"/>
      <c r="EE12" s="75"/>
      <c r="EF12" s="75"/>
      <c r="EG12" s="75"/>
      <c r="EH12" s="75"/>
      <c r="EI12" s="75"/>
      <c r="EJ12" s="75"/>
      <c r="EK12" s="75"/>
      <c r="EL12" s="75"/>
      <c r="EM12" s="75"/>
      <c r="EN12" s="75"/>
      <c r="EO12" s="75"/>
      <c r="EP12" s="75"/>
      <c r="EQ12" s="75"/>
      <c r="ER12" s="75"/>
      <c r="ES12" s="75"/>
      <c r="ET12" s="75"/>
      <c r="EU12" s="75"/>
      <c r="EV12" s="75"/>
      <c r="EW12" s="75"/>
      <c r="EX12" s="75"/>
      <c r="EY12" s="75"/>
      <c r="EZ12" s="75"/>
      <c r="FA12" s="75"/>
      <c r="FB12" s="75"/>
      <c r="FC12" s="75"/>
      <c r="FD12" s="75"/>
      <c r="FE12" s="75"/>
      <c r="FF12" s="75"/>
      <c r="FG12" s="75"/>
      <c r="FH12" s="75"/>
      <c r="FI12" s="75"/>
      <c r="FJ12" s="75"/>
      <c r="FK12" s="75"/>
      <c r="FL12" s="75"/>
      <c r="FM12" s="75"/>
      <c r="FN12" s="75"/>
      <c r="FO12" s="75"/>
      <c r="FP12" s="75"/>
      <c r="FQ12" s="75"/>
      <c r="FR12" s="75"/>
      <c r="FS12" s="75"/>
      <c r="FT12" s="75"/>
      <c r="FU12" s="75"/>
      <c r="FV12" s="75"/>
      <c r="FW12" s="75"/>
      <c r="FX12" s="75"/>
      <c r="FY12" s="75"/>
      <c r="FZ12" s="75"/>
      <c r="GA12" s="75"/>
      <c r="GB12" s="75"/>
      <c r="GC12" s="75"/>
      <c r="GD12" s="75"/>
      <c r="GE12" s="75"/>
      <c r="GF12" s="75"/>
      <c r="GG12" s="75"/>
      <c r="GH12" s="75"/>
      <c r="GI12" s="75"/>
      <c r="GJ12" s="75"/>
      <c r="GK12" s="75"/>
      <c r="GL12" s="75"/>
      <c r="GM12" s="75"/>
      <c r="GN12" s="75"/>
      <c r="GO12" s="75"/>
      <c r="GP12" s="75"/>
      <c r="GQ12" s="75"/>
      <c r="GR12" s="75"/>
      <c r="GS12" s="75"/>
      <c r="GT12" s="75"/>
      <c r="GU12" s="75"/>
      <c r="GV12" s="75"/>
      <c r="GW12" s="75"/>
      <c r="GX12" s="75"/>
      <c r="GY12" s="75"/>
      <c r="GZ12" s="75"/>
      <c r="HA12" s="75"/>
      <c r="HB12" s="75"/>
      <c r="HC12" s="75"/>
      <c r="HD12" s="75"/>
      <c r="HE12" s="75"/>
      <c r="HF12" s="75"/>
      <c r="HG12" s="75"/>
      <c r="HH12" s="75"/>
      <c r="HI12" s="75"/>
      <c r="HJ12" s="75"/>
      <c r="HK12" s="75"/>
      <c r="HL12" s="75"/>
      <c r="HM12" s="75"/>
      <c r="HN12" s="75"/>
      <c r="HO12" s="75"/>
      <c r="HP12" s="75"/>
      <c r="HQ12" s="75"/>
      <c r="HR12" s="75"/>
      <c r="HS12" s="75"/>
      <c r="HT12" s="75"/>
      <c r="HU12" s="75"/>
      <c r="HV12" s="75"/>
      <c r="HW12" s="75"/>
      <c r="HX12" s="75"/>
      <c r="HY12" s="75"/>
      <c r="HZ12" s="75"/>
      <c r="IA12" s="75"/>
      <c r="IB12" s="75"/>
      <c r="IC12" s="75"/>
      <c r="ID12" s="75"/>
      <c r="IE12" s="75"/>
      <c r="IF12" s="75"/>
      <c r="IG12" s="75"/>
      <c r="IH12" s="75"/>
      <c r="II12" s="75"/>
      <c r="IJ12" s="75"/>
    </row>
    <row r="13" ht="22" customHeight="1" spans="1:244">
      <c r="A13" s="82" t="s">
        <v>591</v>
      </c>
      <c r="B13" s="83">
        <f t="shared" si="0"/>
        <v>13445</v>
      </c>
      <c r="C13" s="83">
        <f>SUM(C14:C18)</f>
        <v>2225</v>
      </c>
      <c r="D13" s="83">
        <f>SUM(D14:D18)</f>
        <v>11220</v>
      </c>
      <c r="E13" s="81"/>
      <c r="F13" s="286"/>
      <c r="G13" s="286"/>
      <c r="H13" s="286"/>
      <c r="I13" s="286"/>
      <c r="J13" s="286"/>
      <c r="K13" s="286"/>
      <c r="L13" s="286"/>
      <c r="M13" s="75"/>
      <c r="N13" s="75"/>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75"/>
      <c r="AU13" s="75"/>
      <c r="AV13" s="75"/>
      <c r="AW13" s="75"/>
      <c r="AX13" s="75"/>
      <c r="AY13" s="75"/>
      <c r="AZ13" s="75"/>
      <c r="BA13" s="75"/>
      <c r="BB13" s="75"/>
      <c r="BC13" s="75"/>
      <c r="BD13" s="75"/>
      <c r="BE13" s="75"/>
      <c r="BF13" s="75"/>
      <c r="BG13" s="75"/>
      <c r="BH13" s="75"/>
      <c r="BI13" s="75"/>
      <c r="BJ13" s="75"/>
      <c r="BK13" s="75"/>
      <c r="BL13" s="75"/>
      <c r="BM13" s="75"/>
      <c r="BN13" s="75"/>
      <c r="BO13" s="75"/>
      <c r="BP13" s="75"/>
      <c r="BQ13" s="75"/>
      <c r="BR13" s="75"/>
      <c r="BS13" s="75"/>
      <c r="BT13" s="75"/>
      <c r="BU13" s="75"/>
      <c r="BV13" s="75"/>
      <c r="BW13" s="75"/>
      <c r="BX13" s="75"/>
      <c r="BY13" s="75"/>
      <c r="BZ13" s="75"/>
      <c r="CA13" s="75"/>
      <c r="CB13" s="75"/>
      <c r="CC13" s="75"/>
      <c r="CD13" s="75"/>
      <c r="CE13" s="75"/>
      <c r="CF13" s="75"/>
      <c r="CG13" s="75"/>
      <c r="CH13" s="75"/>
      <c r="CI13" s="75"/>
      <c r="CJ13" s="75"/>
      <c r="CK13" s="75"/>
      <c r="CL13" s="75"/>
      <c r="CM13" s="75"/>
      <c r="CN13" s="75"/>
      <c r="CO13" s="75"/>
      <c r="CP13" s="75"/>
      <c r="CQ13" s="75"/>
      <c r="CR13" s="75"/>
      <c r="CS13" s="75"/>
      <c r="CT13" s="75"/>
      <c r="CU13" s="75"/>
      <c r="CV13" s="75"/>
      <c r="CW13" s="75"/>
      <c r="CX13" s="75"/>
      <c r="CY13" s="75"/>
      <c r="CZ13" s="75"/>
      <c r="DA13" s="75"/>
      <c r="DB13" s="75"/>
      <c r="DC13" s="75"/>
      <c r="DD13" s="75"/>
      <c r="DE13" s="75"/>
      <c r="DF13" s="75"/>
      <c r="DG13" s="75"/>
      <c r="DH13" s="75"/>
      <c r="DI13" s="75"/>
      <c r="DJ13" s="75"/>
      <c r="DK13" s="75"/>
      <c r="DL13" s="75"/>
      <c r="DM13" s="75"/>
      <c r="DN13" s="75"/>
      <c r="DO13" s="75"/>
      <c r="DP13" s="75"/>
      <c r="DQ13" s="75"/>
      <c r="DR13" s="75"/>
      <c r="DS13" s="75"/>
      <c r="DT13" s="75"/>
      <c r="DU13" s="75"/>
      <c r="DV13" s="75"/>
      <c r="DW13" s="75"/>
      <c r="DX13" s="75"/>
      <c r="DY13" s="75"/>
      <c r="DZ13" s="75"/>
      <c r="EA13" s="75"/>
      <c r="EB13" s="75"/>
      <c r="EC13" s="75"/>
      <c r="ED13" s="75"/>
      <c r="EE13" s="75"/>
      <c r="EF13" s="75"/>
      <c r="EG13" s="75"/>
      <c r="EH13" s="75"/>
      <c r="EI13" s="75"/>
      <c r="EJ13" s="75"/>
      <c r="EK13" s="75"/>
      <c r="EL13" s="75"/>
      <c r="EM13" s="75"/>
      <c r="EN13" s="75"/>
      <c r="EO13" s="75"/>
      <c r="EP13" s="75"/>
      <c r="EQ13" s="75"/>
      <c r="ER13" s="75"/>
      <c r="ES13" s="75"/>
      <c r="ET13" s="75"/>
      <c r="EU13" s="75"/>
      <c r="EV13" s="75"/>
      <c r="EW13" s="75"/>
      <c r="EX13" s="75"/>
      <c r="EY13" s="75"/>
      <c r="EZ13" s="75"/>
      <c r="FA13" s="75"/>
      <c r="FB13" s="75"/>
      <c r="FC13" s="75"/>
      <c r="FD13" s="75"/>
      <c r="FE13" s="75"/>
      <c r="FF13" s="75"/>
      <c r="FG13" s="75"/>
      <c r="FH13" s="75"/>
      <c r="FI13" s="75"/>
      <c r="FJ13" s="75"/>
      <c r="FK13" s="75"/>
      <c r="FL13" s="75"/>
      <c r="FM13" s="75"/>
      <c r="FN13" s="75"/>
      <c r="FO13" s="75"/>
      <c r="FP13" s="75"/>
      <c r="FQ13" s="75"/>
      <c r="FR13" s="75"/>
      <c r="FS13" s="75"/>
      <c r="FT13" s="75"/>
      <c r="FU13" s="75"/>
      <c r="FV13" s="75"/>
      <c r="FW13" s="75"/>
      <c r="FX13" s="75"/>
      <c r="FY13" s="75"/>
      <c r="FZ13" s="75"/>
      <c r="GA13" s="75"/>
      <c r="GB13" s="75"/>
      <c r="GC13" s="75"/>
      <c r="GD13" s="75"/>
      <c r="GE13" s="75"/>
      <c r="GF13" s="75"/>
      <c r="GG13" s="75"/>
      <c r="GH13" s="75"/>
      <c r="GI13" s="75"/>
      <c r="GJ13" s="75"/>
      <c r="GK13" s="75"/>
      <c r="GL13" s="75"/>
      <c r="GM13" s="75"/>
      <c r="GN13" s="75"/>
      <c r="GO13" s="75"/>
      <c r="GP13" s="75"/>
      <c r="GQ13" s="75"/>
      <c r="GR13" s="75"/>
      <c r="GS13" s="75"/>
      <c r="GT13" s="75"/>
      <c r="GU13" s="75"/>
      <c r="GV13" s="75"/>
      <c r="GW13" s="75"/>
      <c r="GX13" s="75"/>
      <c r="GY13" s="75"/>
      <c r="GZ13" s="75"/>
      <c r="HA13" s="75"/>
      <c r="HB13" s="75"/>
      <c r="HC13" s="75"/>
      <c r="HD13" s="75"/>
      <c r="HE13" s="75"/>
      <c r="HF13" s="75"/>
      <c r="HG13" s="75"/>
      <c r="HH13" s="75"/>
      <c r="HI13" s="75"/>
      <c r="HJ13" s="75"/>
      <c r="HK13" s="75"/>
      <c r="HL13" s="75"/>
      <c r="HM13" s="75"/>
      <c r="HN13" s="75"/>
      <c r="HO13" s="75"/>
      <c r="HP13" s="75"/>
      <c r="HQ13" s="75"/>
      <c r="HR13" s="75"/>
      <c r="HS13" s="75"/>
      <c r="HT13" s="75"/>
      <c r="HU13" s="75"/>
      <c r="HV13" s="75"/>
      <c r="HW13" s="75"/>
      <c r="HX13" s="75"/>
      <c r="HY13" s="75"/>
      <c r="HZ13" s="75"/>
      <c r="IA13" s="75"/>
      <c r="IB13" s="75"/>
      <c r="IC13" s="75"/>
      <c r="ID13" s="75"/>
      <c r="IE13" s="75"/>
      <c r="IF13" s="75"/>
      <c r="IG13" s="75"/>
      <c r="IH13" s="75"/>
      <c r="II13" s="75"/>
      <c r="IJ13" s="75"/>
    </row>
    <row r="14" ht="22" customHeight="1" spans="1:244">
      <c r="A14" s="82" t="s">
        <v>592</v>
      </c>
      <c r="B14" s="83">
        <f t="shared" si="0"/>
        <v>13403</v>
      </c>
      <c r="C14" s="84">
        <v>2221</v>
      </c>
      <c r="D14" s="84">
        <v>11182</v>
      </c>
      <c r="E14" s="81"/>
      <c r="F14" s="81"/>
      <c r="G14" s="81"/>
      <c r="H14" s="81"/>
      <c r="I14" s="81"/>
      <c r="J14" s="81"/>
      <c r="K14" s="81"/>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c r="AM14" s="75"/>
      <c r="AN14" s="75"/>
      <c r="AO14" s="75"/>
      <c r="AP14" s="75"/>
      <c r="AQ14" s="75"/>
      <c r="AR14" s="75"/>
      <c r="AS14" s="75"/>
      <c r="AT14" s="75"/>
      <c r="AU14" s="75"/>
      <c r="AV14" s="75"/>
      <c r="AW14" s="75"/>
      <c r="AX14" s="75"/>
      <c r="AY14" s="75"/>
      <c r="AZ14" s="75"/>
      <c r="BA14" s="75"/>
      <c r="BB14" s="75"/>
      <c r="BC14" s="75"/>
      <c r="BD14" s="75"/>
      <c r="BE14" s="75"/>
      <c r="BF14" s="75"/>
      <c r="BG14" s="75"/>
      <c r="BH14" s="75"/>
      <c r="BI14" s="75"/>
      <c r="BJ14" s="75"/>
      <c r="BK14" s="75"/>
      <c r="BL14" s="75"/>
      <c r="BM14" s="75"/>
      <c r="BN14" s="75"/>
      <c r="BO14" s="75"/>
      <c r="BP14" s="75"/>
      <c r="BQ14" s="75"/>
      <c r="BR14" s="75"/>
      <c r="BS14" s="75"/>
      <c r="BT14" s="75"/>
      <c r="BU14" s="75"/>
      <c r="BV14" s="75"/>
      <c r="BW14" s="75"/>
      <c r="BX14" s="75"/>
      <c r="BY14" s="75"/>
      <c r="BZ14" s="75"/>
      <c r="CA14" s="75"/>
      <c r="CB14" s="75"/>
      <c r="CC14" s="75"/>
      <c r="CD14" s="75"/>
      <c r="CE14" s="75"/>
      <c r="CF14" s="75"/>
      <c r="CG14" s="75"/>
      <c r="CH14" s="75"/>
      <c r="CI14" s="75"/>
      <c r="CJ14" s="75"/>
      <c r="CK14" s="75"/>
      <c r="CL14" s="75"/>
      <c r="CM14" s="75"/>
      <c r="CN14" s="75"/>
      <c r="CO14" s="75"/>
      <c r="CP14" s="75"/>
      <c r="CQ14" s="75"/>
      <c r="CR14" s="75"/>
      <c r="CS14" s="75"/>
      <c r="CT14" s="75"/>
      <c r="CU14" s="75"/>
      <c r="CV14" s="75"/>
      <c r="CW14" s="75"/>
      <c r="CX14" s="75"/>
      <c r="CY14" s="75"/>
      <c r="CZ14" s="75"/>
      <c r="DA14" s="75"/>
      <c r="DB14" s="75"/>
      <c r="DC14" s="75"/>
      <c r="DD14" s="75"/>
      <c r="DE14" s="75"/>
      <c r="DF14" s="75"/>
      <c r="DG14" s="75"/>
      <c r="DH14" s="75"/>
      <c r="DI14" s="75"/>
      <c r="DJ14" s="75"/>
      <c r="DK14" s="75"/>
      <c r="DL14" s="75"/>
      <c r="DM14" s="75"/>
      <c r="DN14" s="75"/>
      <c r="DO14" s="75"/>
      <c r="DP14" s="75"/>
      <c r="DQ14" s="75"/>
      <c r="DR14" s="75"/>
      <c r="DS14" s="75"/>
      <c r="DT14" s="75"/>
      <c r="DU14" s="75"/>
      <c r="DV14" s="75"/>
      <c r="DW14" s="75"/>
      <c r="DX14" s="75"/>
      <c r="DY14" s="75"/>
      <c r="DZ14" s="75"/>
      <c r="EA14" s="75"/>
      <c r="EB14" s="75"/>
      <c r="EC14" s="75"/>
      <c r="ED14" s="75"/>
      <c r="EE14" s="75"/>
      <c r="EF14" s="75"/>
      <c r="EG14" s="75"/>
      <c r="EH14" s="75"/>
      <c r="EI14" s="75"/>
      <c r="EJ14" s="75"/>
      <c r="EK14" s="75"/>
      <c r="EL14" s="75"/>
      <c r="EM14" s="75"/>
      <c r="EN14" s="75"/>
      <c r="EO14" s="75"/>
      <c r="EP14" s="75"/>
      <c r="EQ14" s="75"/>
      <c r="ER14" s="75"/>
      <c r="ES14" s="75"/>
      <c r="ET14" s="75"/>
      <c r="EU14" s="75"/>
      <c r="EV14" s="75"/>
      <c r="EW14" s="75"/>
      <c r="EX14" s="75"/>
      <c r="EY14" s="75"/>
      <c r="EZ14" s="75"/>
      <c r="FA14" s="75"/>
      <c r="FB14" s="75"/>
      <c r="FC14" s="75"/>
      <c r="FD14" s="75"/>
      <c r="FE14" s="75"/>
      <c r="FF14" s="75"/>
      <c r="FG14" s="75"/>
      <c r="FH14" s="75"/>
      <c r="FI14" s="75"/>
      <c r="FJ14" s="75"/>
      <c r="FK14" s="75"/>
      <c r="FL14" s="75"/>
      <c r="FM14" s="75"/>
      <c r="FN14" s="75"/>
      <c r="FO14" s="75"/>
      <c r="FP14" s="75"/>
      <c r="FQ14" s="75"/>
      <c r="FR14" s="75"/>
      <c r="FS14" s="75"/>
      <c r="FT14" s="75"/>
      <c r="FU14" s="75"/>
      <c r="FV14" s="75"/>
      <c r="FW14" s="75"/>
      <c r="FX14" s="75"/>
      <c r="FY14" s="75"/>
      <c r="FZ14" s="75"/>
      <c r="GA14" s="75"/>
      <c r="GB14" s="75"/>
      <c r="GC14" s="75"/>
      <c r="GD14" s="75"/>
      <c r="GE14" s="75"/>
      <c r="GF14" s="75"/>
      <c r="GG14" s="75"/>
      <c r="GH14" s="75"/>
      <c r="GI14" s="75"/>
      <c r="GJ14" s="75"/>
      <c r="GK14" s="75"/>
      <c r="GL14" s="75"/>
      <c r="GM14" s="75"/>
      <c r="GN14" s="75"/>
      <c r="GO14" s="75"/>
      <c r="GP14" s="75"/>
      <c r="GQ14" s="75"/>
      <c r="GR14" s="75"/>
      <c r="GS14" s="75"/>
      <c r="GT14" s="75"/>
      <c r="GU14" s="75"/>
      <c r="GV14" s="75"/>
      <c r="GW14" s="75"/>
      <c r="GX14" s="75"/>
      <c r="GY14" s="75"/>
      <c r="GZ14" s="75"/>
      <c r="HA14" s="75"/>
      <c r="HB14" s="75"/>
      <c r="HC14" s="75"/>
      <c r="HD14" s="75"/>
      <c r="HE14" s="75"/>
      <c r="HF14" s="75"/>
      <c r="HG14" s="75"/>
      <c r="HH14" s="75"/>
      <c r="HI14" s="75"/>
      <c r="HJ14" s="75"/>
      <c r="HK14" s="75"/>
      <c r="HL14" s="75"/>
      <c r="HM14" s="75"/>
      <c r="HN14" s="75"/>
      <c r="HO14" s="75"/>
      <c r="HP14" s="75"/>
      <c r="HQ14" s="75"/>
      <c r="HR14" s="75"/>
      <c r="HS14" s="75"/>
      <c r="HT14" s="75"/>
      <c r="HU14" s="75"/>
      <c r="HV14" s="75"/>
      <c r="HW14" s="75"/>
      <c r="HX14" s="75"/>
      <c r="HY14" s="75"/>
      <c r="HZ14" s="75"/>
      <c r="IA14" s="75"/>
      <c r="IB14" s="75"/>
      <c r="IC14" s="75"/>
      <c r="ID14" s="75"/>
      <c r="IE14" s="75"/>
      <c r="IF14" s="75"/>
      <c r="IG14" s="75"/>
      <c r="IH14" s="75"/>
      <c r="II14" s="75"/>
      <c r="IJ14" s="75"/>
    </row>
    <row r="15" ht="22" customHeight="1" spans="1:244">
      <c r="A15" s="82" t="s">
        <v>593</v>
      </c>
      <c r="B15" s="83">
        <f t="shared" si="0"/>
        <v>42</v>
      </c>
      <c r="C15" s="84">
        <v>4</v>
      </c>
      <c r="D15" s="84">
        <v>38</v>
      </c>
      <c r="E15" s="81"/>
      <c r="F15" s="81"/>
      <c r="G15" s="81"/>
      <c r="H15" s="81"/>
      <c r="I15" s="81"/>
      <c r="J15" s="81"/>
      <c r="K15" s="81"/>
      <c r="L15" s="75"/>
      <c r="M15" s="75"/>
      <c r="N15" s="75"/>
      <c r="O15" s="75"/>
      <c r="P15" s="75"/>
      <c r="Q15" s="75"/>
      <c r="R15" s="75"/>
      <c r="S15" s="75"/>
      <c r="T15" s="75"/>
      <c r="U15" s="75"/>
      <c r="V15" s="75"/>
      <c r="W15" s="75"/>
      <c r="X15" s="75"/>
      <c r="Y15" s="75"/>
      <c r="Z15" s="75"/>
      <c r="AA15" s="75"/>
      <c r="AB15" s="75"/>
      <c r="AC15" s="75"/>
      <c r="AD15" s="75"/>
      <c r="AE15" s="75"/>
      <c r="AF15" s="75"/>
      <c r="AG15" s="75"/>
      <c r="AH15" s="75"/>
      <c r="AI15" s="75"/>
      <c r="AJ15" s="75"/>
      <c r="AK15" s="75"/>
      <c r="AL15" s="75"/>
      <c r="AM15" s="75"/>
      <c r="AN15" s="75"/>
      <c r="AO15" s="75"/>
      <c r="AP15" s="75"/>
      <c r="AQ15" s="75"/>
      <c r="AR15" s="75"/>
      <c r="AS15" s="75"/>
      <c r="AT15" s="75"/>
      <c r="AU15" s="75"/>
      <c r="AV15" s="75"/>
      <c r="AW15" s="75"/>
      <c r="AX15" s="75"/>
      <c r="AY15" s="75"/>
      <c r="AZ15" s="75"/>
      <c r="BA15" s="75"/>
      <c r="BB15" s="75"/>
      <c r="BC15" s="75"/>
      <c r="BD15" s="75"/>
      <c r="BE15" s="75"/>
      <c r="BF15" s="75"/>
      <c r="BG15" s="75"/>
      <c r="BH15" s="75"/>
      <c r="BI15" s="75"/>
      <c r="BJ15" s="75"/>
      <c r="BK15" s="75"/>
      <c r="BL15" s="75"/>
      <c r="BM15" s="75"/>
      <c r="BN15" s="75"/>
      <c r="BO15" s="75"/>
      <c r="BP15" s="75"/>
      <c r="BQ15" s="75"/>
      <c r="BR15" s="75"/>
      <c r="BS15" s="75"/>
      <c r="BT15" s="75"/>
      <c r="BU15" s="75"/>
      <c r="BV15" s="75"/>
      <c r="BW15" s="75"/>
      <c r="BX15" s="75"/>
      <c r="BY15" s="75"/>
      <c r="BZ15" s="75"/>
      <c r="CA15" s="75"/>
      <c r="CB15" s="75"/>
      <c r="CC15" s="75"/>
      <c r="CD15" s="75"/>
      <c r="CE15" s="75"/>
      <c r="CF15" s="75"/>
      <c r="CG15" s="75"/>
      <c r="CH15" s="75"/>
      <c r="CI15" s="75"/>
      <c r="CJ15" s="75"/>
      <c r="CK15" s="75"/>
      <c r="CL15" s="75"/>
      <c r="CM15" s="75"/>
      <c r="CN15" s="75"/>
      <c r="CO15" s="75"/>
      <c r="CP15" s="75"/>
      <c r="CQ15" s="75"/>
      <c r="CR15" s="75"/>
      <c r="CS15" s="75"/>
      <c r="CT15" s="75"/>
      <c r="CU15" s="75"/>
      <c r="CV15" s="75"/>
      <c r="CW15" s="75"/>
      <c r="CX15" s="75"/>
      <c r="CY15" s="75"/>
      <c r="CZ15" s="75"/>
      <c r="DA15" s="75"/>
      <c r="DB15" s="75"/>
      <c r="DC15" s="75"/>
      <c r="DD15" s="75"/>
      <c r="DE15" s="75"/>
      <c r="DF15" s="75"/>
      <c r="DG15" s="75"/>
      <c r="DH15" s="75"/>
      <c r="DI15" s="75"/>
      <c r="DJ15" s="75"/>
      <c r="DK15" s="75"/>
      <c r="DL15" s="75"/>
      <c r="DM15" s="75"/>
      <c r="DN15" s="75"/>
      <c r="DO15" s="75"/>
      <c r="DP15" s="75"/>
      <c r="DQ15" s="75"/>
      <c r="DR15" s="75"/>
      <c r="DS15" s="75"/>
      <c r="DT15" s="75"/>
      <c r="DU15" s="75"/>
      <c r="DV15" s="75"/>
      <c r="DW15" s="75"/>
      <c r="DX15" s="75"/>
      <c r="DY15" s="75"/>
      <c r="DZ15" s="75"/>
      <c r="EA15" s="75"/>
      <c r="EB15" s="75"/>
      <c r="EC15" s="75"/>
      <c r="ED15" s="75"/>
      <c r="EE15" s="75"/>
      <c r="EF15" s="75"/>
      <c r="EG15" s="75"/>
      <c r="EH15" s="75"/>
      <c r="EI15" s="75"/>
      <c r="EJ15" s="75"/>
      <c r="EK15" s="75"/>
      <c r="EL15" s="75"/>
      <c r="EM15" s="75"/>
      <c r="EN15" s="75"/>
      <c r="EO15" s="75"/>
      <c r="EP15" s="75"/>
      <c r="EQ15" s="75"/>
      <c r="ER15" s="75"/>
      <c r="ES15" s="75"/>
      <c r="ET15" s="75"/>
      <c r="EU15" s="75"/>
      <c r="EV15" s="75"/>
      <c r="EW15" s="75"/>
      <c r="EX15" s="75"/>
      <c r="EY15" s="75"/>
      <c r="EZ15" s="75"/>
      <c r="FA15" s="75"/>
      <c r="FB15" s="75"/>
      <c r="FC15" s="75"/>
      <c r="FD15" s="75"/>
      <c r="FE15" s="75"/>
      <c r="FF15" s="75"/>
      <c r="FG15" s="75"/>
      <c r="FH15" s="75"/>
      <c r="FI15" s="75"/>
      <c r="FJ15" s="75"/>
      <c r="FK15" s="75"/>
      <c r="FL15" s="75"/>
      <c r="FM15" s="75"/>
      <c r="FN15" s="75"/>
      <c r="FO15" s="75"/>
      <c r="FP15" s="75"/>
      <c r="FQ15" s="75"/>
      <c r="FR15" s="75"/>
      <c r="FS15" s="75"/>
      <c r="FT15" s="75"/>
      <c r="FU15" s="75"/>
      <c r="FV15" s="75"/>
      <c r="FW15" s="75"/>
      <c r="FX15" s="75"/>
      <c r="FY15" s="75"/>
      <c r="FZ15" s="75"/>
      <c r="GA15" s="75"/>
      <c r="GB15" s="75"/>
      <c r="GC15" s="75"/>
      <c r="GD15" s="75"/>
      <c r="GE15" s="75"/>
      <c r="GF15" s="75"/>
      <c r="GG15" s="75"/>
      <c r="GH15" s="75"/>
      <c r="GI15" s="75"/>
      <c r="GJ15" s="75"/>
      <c r="GK15" s="75"/>
      <c r="GL15" s="75"/>
      <c r="GM15" s="75"/>
      <c r="GN15" s="75"/>
      <c r="GO15" s="75"/>
      <c r="GP15" s="75"/>
      <c r="GQ15" s="75"/>
      <c r="GR15" s="75"/>
      <c r="GS15" s="75"/>
      <c r="GT15" s="75"/>
      <c r="GU15" s="75"/>
      <c r="GV15" s="75"/>
      <c r="GW15" s="75"/>
      <c r="GX15" s="75"/>
      <c r="GY15" s="75"/>
      <c r="GZ15" s="75"/>
      <c r="HA15" s="75"/>
      <c r="HB15" s="75"/>
      <c r="HC15" s="75"/>
      <c r="HD15" s="75"/>
      <c r="HE15" s="75"/>
      <c r="HF15" s="75"/>
      <c r="HG15" s="75"/>
      <c r="HH15" s="75"/>
      <c r="HI15" s="75"/>
      <c r="HJ15" s="75"/>
      <c r="HK15" s="75"/>
      <c r="HL15" s="75"/>
      <c r="HM15" s="75"/>
      <c r="HN15" s="75"/>
      <c r="HO15" s="75"/>
      <c r="HP15" s="75"/>
      <c r="HQ15" s="75"/>
      <c r="HR15" s="75"/>
      <c r="HS15" s="75"/>
      <c r="HT15" s="75"/>
      <c r="HU15" s="75"/>
      <c r="HV15" s="75"/>
      <c r="HW15" s="75"/>
      <c r="HX15" s="75"/>
      <c r="HY15" s="75"/>
      <c r="HZ15" s="75"/>
      <c r="IA15" s="75"/>
      <c r="IB15" s="75"/>
      <c r="IC15" s="75"/>
      <c r="ID15" s="75"/>
      <c r="IE15" s="75"/>
      <c r="IF15" s="75"/>
      <c r="IG15" s="75"/>
      <c r="IH15" s="75"/>
      <c r="II15" s="75"/>
      <c r="IJ15" s="75"/>
    </row>
    <row r="16" ht="22" customHeight="1" spans="1:244">
      <c r="A16" s="82" t="s">
        <v>594</v>
      </c>
      <c r="B16" s="83"/>
      <c r="C16" s="84"/>
      <c r="D16" s="84"/>
      <c r="E16" s="81"/>
      <c r="F16" s="81"/>
      <c r="G16" s="81"/>
      <c r="H16" s="81"/>
      <c r="I16" s="81"/>
      <c r="J16" s="81"/>
      <c r="K16" s="81"/>
      <c r="L16" s="75"/>
      <c r="M16" s="75"/>
      <c r="N16" s="75"/>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75"/>
      <c r="AU16" s="75"/>
      <c r="AV16" s="75"/>
      <c r="AW16" s="75"/>
      <c r="AX16" s="75"/>
      <c r="AY16" s="75"/>
      <c r="AZ16" s="75"/>
      <c r="BA16" s="75"/>
      <c r="BB16" s="75"/>
      <c r="BC16" s="75"/>
      <c r="BD16" s="75"/>
      <c r="BE16" s="75"/>
      <c r="BF16" s="75"/>
      <c r="BG16" s="75"/>
      <c r="BH16" s="75"/>
      <c r="BI16" s="75"/>
      <c r="BJ16" s="75"/>
      <c r="BK16" s="75"/>
      <c r="BL16" s="75"/>
      <c r="BM16" s="75"/>
      <c r="BN16" s="75"/>
      <c r="BO16" s="75"/>
      <c r="BP16" s="75"/>
      <c r="BQ16" s="75"/>
      <c r="BR16" s="75"/>
      <c r="BS16" s="75"/>
      <c r="BT16" s="75"/>
      <c r="BU16" s="75"/>
      <c r="BV16" s="75"/>
      <c r="BW16" s="75"/>
      <c r="BX16" s="75"/>
      <c r="BY16" s="75"/>
      <c r="BZ16" s="75"/>
      <c r="CA16" s="75"/>
      <c r="CB16" s="75"/>
      <c r="CC16" s="75"/>
      <c r="CD16" s="75"/>
      <c r="CE16" s="75"/>
      <c r="CF16" s="75"/>
      <c r="CG16" s="75"/>
      <c r="CH16" s="75"/>
      <c r="CI16" s="75"/>
      <c r="CJ16" s="75"/>
      <c r="CK16" s="75"/>
      <c r="CL16" s="75"/>
      <c r="CM16" s="75"/>
      <c r="CN16" s="75"/>
      <c r="CO16" s="75"/>
      <c r="CP16" s="75"/>
      <c r="CQ16" s="75"/>
      <c r="CR16" s="75"/>
      <c r="CS16" s="75"/>
      <c r="CT16" s="75"/>
      <c r="CU16" s="75"/>
      <c r="CV16" s="75"/>
      <c r="CW16" s="75"/>
      <c r="CX16" s="75"/>
      <c r="CY16" s="75"/>
      <c r="CZ16" s="75"/>
      <c r="DA16" s="75"/>
      <c r="DB16" s="75"/>
      <c r="DC16" s="75"/>
      <c r="DD16" s="75"/>
      <c r="DE16" s="75"/>
      <c r="DF16" s="75"/>
      <c r="DG16" s="75"/>
      <c r="DH16" s="75"/>
      <c r="DI16" s="75"/>
      <c r="DJ16" s="75"/>
      <c r="DK16" s="75"/>
      <c r="DL16" s="75"/>
      <c r="DM16" s="75"/>
      <c r="DN16" s="75"/>
      <c r="DO16" s="75"/>
      <c r="DP16" s="75"/>
      <c r="DQ16" s="75"/>
      <c r="DR16" s="75"/>
      <c r="DS16" s="75"/>
      <c r="DT16" s="75"/>
      <c r="DU16" s="75"/>
      <c r="DV16" s="75"/>
      <c r="DW16" s="75"/>
      <c r="DX16" s="75"/>
      <c r="DY16" s="75"/>
      <c r="DZ16" s="75"/>
      <c r="EA16" s="75"/>
      <c r="EB16" s="75"/>
      <c r="EC16" s="75"/>
      <c r="ED16" s="75"/>
      <c r="EE16" s="75"/>
      <c r="EF16" s="75"/>
      <c r="EG16" s="75"/>
      <c r="EH16" s="75"/>
      <c r="EI16" s="75"/>
      <c r="EJ16" s="75"/>
      <c r="EK16" s="75"/>
      <c r="EL16" s="75"/>
      <c r="EM16" s="75"/>
      <c r="EN16" s="75"/>
      <c r="EO16" s="75"/>
      <c r="EP16" s="75"/>
      <c r="EQ16" s="75"/>
      <c r="ER16" s="75"/>
      <c r="ES16" s="75"/>
      <c r="ET16" s="75"/>
      <c r="EU16" s="75"/>
      <c r="EV16" s="75"/>
      <c r="EW16" s="75"/>
      <c r="EX16" s="75"/>
      <c r="EY16" s="75"/>
      <c r="EZ16" s="75"/>
      <c r="FA16" s="75"/>
      <c r="FB16" s="75"/>
      <c r="FC16" s="75"/>
      <c r="FD16" s="75"/>
      <c r="FE16" s="75"/>
      <c r="FF16" s="75"/>
      <c r="FG16" s="75"/>
      <c r="FH16" s="75"/>
      <c r="FI16" s="75"/>
      <c r="FJ16" s="75"/>
      <c r="FK16" s="75"/>
      <c r="FL16" s="75"/>
      <c r="FM16" s="75"/>
      <c r="FN16" s="75"/>
      <c r="FO16" s="75"/>
      <c r="FP16" s="75"/>
      <c r="FQ16" s="75"/>
      <c r="FR16" s="75"/>
      <c r="FS16" s="75"/>
      <c r="FT16" s="75"/>
      <c r="FU16" s="75"/>
      <c r="FV16" s="75"/>
      <c r="FW16" s="75"/>
      <c r="FX16" s="75"/>
      <c r="FY16" s="75"/>
      <c r="FZ16" s="75"/>
      <c r="GA16" s="75"/>
      <c r="GB16" s="75"/>
      <c r="GC16" s="75"/>
      <c r="GD16" s="75"/>
      <c r="GE16" s="75"/>
      <c r="GF16" s="75"/>
      <c r="GG16" s="75"/>
      <c r="GH16" s="75"/>
      <c r="GI16" s="75"/>
      <c r="GJ16" s="75"/>
      <c r="GK16" s="75"/>
      <c r="GL16" s="75"/>
      <c r="GM16" s="75"/>
      <c r="GN16" s="75"/>
      <c r="GO16" s="75"/>
      <c r="GP16" s="75"/>
      <c r="GQ16" s="75"/>
      <c r="GR16" s="75"/>
      <c r="GS16" s="75"/>
      <c r="GT16" s="75"/>
      <c r="GU16" s="75"/>
      <c r="GV16" s="75"/>
      <c r="GW16" s="75"/>
      <c r="GX16" s="75"/>
      <c r="GY16" s="75"/>
      <c r="GZ16" s="75"/>
      <c r="HA16" s="75"/>
      <c r="HB16" s="75"/>
      <c r="HC16" s="75"/>
      <c r="HD16" s="75"/>
      <c r="HE16" s="75"/>
      <c r="HF16" s="75"/>
      <c r="HG16" s="75"/>
      <c r="HH16" s="75"/>
      <c r="HI16" s="75"/>
      <c r="HJ16" s="75"/>
      <c r="HK16" s="75"/>
      <c r="HL16" s="75"/>
      <c r="HM16" s="75"/>
      <c r="HN16" s="75"/>
      <c r="HO16" s="75"/>
      <c r="HP16" s="75"/>
      <c r="HQ16" s="75"/>
      <c r="HR16" s="75"/>
      <c r="HS16" s="75"/>
      <c r="HT16" s="75"/>
      <c r="HU16" s="75"/>
      <c r="HV16" s="75"/>
      <c r="HW16" s="75"/>
      <c r="HX16" s="75"/>
      <c r="HY16" s="75"/>
      <c r="HZ16" s="75"/>
      <c r="IA16" s="75"/>
      <c r="IB16" s="75"/>
      <c r="IC16" s="75"/>
      <c r="ID16" s="75"/>
      <c r="IE16" s="75"/>
      <c r="IF16" s="75"/>
      <c r="IG16" s="75"/>
      <c r="IH16" s="75"/>
      <c r="II16" s="75"/>
      <c r="IJ16" s="75"/>
    </row>
    <row r="17" ht="22" customHeight="1" spans="1:244">
      <c r="A17" s="82" t="s">
        <v>595</v>
      </c>
      <c r="B17" s="83"/>
      <c r="C17" s="84"/>
      <c r="D17" s="84"/>
      <c r="E17" s="81"/>
      <c r="F17" s="81"/>
      <c r="G17" s="81"/>
      <c r="H17" s="81"/>
      <c r="I17" s="81"/>
      <c r="J17" s="81"/>
      <c r="K17" s="81"/>
      <c r="L17" s="75"/>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c r="AQ17" s="75"/>
      <c r="AR17" s="75"/>
      <c r="AS17" s="75"/>
      <c r="AT17" s="75"/>
      <c r="AU17" s="75"/>
      <c r="AV17" s="75"/>
      <c r="AW17" s="75"/>
      <c r="AX17" s="75"/>
      <c r="AY17" s="75"/>
      <c r="AZ17" s="75"/>
      <c r="BA17" s="75"/>
      <c r="BB17" s="75"/>
      <c r="BC17" s="75"/>
      <c r="BD17" s="75"/>
      <c r="BE17" s="75"/>
      <c r="BF17" s="75"/>
      <c r="BG17" s="75"/>
      <c r="BH17" s="75"/>
      <c r="BI17" s="75"/>
      <c r="BJ17" s="75"/>
      <c r="BK17" s="75"/>
      <c r="BL17" s="75"/>
      <c r="BM17" s="75"/>
      <c r="BN17" s="75"/>
      <c r="BO17" s="75"/>
      <c r="BP17" s="75"/>
      <c r="BQ17" s="75"/>
      <c r="BR17" s="75"/>
      <c r="BS17" s="75"/>
      <c r="BT17" s="75"/>
      <c r="BU17" s="75"/>
      <c r="BV17" s="75"/>
      <c r="BW17" s="75"/>
      <c r="BX17" s="75"/>
      <c r="BY17" s="75"/>
      <c r="BZ17" s="75"/>
      <c r="CA17" s="75"/>
      <c r="CB17" s="75"/>
      <c r="CC17" s="75"/>
      <c r="CD17" s="75"/>
      <c r="CE17" s="75"/>
      <c r="CF17" s="75"/>
      <c r="CG17" s="75"/>
      <c r="CH17" s="75"/>
      <c r="CI17" s="75"/>
      <c r="CJ17" s="75"/>
      <c r="CK17" s="75"/>
      <c r="CL17" s="75"/>
      <c r="CM17" s="75"/>
      <c r="CN17" s="75"/>
      <c r="CO17" s="75"/>
      <c r="CP17" s="75"/>
      <c r="CQ17" s="75"/>
      <c r="CR17" s="75"/>
      <c r="CS17" s="75"/>
      <c r="CT17" s="75"/>
      <c r="CU17" s="75"/>
      <c r="CV17" s="75"/>
      <c r="CW17" s="75"/>
      <c r="CX17" s="75"/>
      <c r="CY17" s="75"/>
      <c r="CZ17" s="75"/>
      <c r="DA17" s="75"/>
      <c r="DB17" s="75"/>
      <c r="DC17" s="75"/>
      <c r="DD17" s="75"/>
      <c r="DE17" s="75"/>
      <c r="DF17" s="75"/>
      <c r="DG17" s="75"/>
      <c r="DH17" s="75"/>
      <c r="DI17" s="75"/>
      <c r="DJ17" s="75"/>
      <c r="DK17" s="75"/>
      <c r="DL17" s="75"/>
      <c r="DM17" s="75"/>
      <c r="DN17" s="75"/>
      <c r="DO17" s="75"/>
      <c r="DP17" s="75"/>
      <c r="DQ17" s="75"/>
      <c r="DR17" s="75"/>
      <c r="DS17" s="75"/>
      <c r="DT17" s="75"/>
      <c r="DU17" s="75"/>
      <c r="DV17" s="75"/>
      <c r="DW17" s="75"/>
      <c r="DX17" s="75"/>
      <c r="DY17" s="75"/>
      <c r="DZ17" s="75"/>
      <c r="EA17" s="75"/>
      <c r="EB17" s="75"/>
      <c r="EC17" s="75"/>
      <c r="ED17" s="75"/>
      <c r="EE17" s="75"/>
      <c r="EF17" s="75"/>
      <c r="EG17" s="75"/>
      <c r="EH17" s="75"/>
      <c r="EI17" s="75"/>
      <c r="EJ17" s="75"/>
      <c r="EK17" s="75"/>
      <c r="EL17" s="75"/>
      <c r="EM17" s="75"/>
      <c r="EN17" s="75"/>
      <c r="EO17" s="75"/>
      <c r="EP17" s="75"/>
      <c r="EQ17" s="75"/>
      <c r="ER17" s="75"/>
      <c r="ES17" s="75"/>
      <c r="ET17" s="75"/>
      <c r="EU17" s="75"/>
      <c r="EV17" s="75"/>
      <c r="EW17" s="75"/>
      <c r="EX17" s="75"/>
      <c r="EY17" s="75"/>
      <c r="EZ17" s="75"/>
      <c r="FA17" s="75"/>
      <c r="FB17" s="75"/>
      <c r="FC17" s="75"/>
      <c r="FD17" s="75"/>
      <c r="FE17" s="75"/>
      <c r="FF17" s="75"/>
      <c r="FG17" s="75"/>
      <c r="FH17" s="75"/>
      <c r="FI17" s="75"/>
      <c r="FJ17" s="75"/>
      <c r="FK17" s="75"/>
      <c r="FL17" s="75"/>
      <c r="FM17" s="75"/>
      <c r="FN17" s="75"/>
      <c r="FO17" s="75"/>
      <c r="FP17" s="75"/>
      <c r="FQ17" s="75"/>
      <c r="FR17" s="75"/>
      <c r="FS17" s="75"/>
      <c r="FT17" s="75"/>
      <c r="FU17" s="75"/>
      <c r="FV17" s="75"/>
      <c r="FW17" s="75"/>
      <c r="FX17" s="75"/>
      <c r="FY17" s="75"/>
      <c r="FZ17" s="75"/>
      <c r="GA17" s="75"/>
      <c r="GB17" s="75"/>
      <c r="GC17" s="75"/>
      <c r="GD17" s="75"/>
      <c r="GE17" s="75"/>
      <c r="GF17" s="75"/>
      <c r="GG17" s="75"/>
      <c r="GH17" s="75"/>
      <c r="GI17" s="75"/>
      <c r="GJ17" s="75"/>
      <c r="GK17" s="75"/>
      <c r="GL17" s="75"/>
      <c r="GM17" s="75"/>
      <c r="GN17" s="75"/>
      <c r="GO17" s="75"/>
      <c r="GP17" s="75"/>
      <c r="GQ17" s="75"/>
      <c r="GR17" s="75"/>
      <c r="GS17" s="75"/>
      <c r="GT17" s="75"/>
      <c r="GU17" s="75"/>
      <c r="GV17" s="75"/>
      <c r="GW17" s="75"/>
      <c r="GX17" s="75"/>
      <c r="GY17" s="75"/>
      <c r="GZ17" s="75"/>
      <c r="HA17" s="75"/>
      <c r="HB17" s="75"/>
      <c r="HC17" s="75"/>
      <c r="HD17" s="75"/>
      <c r="HE17" s="75"/>
      <c r="HF17" s="75"/>
      <c r="HG17" s="75"/>
      <c r="HH17" s="75"/>
      <c r="HI17" s="75"/>
      <c r="HJ17" s="75"/>
      <c r="HK17" s="75"/>
      <c r="HL17" s="75"/>
      <c r="HM17" s="75"/>
      <c r="HN17" s="75"/>
      <c r="HO17" s="75"/>
      <c r="HP17" s="75"/>
      <c r="HQ17" s="75"/>
      <c r="HR17" s="75"/>
      <c r="HS17" s="75"/>
      <c r="HT17" s="75"/>
      <c r="HU17" s="75"/>
      <c r="HV17" s="75"/>
      <c r="HW17" s="75"/>
      <c r="HX17" s="75"/>
      <c r="HY17" s="75"/>
      <c r="HZ17" s="75"/>
      <c r="IA17" s="75"/>
      <c r="IB17" s="75"/>
      <c r="IC17" s="75"/>
      <c r="ID17" s="75"/>
      <c r="IE17" s="75"/>
      <c r="IF17" s="75"/>
      <c r="IG17" s="75"/>
      <c r="IH17" s="75"/>
      <c r="II17" s="75"/>
      <c r="IJ17" s="75"/>
    </row>
    <row r="18" ht="22" customHeight="1" spans="1:244">
      <c r="A18" s="82" t="s">
        <v>596</v>
      </c>
      <c r="B18" s="83"/>
      <c r="C18" s="84"/>
      <c r="D18" s="84"/>
      <c r="E18" s="81"/>
      <c r="F18" s="81"/>
      <c r="G18" s="81"/>
      <c r="H18" s="81"/>
      <c r="I18" s="81"/>
      <c r="J18" s="81"/>
      <c r="K18" s="81"/>
      <c r="L18" s="75"/>
      <c r="M18" s="75"/>
      <c r="N18" s="75"/>
      <c r="O18" s="75"/>
      <c r="P18" s="75"/>
      <c r="Q18" s="75"/>
      <c r="R18" s="75"/>
      <c r="S18" s="75"/>
      <c r="T18" s="75"/>
      <c r="U18" s="75"/>
      <c r="V18" s="75"/>
      <c r="W18" s="75"/>
      <c r="X18" s="75"/>
      <c r="Y18" s="75"/>
      <c r="Z18" s="75"/>
      <c r="AA18" s="75"/>
      <c r="AB18" s="75"/>
      <c r="AC18" s="75"/>
      <c r="AD18" s="75"/>
      <c r="AE18" s="75"/>
      <c r="AF18" s="75"/>
      <c r="AG18" s="75"/>
      <c r="AH18" s="75"/>
      <c r="AI18" s="75"/>
      <c r="AJ18" s="75"/>
      <c r="AK18" s="75"/>
      <c r="AL18" s="75"/>
      <c r="AM18" s="75"/>
      <c r="AN18" s="75"/>
      <c r="AO18" s="75"/>
      <c r="AP18" s="75"/>
      <c r="AQ18" s="75"/>
      <c r="AR18" s="75"/>
      <c r="AS18" s="75"/>
      <c r="AT18" s="75"/>
      <c r="AU18" s="75"/>
      <c r="AV18" s="75"/>
      <c r="AW18" s="75"/>
      <c r="AX18" s="75"/>
      <c r="AY18" s="75"/>
      <c r="AZ18" s="75"/>
      <c r="BA18" s="75"/>
      <c r="BB18" s="75"/>
      <c r="BC18" s="75"/>
      <c r="BD18" s="75"/>
      <c r="BE18" s="75"/>
      <c r="BF18" s="75"/>
      <c r="BG18" s="75"/>
      <c r="BH18" s="75"/>
      <c r="BI18" s="75"/>
      <c r="BJ18" s="75"/>
      <c r="BK18" s="75"/>
      <c r="BL18" s="75"/>
      <c r="BM18" s="75"/>
      <c r="BN18" s="75"/>
      <c r="BO18" s="75"/>
      <c r="BP18" s="75"/>
      <c r="BQ18" s="75"/>
      <c r="BR18" s="75"/>
      <c r="BS18" s="75"/>
      <c r="BT18" s="75"/>
      <c r="BU18" s="75"/>
      <c r="BV18" s="75"/>
      <c r="BW18" s="75"/>
      <c r="BX18" s="75"/>
      <c r="BY18" s="75"/>
      <c r="BZ18" s="75"/>
      <c r="CA18" s="75"/>
      <c r="CB18" s="75"/>
      <c r="CC18" s="75"/>
      <c r="CD18" s="75"/>
      <c r="CE18" s="75"/>
      <c r="CF18" s="75"/>
      <c r="CG18" s="75"/>
      <c r="CH18" s="75"/>
      <c r="CI18" s="75"/>
      <c r="CJ18" s="75"/>
      <c r="CK18" s="75"/>
      <c r="CL18" s="75"/>
      <c r="CM18" s="75"/>
      <c r="CN18" s="75"/>
      <c r="CO18" s="75"/>
      <c r="CP18" s="75"/>
      <c r="CQ18" s="75"/>
      <c r="CR18" s="75"/>
      <c r="CS18" s="75"/>
      <c r="CT18" s="75"/>
      <c r="CU18" s="75"/>
      <c r="CV18" s="75"/>
      <c r="CW18" s="75"/>
      <c r="CX18" s="75"/>
      <c r="CY18" s="75"/>
      <c r="CZ18" s="75"/>
      <c r="DA18" s="75"/>
      <c r="DB18" s="75"/>
      <c r="DC18" s="75"/>
      <c r="DD18" s="75"/>
      <c r="DE18" s="75"/>
      <c r="DF18" s="75"/>
      <c r="DG18" s="75"/>
      <c r="DH18" s="75"/>
      <c r="DI18" s="75"/>
      <c r="DJ18" s="75"/>
      <c r="DK18" s="75"/>
      <c r="DL18" s="75"/>
      <c r="DM18" s="75"/>
      <c r="DN18" s="75"/>
      <c r="DO18" s="75"/>
      <c r="DP18" s="75"/>
      <c r="DQ18" s="75"/>
      <c r="DR18" s="75"/>
      <c r="DS18" s="75"/>
      <c r="DT18" s="75"/>
      <c r="DU18" s="75"/>
      <c r="DV18" s="75"/>
      <c r="DW18" s="75"/>
      <c r="DX18" s="75"/>
      <c r="DY18" s="75"/>
      <c r="DZ18" s="75"/>
      <c r="EA18" s="75"/>
      <c r="EB18" s="75"/>
      <c r="EC18" s="75"/>
      <c r="ED18" s="75"/>
      <c r="EE18" s="75"/>
      <c r="EF18" s="75"/>
      <c r="EG18" s="75"/>
      <c r="EH18" s="75"/>
      <c r="EI18" s="75"/>
      <c r="EJ18" s="75"/>
      <c r="EK18" s="75"/>
      <c r="EL18" s="75"/>
      <c r="EM18" s="75"/>
      <c r="EN18" s="75"/>
      <c r="EO18" s="75"/>
      <c r="EP18" s="75"/>
      <c r="EQ18" s="75"/>
      <c r="ER18" s="75"/>
      <c r="ES18" s="75"/>
      <c r="ET18" s="75"/>
      <c r="EU18" s="75"/>
      <c r="EV18" s="75"/>
      <c r="EW18" s="75"/>
      <c r="EX18" s="75"/>
      <c r="EY18" s="75"/>
      <c r="EZ18" s="75"/>
      <c r="FA18" s="75"/>
      <c r="FB18" s="75"/>
      <c r="FC18" s="75"/>
      <c r="FD18" s="75"/>
      <c r="FE18" s="75"/>
      <c r="FF18" s="75"/>
      <c r="FG18" s="75"/>
      <c r="FH18" s="75"/>
      <c r="FI18" s="75"/>
      <c r="FJ18" s="75"/>
      <c r="FK18" s="75"/>
      <c r="FL18" s="75"/>
      <c r="FM18" s="75"/>
      <c r="FN18" s="75"/>
      <c r="FO18" s="75"/>
      <c r="FP18" s="75"/>
      <c r="FQ18" s="75"/>
      <c r="FR18" s="75"/>
      <c r="FS18" s="75"/>
      <c r="FT18" s="75"/>
      <c r="FU18" s="75"/>
      <c r="FV18" s="75"/>
      <c r="FW18" s="75"/>
      <c r="FX18" s="75"/>
      <c r="FY18" s="75"/>
      <c r="FZ18" s="75"/>
      <c r="GA18" s="75"/>
      <c r="GB18" s="75"/>
      <c r="GC18" s="75"/>
      <c r="GD18" s="75"/>
      <c r="GE18" s="75"/>
      <c r="GF18" s="75"/>
      <c r="GG18" s="75"/>
      <c r="GH18" s="75"/>
      <c r="GI18" s="75"/>
      <c r="GJ18" s="75"/>
      <c r="GK18" s="75"/>
      <c r="GL18" s="75"/>
      <c r="GM18" s="75"/>
      <c r="GN18" s="75"/>
      <c r="GO18" s="75"/>
      <c r="GP18" s="75"/>
      <c r="GQ18" s="75"/>
      <c r="GR18" s="75"/>
      <c r="GS18" s="75"/>
      <c r="GT18" s="75"/>
      <c r="GU18" s="75"/>
      <c r="GV18" s="75"/>
      <c r="GW18" s="75"/>
      <c r="GX18" s="75"/>
      <c r="GY18" s="75"/>
      <c r="GZ18" s="75"/>
      <c r="HA18" s="75"/>
      <c r="HB18" s="75"/>
      <c r="HC18" s="75"/>
      <c r="HD18" s="75"/>
      <c r="HE18" s="75"/>
      <c r="HF18" s="75"/>
      <c r="HG18" s="75"/>
      <c r="HH18" s="75"/>
      <c r="HI18" s="75"/>
      <c r="HJ18" s="75"/>
      <c r="HK18" s="75"/>
      <c r="HL18" s="75"/>
      <c r="HM18" s="75"/>
      <c r="HN18" s="75"/>
      <c r="HO18" s="75"/>
      <c r="HP18" s="75"/>
      <c r="HQ18" s="75"/>
      <c r="HR18" s="75"/>
      <c r="HS18" s="75"/>
      <c r="HT18" s="75"/>
      <c r="HU18" s="75"/>
      <c r="HV18" s="75"/>
      <c r="HW18" s="75"/>
      <c r="HX18" s="75"/>
      <c r="HY18" s="75"/>
      <c r="HZ18" s="75"/>
      <c r="IA18" s="75"/>
      <c r="IB18" s="75"/>
      <c r="IC18" s="75"/>
      <c r="ID18" s="75"/>
      <c r="IE18" s="75"/>
      <c r="IF18" s="75"/>
      <c r="IG18" s="75"/>
      <c r="IH18" s="75"/>
      <c r="II18" s="75"/>
      <c r="IJ18" s="75"/>
    </row>
    <row r="19" ht="22" customHeight="1" spans="1:244">
      <c r="A19" s="82" t="s">
        <v>597</v>
      </c>
      <c r="B19" s="83">
        <f t="shared" si="0"/>
        <v>1099</v>
      </c>
      <c r="C19" s="83">
        <f>C4-C13</f>
        <v>863</v>
      </c>
      <c r="D19" s="83">
        <f>D4-D13</f>
        <v>236</v>
      </c>
      <c r="E19" s="81"/>
      <c r="F19" s="81"/>
      <c r="G19" s="81"/>
      <c r="H19" s="81"/>
      <c r="I19" s="81"/>
      <c r="J19" s="81"/>
      <c r="K19" s="81"/>
      <c r="L19" s="75"/>
      <c r="M19" s="75"/>
      <c r="N19" s="75"/>
      <c r="O19" s="75"/>
      <c r="P19" s="75"/>
      <c r="Q19" s="75"/>
      <c r="R19" s="75"/>
      <c r="S19" s="75"/>
      <c r="T19" s="75"/>
      <c r="U19" s="75"/>
      <c r="V19" s="75"/>
      <c r="W19" s="75"/>
      <c r="X19" s="75"/>
      <c r="Y19" s="75"/>
      <c r="Z19" s="75"/>
      <c r="AA19" s="75"/>
      <c r="AB19" s="75"/>
      <c r="AC19" s="75"/>
      <c r="AD19" s="75"/>
      <c r="AE19" s="75"/>
      <c r="AF19" s="75"/>
      <c r="AG19" s="75"/>
      <c r="AH19" s="75"/>
      <c r="AI19" s="75"/>
      <c r="AJ19" s="75"/>
      <c r="AK19" s="75"/>
      <c r="AL19" s="75"/>
      <c r="AM19" s="75"/>
      <c r="AN19" s="75"/>
      <c r="AO19" s="75"/>
      <c r="AP19" s="75"/>
      <c r="AQ19" s="75"/>
      <c r="AR19" s="75"/>
      <c r="AS19" s="75"/>
      <c r="AT19" s="75"/>
      <c r="AU19" s="75"/>
      <c r="AV19" s="75"/>
      <c r="AW19" s="75"/>
      <c r="AX19" s="75"/>
      <c r="AY19" s="75"/>
      <c r="AZ19" s="75"/>
      <c r="BA19" s="75"/>
      <c r="BB19" s="75"/>
      <c r="BC19" s="75"/>
      <c r="BD19" s="75"/>
      <c r="BE19" s="75"/>
      <c r="BF19" s="75"/>
      <c r="BG19" s="75"/>
      <c r="BH19" s="75"/>
      <c r="BI19" s="75"/>
      <c r="BJ19" s="75"/>
      <c r="BK19" s="75"/>
      <c r="BL19" s="75"/>
      <c r="BM19" s="75"/>
      <c r="BN19" s="75"/>
      <c r="BO19" s="75"/>
      <c r="BP19" s="75"/>
      <c r="BQ19" s="75"/>
      <c r="BR19" s="75"/>
      <c r="BS19" s="75"/>
      <c r="BT19" s="75"/>
      <c r="BU19" s="75"/>
      <c r="BV19" s="75"/>
      <c r="BW19" s="75"/>
      <c r="BX19" s="75"/>
      <c r="BY19" s="75"/>
      <c r="BZ19" s="75"/>
      <c r="CA19" s="75"/>
      <c r="CB19" s="75"/>
      <c r="CC19" s="75"/>
      <c r="CD19" s="75"/>
      <c r="CE19" s="75"/>
      <c r="CF19" s="75"/>
      <c r="CG19" s="75"/>
      <c r="CH19" s="75"/>
      <c r="CI19" s="75"/>
      <c r="CJ19" s="75"/>
      <c r="CK19" s="75"/>
      <c r="CL19" s="75"/>
      <c r="CM19" s="75"/>
      <c r="CN19" s="75"/>
      <c r="CO19" s="75"/>
      <c r="CP19" s="75"/>
      <c r="CQ19" s="75"/>
      <c r="CR19" s="75"/>
      <c r="CS19" s="75"/>
      <c r="CT19" s="75"/>
      <c r="CU19" s="75"/>
      <c r="CV19" s="75"/>
      <c r="CW19" s="75"/>
      <c r="CX19" s="75"/>
      <c r="CY19" s="75"/>
      <c r="CZ19" s="75"/>
      <c r="DA19" s="75"/>
      <c r="DB19" s="75"/>
      <c r="DC19" s="75"/>
      <c r="DD19" s="75"/>
      <c r="DE19" s="75"/>
      <c r="DF19" s="75"/>
      <c r="DG19" s="75"/>
      <c r="DH19" s="75"/>
      <c r="DI19" s="75"/>
      <c r="DJ19" s="75"/>
      <c r="DK19" s="75"/>
      <c r="DL19" s="75"/>
      <c r="DM19" s="75"/>
      <c r="DN19" s="75"/>
      <c r="DO19" s="75"/>
      <c r="DP19" s="75"/>
      <c r="DQ19" s="75"/>
      <c r="DR19" s="75"/>
      <c r="DS19" s="75"/>
      <c r="DT19" s="75"/>
      <c r="DU19" s="75"/>
      <c r="DV19" s="75"/>
      <c r="DW19" s="75"/>
      <c r="DX19" s="75"/>
      <c r="DY19" s="75"/>
      <c r="DZ19" s="75"/>
      <c r="EA19" s="75"/>
      <c r="EB19" s="75"/>
      <c r="EC19" s="75"/>
      <c r="ED19" s="75"/>
      <c r="EE19" s="75"/>
      <c r="EF19" s="75"/>
      <c r="EG19" s="75"/>
      <c r="EH19" s="75"/>
      <c r="EI19" s="75"/>
      <c r="EJ19" s="75"/>
      <c r="EK19" s="75"/>
      <c r="EL19" s="75"/>
      <c r="EM19" s="75"/>
      <c r="EN19" s="75"/>
      <c r="EO19" s="75"/>
      <c r="EP19" s="75"/>
      <c r="EQ19" s="75"/>
      <c r="ER19" s="75"/>
      <c r="ES19" s="75"/>
      <c r="ET19" s="75"/>
      <c r="EU19" s="75"/>
      <c r="EV19" s="75"/>
      <c r="EW19" s="75"/>
      <c r="EX19" s="75"/>
      <c r="EY19" s="75"/>
      <c r="EZ19" s="75"/>
      <c r="FA19" s="75"/>
      <c r="FB19" s="75"/>
      <c r="FC19" s="75"/>
      <c r="FD19" s="75"/>
      <c r="FE19" s="75"/>
      <c r="FF19" s="75"/>
      <c r="FG19" s="75"/>
      <c r="FH19" s="75"/>
      <c r="FI19" s="75"/>
      <c r="FJ19" s="75"/>
      <c r="FK19" s="75"/>
      <c r="FL19" s="75"/>
      <c r="FM19" s="75"/>
      <c r="FN19" s="75"/>
      <c r="FO19" s="75"/>
      <c r="FP19" s="75"/>
      <c r="FQ19" s="75"/>
      <c r="FR19" s="75"/>
      <c r="FS19" s="75"/>
      <c r="FT19" s="75"/>
      <c r="FU19" s="75"/>
      <c r="FV19" s="75"/>
      <c r="FW19" s="75"/>
      <c r="FX19" s="75"/>
      <c r="FY19" s="75"/>
      <c r="FZ19" s="75"/>
      <c r="GA19" s="75"/>
      <c r="GB19" s="75"/>
      <c r="GC19" s="75"/>
      <c r="GD19" s="75"/>
      <c r="GE19" s="75"/>
      <c r="GF19" s="75"/>
      <c r="GG19" s="75"/>
      <c r="GH19" s="75"/>
      <c r="GI19" s="75"/>
      <c r="GJ19" s="75"/>
      <c r="GK19" s="75"/>
      <c r="GL19" s="75"/>
      <c r="GM19" s="75"/>
      <c r="GN19" s="75"/>
      <c r="GO19" s="75"/>
      <c r="GP19" s="75"/>
      <c r="GQ19" s="75"/>
      <c r="GR19" s="75"/>
      <c r="GS19" s="75"/>
      <c r="GT19" s="75"/>
      <c r="GU19" s="75"/>
      <c r="GV19" s="75"/>
      <c r="GW19" s="75"/>
      <c r="GX19" s="75"/>
      <c r="GY19" s="75"/>
      <c r="GZ19" s="75"/>
      <c r="HA19" s="75"/>
      <c r="HB19" s="75"/>
      <c r="HC19" s="75"/>
      <c r="HD19" s="75"/>
      <c r="HE19" s="75"/>
      <c r="HF19" s="75"/>
      <c r="HG19" s="75"/>
      <c r="HH19" s="75"/>
      <c r="HI19" s="75"/>
      <c r="HJ19" s="75"/>
      <c r="HK19" s="75"/>
      <c r="HL19" s="75"/>
      <c r="HM19" s="75"/>
      <c r="HN19" s="75"/>
      <c r="HO19" s="75"/>
      <c r="HP19" s="75"/>
      <c r="HQ19" s="75"/>
      <c r="HR19" s="75"/>
      <c r="HS19" s="75"/>
      <c r="HT19" s="75"/>
      <c r="HU19" s="75"/>
      <c r="HV19" s="75"/>
      <c r="HW19" s="75"/>
      <c r="HX19" s="75"/>
      <c r="HY19" s="75"/>
      <c r="HZ19" s="75"/>
      <c r="IA19" s="75"/>
      <c r="IB19" s="75"/>
      <c r="IC19" s="75"/>
      <c r="ID19" s="75"/>
      <c r="IE19" s="75"/>
      <c r="IF19" s="75"/>
      <c r="IG19" s="75"/>
      <c r="IH19" s="75"/>
      <c r="II19" s="75"/>
      <c r="IJ19" s="75"/>
    </row>
    <row r="20" ht="22" customHeight="1" spans="1:244">
      <c r="A20" s="82" t="s">
        <v>598</v>
      </c>
      <c r="B20" s="83">
        <f>C20+D20</f>
        <v>8394</v>
      </c>
      <c r="C20" s="83">
        <v>7755</v>
      </c>
      <c r="D20" s="83">
        <v>639</v>
      </c>
      <c r="E20" s="81"/>
      <c r="F20" s="81"/>
      <c r="G20" s="81"/>
      <c r="H20" s="81"/>
      <c r="I20" s="81"/>
      <c r="J20" s="81"/>
      <c r="K20" s="81"/>
      <c r="L20" s="75"/>
      <c r="M20" s="75"/>
      <c r="N20" s="75"/>
      <c r="O20" s="75"/>
      <c r="P20" s="75"/>
      <c r="Q20" s="75"/>
      <c r="R20" s="75"/>
      <c r="S20" s="75"/>
      <c r="T20" s="75"/>
      <c r="U20" s="75"/>
      <c r="V20" s="75"/>
      <c r="W20" s="75"/>
      <c r="X20" s="75"/>
      <c r="Y20" s="75"/>
      <c r="Z20" s="75"/>
      <c r="AA20" s="75"/>
      <c r="AB20" s="75"/>
      <c r="AC20" s="75"/>
      <c r="AD20" s="75"/>
      <c r="AE20" s="75"/>
      <c r="AF20" s="75"/>
      <c r="AG20" s="75"/>
      <c r="AH20" s="75"/>
      <c r="AI20" s="75"/>
      <c r="AJ20" s="75"/>
      <c r="AK20" s="75"/>
      <c r="AL20" s="75"/>
      <c r="AM20" s="75"/>
      <c r="AN20" s="75"/>
      <c r="AO20" s="75"/>
      <c r="AP20" s="75"/>
      <c r="AQ20" s="75"/>
      <c r="AR20" s="75"/>
      <c r="AS20" s="75"/>
      <c r="AT20" s="75"/>
      <c r="AU20" s="75"/>
      <c r="AV20" s="75"/>
      <c r="AW20" s="75"/>
      <c r="AX20" s="75"/>
      <c r="AY20" s="75"/>
      <c r="AZ20" s="75"/>
      <c r="BA20" s="75"/>
      <c r="BB20" s="75"/>
      <c r="BC20" s="75"/>
      <c r="BD20" s="75"/>
      <c r="BE20" s="75"/>
      <c r="BF20" s="75"/>
      <c r="BG20" s="75"/>
      <c r="BH20" s="75"/>
      <c r="BI20" s="75"/>
      <c r="BJ20" s="75"/>
      <c r="BK20" s="75"/>
      <c r="BL20" s="75"/>
      <c r="BM20" s="75"/>
      <c r="BN20" s="75"/>
      <c r="BO20" s="75"/>
      <c r="BP20" s="75"/>
      <c r="BQ20" s="75"/>
      <c r="BR20" s="75"/>
      <c r="BS20" s="75"/>
      <c r="BT20" s="75"/>
      <c r="BU20" s="75"/>
      <c r="BV20" s="75"/>
      <c r="BW20" s="75"/>
      <c r="BX20" s="75"/>
      <c r="BY20" s="75"/>
      <c r="BZ20" s="75"/>
      <c r="CA20" s="75"/>
      <c r="CB20" s="75"/>
      <c r="CC20" s="75"/>
      <c r="CD20" s="75"/>
      <c r="CE20" s="75"/>
      <c r="CF20" s="75"/>
      <c r="CG20" s="75"/>
      <c r="CH20" s="75"/>
      <c r="CI20" s="75"/>
      <c r="CJ20" s="75"/>
      <c r="CK20" s="75"/>
      <c r="CL20" s="75"/>
      <c r="CM20" s="75"/>
      <c r="CN20" s="75"/>
      <c r="CO20" s="75"/>
      <c r="CP20" s="75"/>
      <c r="CQ20" s="75"/>
      <c r="CR20" s="75"/>
      <c r="CS20" s="75"/>
      <c r="CT20" s="75"/>
      <c r="CU20" s="75"/>
      <c r="CV20" s="75"/>
      <c r="CW20" s="75"/>
      <c r="CX20" s="75"/>
      <c r="CY20" s="75"/>
      <c r="CZ20" s="75"/>
      <c r="DA20" s="75"/>
      <c r="DB20" s="75"/>
      <c r="DC20" s="75"/>
      <c r="DD20" s="75"/>
      <c r="DE20" s="75"/>
      <c r="DF20" s="75"/>
      <c r="DG20" s="75"/>
      <c r="DH20" s="75"/>
      <c r="DI20" s="75"/>
      <c r="DJ20" s="75"/>
      <c r="DK20" s="75"/>
      <c r="DL20" s="75"/>
      <c r="DM20" s="75"/>
      <c r="DN20" s="75"/>
      <c r="DO20" s="75"/>
      <c r="DP20" s="75"/>
      <c r="DQ20" s="75"/>
      <c r="DR20" s="75"/>
      <c r="DS20" s="75"/>
      <c r="DT20" s="75"/>
      <c r="DU20" s="75"/>
      <c r="DV20" s="75"/>
      <c r="DW20" s="75"/>
      <c r="DX20" s="75"/>
      <c r="DY20" s="75"/>
      <c r="DZ20" s="75"/>
      <c r="EA20" s="75"/>
      <c r="EB20" s="75"/>
      <c r="EC20" s="75"/>
      <c r="ED20" s="75"/>
      <c r="EE20" s="75"/>
      <c r="EF20" s="75"/>
      <c r="EG20" s="75"/>
      <c r="EH20" s="75"/>
      <c r="EI20" s="75"/>
      <c r="EJ20" s="75"/>
      <c r="EK20" s="75"/>
      <c r="EL20" s="75"/>
      <c r="EM20" s="75"/>
      <c r="EN20" s="75"/>
      <c r="EO20" s="75"/>
      <c r="EP20" s="75"/>
      <c r="EQ20" s="75"/>
      <c r="ER20" s="75"/>
      <c r="ES20" s="75"/>
      <c r="ET20" s="75"/>
      <c r="EU20" s="75"/>
      <c r="EV20" s="75"/>
      <c r="EW20" s="75"/>
      <c r="EX20" s="75"/>
      <c r="EY20" s="75"/>
      <c r="EZ20" s="75"/>
      <c r="FA20" s="75"/>
      <c r="FB20" s="75"/>
      <c r="FC20" s="75"/>
      <c r="FD20" s="75"/>
      <c r="FE20" s="75"/>
      <c r="FF20" s="75"/>
      <c r="FG20" s="75"/>
      <c r="FH20" s="75"/>
      <c r="FI20" s="75"/>
      <c r="FJ20" s="75"/>
      <c r="FK20" s="75"/>
      <c r="FL20" s="75"/>
      <c r="FM20" s="75"/>
      <c r="FN20" s="75"/>
      <c r="FO20" s="75"/>
      <c r="FP20" s="75"/>
      <c r="FQ20" s="75"/>
      <c r="FR20" s="75"/>
      <c r="FS20" s="75"/>
      <c r="FT20" s="75"/>
      <c r="FU20" s="75"/>
      <c r="FV20" s="75"/>
      <c r="FW20" s="75"/>
      <c r="FX20" s="75"/>
      <c r="FY20" s="75"/>
      <c r="FZ20" s="75"/>
      <c r="GA20" s="75"/>
      <c r="GB20" s="75"/>
      <c r="GC20" s="75"/>
      <c r="GD20" s="75"/>
      <c r="GE20" s="75"/>
      <c r="GF20" s="75"/>
      <c r="GG20" s="75"/>
      <c r="GH20" s="75"/>
      <c r="GI20" s="75"/>
      <c r="GJ20" s="75"/>
      <c r="GK20" s="75"/>
      <c r="GL20" s="75"/>
      <c r="GM20" s="75"/>
      <c r="GN20" s="75"/>
      <c r="GO20" s="75"/>
      <c r="GP20" s="75"/>
      <c r="GQ20" s="75"/>
      <c r="GR20" s="75"/>
      <c r="GS20" s="75"/>
      <c r="GT20" s="75"/>
      <c r="GU20" s="75"/>
      <c r="GV20" s="75"/>
      <c r="GW20" s="75"/>
      <c r="GX20" s="75"/>
      <c r="GY20" s="75"/>
      <c r="GZ20" s="75"/>
      <c r="HA20" s="75"/>
      <c r="HB20" s="75"/>
      <c r="HC20" s="75"/>
      <c r="HD20" s="75"/>
      <c r="HE20" s="75"/>
      <c r="HF20" s="75"/>
      <c r="HG20" s="75"/>
      <c r="HH20" s="75"/>
      <c r="HI20" s="75"/>
      <c r="HJ20" s="75"/>
      <c r="HK20" s="75"/>
      <c r="HL20" s="75"/>
      <c r="HM20" s="75"/>
      <c r="HN20" s="75"/>
      <c r="HO20" s="75"/>
      <c r="HP20" s="75"/>
      <c r="HQ20" s="75"/>
      <c r="HR20" s="75"/>
      <c r="HS20" s="75"/>
      <c r="HT20" s="75"/>
      <c r="HU20" s="75"/>
      <c r="HV20" s="75"/>
      <c r="HW20" s="75"/>
      <c r="HX20" s="75"/>
      <c r="HY20" s="75"/>
      <c r="HZ20" s="75"/>
      <c r="IA20" s="75"/>
      <c r="IB20" s="75"/>
      <c r="IC20" s="75"/>
      <c r="ID20" s="75"/>
      <c r="IE20" s="75"/>
      <c r="IF20" s="75"/>
      <c r="IG20" s="75"/>
      <c r="IH20" s="75"/>
      <c r="II20" s="75"/>
      <c r="IJ20" s="75"/>
    </row>
    <row r="21" s="77" customFormat="1" customHeight="1" spans="3:245">
      <c r="C21" s="286"/>
      <c r="D21" s="286"/>
      <c r="E21" s="286"/>
      <c r="F21" s="286"/>
      <c r="G21" s="286"/>
      <c r="H21" s="286"/>
      <c r="I21" s="286"/>
      <c r="J21" s="286"/>
      <c r="K21" s="286"/>
      <c r="IK21" s="57"/>
    </row>
    <row r="22" s="77" customFormat="1" customHeight="1" spans="3:245">
      <c r="C22" s="286"/>
      <c r="D22" s="286"/>
      <c r="E22" s="286"/>
      <c r="F22" s="286"/>
      <c r="G22" s="286"/>
      <c r="H22" s="286"/>
      <c r="I22" s="286"/>
      <c r="J22" s="286"/>
      <c r="K22" s="286"/>
      <c r="IK22" s="57"/>
    </row>
    <row r="23" s="77" customFormat="1" customHeight="1" spans="3:245">
      <c r="C23" s="286"/>
      <c r="D23" s="286"/>
      <c r="E23" s="286"/>
      <c r="F23" s="286"/>
      <c r="G23" s="286"/>
      <c r="H23" s="286"/>
      <c r="I23" s="286"/>
      <c r="J23" s="286"/>
      <c r="K23" s="286"/>
      <c r="IK23" s="57"/>
    </row>
    <row r="24" s="77" customFormat="1" customHeight="1" spans="3:245">
      <c r="C24" s="286"/>
      <c r="D24" s="286"/>
      <c r="E24" s="286"/>
      <c r="F24" s="286"/>
      <c r="G24" s="286"/>
      <c r="H24" s="286"/>
      <c r="I24" s="286"/>
      <c r="J24" s="286"/>
      <c r="K24" s="286"/>
      <c r="IK24" s="57"/>
    </row>
    <row r="25" s="77" customFormat="1" customHeight="1" spans="3:245">
      <c r="C25" s="286"/>
      <c r="D25" s="286"/>
      <c r="E25" s="286"/>
      <c r="F25" s="286"/>
      <c r="G25" s="286"/>
      <c r="H25" s="286"/>
      <c r="I25" s="286"/>
      <c r="J25" s="286"/>
      <c r="K25" s="286"/>
      <c r="IK25" s="57"/>
    </row>
    <row r="26" s="77" customFormat="1" customHeight="1" spans="3:245">
      <c r="C26" s="286"/>
      <c r="D26" s="286"/>
      <c r="E26" s="286"/>
      <c r="F26" s="286"/>
      <c r="G26" s="286"/>
      <c r="H26" s="286"/>
      <c r="I26" s="286"/>
      <c r="J26" s="286"/>
      <c r="K26" s="286"/>
      <c r="IK26" s="57"/>
    </row>
    <row r="27" s="77" customFormat="1" customHeight="1" spans="3:245">
      <c r="C27" s="286"/>
      <c r="D27" s="286"/>
      <c r="E27" s="286"/>
      <c r="F27" s="286"/>
      <c r="G27" s="286"/>
      <c r="H27" s="286"/>
      <c r="I27" s="286"/>
      <c r="J27" s="286"/>
      <c r="K27" s="286"/>
      <c r="IK27" s="57"/>
    </row>
  </sheetData>
  <mergeCells count="1">
    <mergeCell ref="A1:D1"/>
  </mergeCells>
  <pageMargins left="1.02361111111111" right="0.747222222222222" top="0.994444444444444" bottom="0.994444444444444" header="0.506944444444444" footer="0.506944444444444"/>
  <pageSetup paperSize="9" scale="85" orientation="landscape"/>
  <headerFooter>
    <oddHeader>&amp;L&amp;"宋体,常规"&amp;11&amp;A</oddHead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K30"/>
  <sheetViews>
    <sheetView view="pageBreakPreview" zoomScaleNormal="85" zoomScaleSheetLayoutView="100" topLeftCell="A9" workbookViewId="0">
      <selection activeCell="B125" sqref="B125"/>
    </sheetView>
  </sheetViews>
  <sheetFormatPr defaultColWidth="8" defaultRowHeight="12"/>
  <cols>
    <col min="1" max="1" width="42.25" style="77" customWidth="1"/>
    <col min="2" max="2" width="28.625" style="318" customWidth="1"/>
    <col min="3" max="3" width="43.5" style="328" customWidth="1"/>
    <col min="4" max="4" width="28.625" style="318" customWidth="1"/>
    <col min="5" max="16384" width="8" style="77"/>
  </cols>
  <sheetData>
    <row r="1" s="57" customFormat="1" ht="38" customHeight="1" spans="1:4">
      <c r="A1" s="5" t="s">
        <v>599</v>
      </c>
      <c r="B1" s="122"/>
      <c r="C1" s="122"/>
      <c r="D1" s="122"/>
    </row>
    <row r="2" s="57" customFormat="1" ht="20.1" customHeight="1" spans="1:4">
      <c r="A2" s="329"/>
      <c r="B2" s="31"/>
      <c r="C2" s="330"/>
      <c r="D2" s="331"/>
    </row>
    <row r="3" s="57" customFormat="1" ht="20.1" customHeight="1" spans="1:4">
      <c r="A3" s="332"/>
      <c r="B3" s="333"/>
      <c r="C3" s="334"/>
      <c r="D3" s="335" t="s">
        <v>3</v>
      </c>
    </row>
    <row r="4" s="57" customFormat="1" ht="38" customHeight="1" spans="1:4">
      <c r="A4" s="24" t="s">
        <v>600</v>
      </c>
      <c r="B4" s="336" t="s">
        <v>68</v>
      </c>
      <c r="C4" s="337" t="s">
        <v>600</v>
      </c>
      <c r="D4" s="336" t="s">
        <v>68</v>
      </c>
    </row>
    <row r="5" s="57" customFormat="1" ht="22" customHeight="1" spans="1:11">
      <c r="A5" s="15" t="s">
        <v>601</v>
      </c>
      <c r="B5" s="23">
        <v>1115</v>
      </c>
      <c r="C5" s="338" t="s">
        <v>602</v>
      </c>
      <c r="D5" s="23">
        <v>1912</v>
      </c>
      <c r="E5" s="43"/>
      <c r="F5" s="43"/>
      <c r="G5" s="43"/>
      <c r="H5" s="43"/>
      <c r="I5" s="43"/>
      <c r="J5" s="43"/>
      <c r="K5" s="43"/>
    </row>
    <row r="6" s="57" customFormat="1" ht="22" customHeight="1" spans="1:11">
      <c r="A6" s="339" t="s">
        <v>603</v>
      </c>
      <c r="B6" s="23">
        <v>3</v>
      </c>
      <c r="C6" s="338" t="s">
        <v>604</v>
      </c>
      <c r="D6" s="23">
        <v>277</v>
      </c>
      <c r="E6" s="43"/>
      <c r="F6" s="43"/>
      <c r="G6" s="43"/>
      <c r="H6" s="43"/>
      <c r="I6" s="43"/>
      <c r="J6" s="43"/>
      <c r="K6" s="43"/>
    </row>
    <row r="7" s="57" customFormat="1" ht="22" customHeight="1" spans="1:11">
      <c r="A7" s="15" t="s">
        <v>605</v>
      </c>
      <c r="B7" s="23">
        <v>1940</v>
      </c>
      <c r="C7" s="338" t="s">
        <v>606</v>
      </c>
      <c r="D7" s="23">
        <v>32</v>
      </c>
      <c r="E7" s="43"/>
      <c r="F7" s="43"/>
      <c r="G7" s="43"/>
      <c r="H7" s="43"/>
      <c r="I7" s="43"/>
      <c r="J7" s="43"/>
      <c r="K7" s="43"/>
    </row>
    <row r="8" s="57" customFormat="1" ht="22" customHeight="1" spans="1:11">
      <c r="A8" s="339" t="s">
        <v>607</v>
      </c>
      <c r="B8" s="23">
        <v>1878</v>
      </c>
      <c r="C8" s="338"/>
      <c r="D8" s="23"/>
      <c r="E8" s="43"/>
      <c r="F8" s="43"/>
      <c r="G8" s="43"/>
      <c r="H8" s="43"/>
      <c r="I8" s="43"/>
      <c r="J8" s="43"/>
      <c r="K8" s="43"/>
    </row>
    <row r="9" s="57" customFormat="1" ht="22" customHeight="1" spans="1:11">
      <c r="A9" s="339" t="s">
        <v>608</v>
      </c>
      <c r="B9" s="23">
        <v>29</v>
      </c>
      <c r="C9" s="338"/>
      <c r="D9" s="23"/>
      <c r="E9" s="43"/>
      <c r="F9" s="43"/>
      <c r="G9" s="43"/>
      <c r="H9" s="43"/>
      <c r="I9" s="43"/>
      <c r="J9" s="43"/>
      <c r="K9" s="43"/>
    </row>
    <row r="10" s="57" customFormat="1" ht="22" customHeight="1" spans="1:11">
      <c r="A10" s="15" t="s">
        <v>609</v>
      </c>
      <c r="B10" s="23"/>
      <c r="C10" s="338"/>
      <c r="D10" s="23"/>
      <c r="E10" s="43"/>
      <c r="F10" s="43"/>
      <c r="G10" s="43"/>
      <c r="H10" s="43"/>
      <c r="I10" s="43"/>
      <c r="J10" s="43"/>
      <c r="K10" s="43"/>
    </row>
    <row r="11" s="57" customFormat="1" ht="22" customHeight="1" spans="1:11">
      <c r="A11" s="15" t="s">
        <v>610</v>
      </c>
      <c r="B11" s="23">
        <v>30</v>
      </c>
      <c r="C11" s="338"/>
      <c r="D11" s="23"/>
      <c r="E11" s="43"/>
      <c r="F11" s="43"/>
      <c r="G11" s="43"/>
      <c r="H11" s="43"/>
      <c r="I11" s="43"/>
      <c r="J11" s="43"/>
      <c r="K11" s="43"/>
    </row>
    <row r="12" s="57" customFormat="1" ht="22" customHeight="1" spans="1:11">
      <c r="A12" s="15" t="s">
        <v>611</v>
      </c>
      <c r="B12" s="23"/>
      <c r="C12" s="338"/>
      <c r="D12" s="23"/>
      <c r="E12" s="43"/>
      <c r="F12" s="43"/>
      <c r="G12" s="43"/>
      <c r="H12" s="43"/>
      <c r="I12" s="43"/>
      <c r="J12" s="43"/>
      <c r="K12" s="43"/>
    </row>
    <row r="13" s="57" customFormat="1" ht="22" customHeight="1" spans="1:11">
      <c r="A13" s="15" t="s">
        <v>612</v>
      </c>
      <c r="B13" s="23">
        <v>2</v>
      </c>
      <c r="C13" s="338" t="s">
        <v>613</v>
      </c>
      <c r="D13" s="23">
        <v>4</v>
      </c>
      <c r="E13" s="43"/>
      <c r="F13" s="43"/>
      <c r="G13" s="43"/>
      <c r="H13" s="43"/>
      <c r="I13" s="43"/>
      <c r="J13" s="43"/>
      <c r="K13" s="43"/>
    </row>
    <row r="14" s="57" customFormat="1" ht="22" customHeight="1" spans="1:11">
      <c r="A14" s="15" t="s">
        <v>614</v>
      </c>
      <c r="B14" s="23">
        <v>1</v>
      </c>
      <c r="C14" s="338" t="s">
        <v>615</v>
      </c>
      <c r="D14" s="23"/>
      <c r="E14" s="43"/>
      <c r="F14" s="43"/>
      <c r="G14" s="43"/>
      <c r="H14" s="43"/>
      <c r="I14" s="43"/>
      <c r="J14" s="43"/>
      <c r="K14" s="43"/>
    </row>
    <row r="15" s="57" customFormat="1" ht="22" customHeight="1" spans="1:11">
      <c r="A15" s="15" t="s">
        <v>616</v>
      </c>
      <c r="B15" s="23">
        <v>3088</v>
      </c>
      <c r="C15" s="338" t="s">
        <v>617</v>
      </c>
      <c r="D15" s="23">
        <f>D5+D6+D7+D13</f>
        <v>2225</v>
      </c>
      <c r="E15" s="43"/>
      <c r="F15" s="43"/>
      <c r="G15" s="43"/>
      <c r="H15" s="43"/>
      <c r="I15" s="43"/>
      <c r="J15" s="43"/>
      <c r="K15" s="43"/>
    </row>
    <row r="16" s="57" customFormat="1" ht="22" customHeight="1" spans="1:11">
      <c r="A16" s="15" t="s">
        <v>618</v>
      </c>
      <c r="B16" s="23"/>
      <c r="C16" s="338" t="s">
        <v>619</v>
      </c>
      <c r="D16" s="23"/>
      <c r="E16" s="43"/>
      <c r="F16" s="43"/>
      <c r="G16" s="43"/>
      <c r="H16" s="43"/>
      <c r="I16" s="43"/>
      <c r="J16" s="43"/>
      <c r="K16" s="43"/>
    </row>
    <row r="17" s="57" customFormat="1" ht="22" customHeight="1" spans="1:11">
      <c r="A17" s="15" t="s">
        <v>620</v>
      </c>
      <c r="B17" s="23"/>
      <c r="C17" s="338" t="s">
        <v>621</v>
      </c>
      <c r="D17" s="23"/>
      <c r="E17" s="43"/>
      <c r="F17" s="43"/>
      <c r="G17" s="43"/>
      <c r="H17" s="43"/>
      <c r="I17" s="43"/>
      <c r="J17" s="43"/>
      <c r="K17" s="43"/>
    </row>
    <row r="18" s="57" customFormat="1" ht="22" customHeight="1" spans="1:11">
      <c r="A18" s="15" t="s">
        <v>622</v>
      </c>
      <c r="B18" s="23">
        <f>B5+B7+B11+B13+B14</f>
        <v>3088</v>
      </c>
      <c r="C18" s="338" t="s">
        <v>623</v>
      </c>
      <c r="D18" s="23">
        <v>2225</v>
      </c>
      <c r="E18" s="43"/>
      <c r="F18" s="43"/>
      <c r="G18" s="43"/>
      <c r="H18" s="43"/>
      <c r="I18" s="43"/>
      <c r="J18" s="43"/>
      <c r="K18" s="43"/>
    </row>
    <row r="19" s="57" customFormat="1" ht="22" customHeight="1" spans="1:11">
      <c r="A19" s="24"/>
      <c r="B19" s="23"/>
      <c r="C19" s="338" t="s">
        <v>624</v>
      </c>
      <c r="D19" s="23">
        <v>863</v>
      </c>
      <c r="E19" s="43"/>
      <c r="F19" s="43"/>
      <c r="G19" s="43"/>
      <c r="H19" s="43"/>
      <c r="I19" s="43"/>
      <c r="J19" s="43"/>
      <c r="K19" s="43"/>
    </row>
    <row r="20" s="57" customFormat="1" ht="22" customHeight="1" spans="1:11">
      <c r="A20" s="15" t="s">
        <v>625</v>
      </c>
      <c r="B20" s="23">
        <v>6892</v>
      </c>
      <c r="C20" s="338" t="s">
        <v>626</v>
      </c>
      <c r="D20" s="23">
        <v>7755</v>
      </c>
      <c r="E20" s="43"/>
      <c r="F20" s="43"/>
      <c r="G20" s="43"/>
      <c r="H20" s="43"/>
      <c r="I20" s="43"/>
      <c r="J20" s="43"/>
      <c r="K20" s="43"/>
    </row>
    <row r="21" s="57" customFormat="1" ht="22" customHeight="1" spans="1:11">
      <c r="A21" s="25" t="s">
        <v>627</v>
      </c>
      <c r="B21" s="26">
        <f>B18+B20</f>
        <v>9980</v>
      </c>
      <c r="C21" s="340" t="s">
        <v>628</v>
      </c>
      <c r="D21" s="26">
        <f>D18+D20</f>
        <v>9980</v>
      </c>
      <c r="E21" s="43"/>
      <c r="F21" s="43"/>
      <c r="G21" s="43"/>
      <c r="H21" s="43"/>
      <c r="I21" s="43"/>
      <c r="J21" s="43"/>
      <c r="K21" s="43"/>
    </row>
    <row r="22" s="57" customFormat="1" ht="20.1" customHeight="1" spans="1:11">
      <c r="A22" s="246"/>
      <c r="B22" s="341"/>
      <c r="C22" s="342"/>
      <c r="D22" s="31"/>
      <c r="E22" s="43"/>
      <c r="F22" s="43"/>
      <c r="G22" s="43"/>
      <c r="H22" s="43"/>
      <c r="I22" s="43"/>
      <c r="J22" s="43"/>
      <c r="K22" s="43"/>
    </row>
    <row r="23" s="57" customFormat="1" ht="13.5" customHeight="1" spans="1:11">
      <c r="A23" s="77"/>
      <c r="B23" s="318"/>
      <c r="C23" s="328"/>
      <c r="D23" s="287"/>
      <c r="E23" s="43"/>
      <c r="F23" s="43"/>
      <c r="G23" s="43"/>
      <c r="H23" s="43"/>
      <c r="I23" s="43"/>
      <c r="J23" s="43"/>
      <c r="K23" s="43"/>
    </row>
    <row r="24" s="57" customFormat="1" ht="13.5" customHeight="1" spans="1:11">
      <c r="A24" s="77"/>
      <c r="B24" s="318"/>
      <c r="C24" s="328"/>
      <c r="D24" s="287"/>
      <c r="E24" s="43"/>
      <c r="F24" s="43"/>
      <c r="G24" s="43"/>
      <c r="H24" s="43"/>
      <c r="I24" s="43"/>
      <c r="J24" s="43"/>
      <c r="K24" s="43"/>
    </row>
    <row r="25" s="57" customFormat="1" ht="13.5" customHeight="1" spans="1:11">
      <c r="A25" s="77"/>
      <c r="B25" s="318"/>
      <c r="C25" s="328"/>
      <c r="D25" s="287"/>
      <c r="E25" s="43"/>
      <c r="F25" s="43"/>
      <c r="G25" s="43"/>
      <c r="H25" s="43"/>
      <c r="I25" s="43"/>
      <c r="J25" s="43"/>
      <c r="K25" s="43"/>
    </row>
    <row r="26" s="57" customFormat="1" ht="13.5" customHeight="1" spans="1:11">
      <c r="A26" s="77"/>
      <c r="B26" s="318"/>
      <c r="C26" s="328"/>
      <c r="D26" s="287"/>
      <c r="E26" s="43"/>
      <c r="F26" s="43"/>
      <c r="G26" s="43"/>
      <c r="H26" s="43"/>
      <c r="I26" s="43"/>
      <c r="J26" s="43"/>
      <c r="K26" s="43"/>
    </row>
    <row r="27" s="57" customFormat="1" ht="13.5" customHeight="1" spans="1:11">
      <c r="A27" s="77"/>
      <c r="B27" s="318"/>
      <c r="C27" s="328"/>
      <c r="D27" s="287"/>
      <c r="E27" s="43"/>
      <c r="F27" s="43"/>
      <c r="G27" s="43"/>
      <c r="H27" s="43"/>
      <c r="I27" s="43"/>
      <c r="J27" s="43"/>
      <c r="K27" s="43"/>
    </row>
    <row r="28" s="57" customFormat="1" ht="13.5" customHeight="1" spans="1:4">
      <c r="A28" s="77"/>
      <c r="B28" s="318"/>
      <c r="C28" s="328"/>
      <c r="D28" s="318"/>
    </row>
    <row r="29" s="57" customFormat="1" ht="13.5" customHeight="1" spans="1:4">
      <c r="A29" s="77"/>
      <c r="B29" s="318"/>
      <c r="C29" s="328"/>
      <c r="D29" s="318"/>
    </row>
    <row r="30" s="57" customFormat="1" ht="13.5" customHeight="1" spans="1:8">
      <c r="A30" s="77"/>
      <c r="B30" s="318"/>
      <c r="C30" s="328"/>
      <c r="D30" s="318"/>
      <c r="H30" s="77"/>
    </row>
  </sheetData>
  <mergeCells count="1">
    <mergeCell ref="A1:D1"/>
  </mergeCells>
  <pageMargins left="0.747222222222222" right="0.747222222222222" top="0.994444444444444" bottom="0.994444444444444" header="0.506944444444444" footer="0.506944444444444"/>
  <pageSetup paperSize="9" scale="85" orientation="landscape"/>
  <headerFooter>
    <oddHeader>&amp;L&amp;"宋体,常规"&amp;11&amp;A</oddHead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I28"/>
  <sheetViews>
    <sheetView view="pageBreakPreview" zoomScaleNormal="85" zoomScaleSheetLayoutView="100" workbookViewId="0">
      <selection activeCell="B125" sqref="B125"/>
    </sheetView>
  </sheetViews>
  <sheetFormatPr defaultColWidth="8" defaultRowHeight="12"/>
  <cols>
    <col min="1" max="1" width="29.5" style="77" customWidth="1"/>
    <col min="2" max="2" width="33.625" style="318" customWidth="1"/>
    <col min="3" max="3" width="34.75" style="318" customWidth="1"/>
    <col min="4" max="4" width="35.25" style="318" customWidth="1"/>
    <col min="5" max="16384" width="8" style="77"/>
  </cols>
  <sheetData>
    <row r="1" s="57" customFormat="1" ht="38" customHeight="1" spans="1:4">
      <c r="A1" s="5" t="s">
        <v>629</v>
      </c>
      <c r="B1" s="122"/>
      <c r="C1" s="122"/>
      <c r="D1" s="122"/>
    </row>
    <row r="2" s="57" customFormat="1" ht="18.75" customHeight="1" spans="1:4">
      <c r="A2" s="6"/>
      <c r="B2" s="32"/>
      <c r="C2" s="319"/>
      <c r="D2" s="32" t="s">
        <v>3</v>
      </c>
    </row>
    <row r="3" s="57" customFormat="1" ht="59" customHeight="1" spans="1:4">
      <c r="A3" s="10" t="s">
        <v>630</v>
      </c>
      <c r="B3" s="320" t="s">
        <v>68</v>
      </c>
      <c r="C3" s="33" t="s">
        <v>630</v>
      </c>
      <c r="D3" s="320" t="s">
        <v>68</v>
      </c>
    </row>
    <row r="4" s="57" customFormat="1" ht="28.5" customHeight="1" spans="1:9">
      <c r="A4" s="321" t="s">
        <v>631</v>
      </c>
      <c r="B4" s="18">
        <v>4518</v>
      </c>
      <c r="C4" s="322" t="s">
        <v>632</v>
      </c>
      <c r="D4" s="18">
        <v>11182</v>
      </c>
      <c r="E4" s="43"/>
      <c r="F4" s="43"/>
      <c r="G4" s="43"/>
      <c r="H4" s="43"/>
      <c r="I4" s="43"/>
    </row>
    <row r="5" s="57" customFormat="1" ht="28.5" customHeight="1" spans="1:9">
      <c r="A5" s="321" t="s">
        <v>633</v>
      </c>
      <c r="B5" s="18">
        <v>6642</v>
      </c>
      <c r="C5" s="322"/>
      <c r="D5" s="18"/>
      <c r="E5" s="43"/>
      <c r="F5" s="43"/>
      <c r="G5" s="43"/>
      <c r="H5" s="43"/>
      <c r="I5" s="43"/>
    </row>
    <row r="6" s="57" customFormat="1" ht="28.5" customHeight="1" spans="1:9">
      <c r="A6" s="321" t="s">
        <v>634</v>
      </c>
      <c r="B6" s="18">
        <v>8</v>
      </c>
      <c r="C6" s="322"/>
      <c r="D6" s="18"/>
      <c r="E6" s="43"/>
      <c r="F6" s="43"/>
      <c r="G6" s="43"/>
      <c r="H6" s="43"/>
      <c r="I6" s="43"/>
    </row>
    <row r="7" s="57" customFormat="1" ht="28.5" customHeight="1" spans="1:9">
      <c r="A7" s="321" t="s">
        <v>635</v>
      </c>
      <c r="B7" s="18">
        <v>282</v>
      </c>
      <c r="C7" s="322" t="s">
        <v>636</v>
      </c>
      <c r="D7" s="18">
        <v>38</v>
      </c>
      <c r="E7" s="43"/>
      <c r="F7" s="43"/>
      <c r="G7" s="43"/>
      <c r="H7" s="43"/>
      <c r="I7" s="43"/>
    </row>
    <row r="8" s="57" customFormat="1" ht="28.5" customHeight="1" spans="1:9">
      <c r="A8" s="321" t="s">
        <v>637</v>
      </c>
      <c r="B8" s="18">
        <v>6</v>
      </c>
      <c r="C8" s="322" t="s">
        <v>638</v>
      </c>
      <c r="D8" s="18"/>
      <c r="E8" s="43"/>
      <c r="F8" s="43"/>
      <c r="G8" s="43"/>
      <c r="H8" s="43"/>
      <c r="I8" s="43"/>
    </row>
    <row r="9" s="57" customFormat="1" ht="28.5" customHeight="1" spans="1:9">
      <c r="A9" s="321" t="s">
        <v>639</v>
      </c>
      <c r="B9" s="18">
        <f>SUM(B4:B8)</f>
        <v>11456</v>
      </c>
      <c r="C9" s="322" t="s">
        <v>640</v>
      </c>
      <c r="D9" s="18">
        <v>11220</v>
      </c>
      <c r="E9" s="43"/>
      <c r="F9" s="43"/>
      <c r="G9" s="43"/>
      <c r="H9" s="43"/>
      <c r="I9" s="43"/>
    </row>
    <row r="10" s="57" customFormat="1" ht="28.5" customHeight="1" spans="1:9">
      <c r="A10" s="321" t="s">
        <v>641</v>
      </c>
      <c r="B10" s="18"/>
      <c r="C10" s="322" t="s">
        <v>642</v>
      </c>
      <c r="D10" s="18"/>
      <c r="E10" s="43"/>
      <c r="F10" s="43"/>
      <c r="G10" s="43"/>
      <c r="H10" s="43"/>
      <c r="I10" s="43"/>
    </row>
    <row r="11" s="57" customFormat="1" ht="28.5" customHeight="1" spans="1:9">
      <c r="A11" s="321" t="s">
        <v>643</v>
      </c>
      <c r="B11" s="18"/>
      <c r="C11" s="322" t="s">
        <v>644</v>
      </c>
      <c r="D11" s="18"/>
      <c r="E11" s="43"/>
      <c r="F11" s="43"/>
      <c r="G11" s="43"/>
      <c r="H11" s="43"/>
      <c r="I11" s="43"/>
    </row>
    <row r="12" s="57" customFormat="1" ht="28.5" customHeight="1" spans="1:9">
      <c r="A12" s="321" t="s">
        <v>645</v>
      </c>
      <c r="B12" s="18">
        <v>11456</v>
      </c>
      <c r="C12" s="322" t="s">
        <v>646</v>
      </c>
      <c r="D12" s="18">
        <v>11220</v>
      </c>
      <c r="E12" s="43"/>
      <c r="F12" s="43"/>
      <c r="G12" s="43"/>
      <c r="H12" s="43"/>
      <c r="I12" s="43"/>
    </row>
    <row r="13" s="57" customFormat="1" ht="28.5" customHeight="1" spans="1:9">
      <c r="A13" s="10"/>
      <c r="B13" s="18"/>
      <c r="C13" s="322" t="s">
        <v>647</v>
      </c>
      <c r="D13" s="18">
        <v>236</v>
      </c>
      <c r="E13" s="43"/>
      <c r="F13" s="43"/>
      <c r="G13" s="43"/>
      <c r="H13" s="43"/>
      <c r="I13" s="43"/>
    </row>
    <row r="14" s="57" customFormat="1" ht="28.5" customHeight="1" spans="1:9">
      <c r="A14" s="321" t="s">
        <v>648</v>
      </c>
      <c r="B14" s="18">
        <v>403</v>
      </c>
      <c r="C14" s="322" t="s">
        <v>649</v>
      </c>
      <c r="D14" s="18">
        <v>639</v>
      </c>
      <c r="E14" s="43"/>
      <c r="F14" s="43"/>
      <c r="G14" s="43"/>
      <c r="H14" s="43"/>
      <c r="I14" s="43"/>
    </row>
    <row r="15" s="57" customFormat="1" ht="28.5" customHeight="1" spans="1:9">
      <c r="A15" s="47" t="s">
        <v>650</v>
      </c>
      <c r="B15" s="323">
        <f>B12+B14</f>
        <v>11859</v>
      </c>
      <c r="C15" s="324" t="s">
        <v>651</v>
      </c>
      <c r="D15" s="323">
        <f>D12+D14</f>
        <v>11859</v>
      </c>
      <c r="E15" s="43"/>
      <c r="F15" s="43"/>
      <c r="G15" s="43"/>
      <c r="H15" s="43"/>
      <c r="I15" s="43"/>
    </row>
    <row r="16" s="57" customFormat="1" ht="28.5" customHeight="1" spans="1:9">
      <c r="A16" s="325"/>
      <c r="B16" s="326"/>
      <c r="C16" s="327"/>
      <c r="D16" s="327"/>
      <c r="E16" s="43"/>
      <c r="F16" s="43"/>
      <c r="G16" s="43"/>
      <c r="H16" s="43"/>
      <c r="I16" s="43"/>
    </row>
    <row r="17" s="57" customFormat="1" ht="13.5" customHeight="1" spans="1:9">
      <c r="A17" s="77"/>
      <c r="B17" s="318"/>
      <c r="C17" s="287"/>
      <c r="D17" s="287"/>
      <c r="E17" s="43"/>
      <c r="F17" s="43"/>
      <c r="G17" s="43"/>
      <c r="H17" s="43"/>
      <c r="I17" s="43"/>
    </row>
    <row r="18" s="57" customFormat="1" ht="13.5" customHeight="1" spans="1:9">
      <c r="A18" s="77"/>
      <c r="B18" s="318"/>
      <c r="C18" s="287"/>
      <c r="D18" s="287"/>
      <c r="E18" s="43"/>
      <c r="F18" s="43"/>
      <c r="G18" s="43"/>
      <c r="H18" s="43"/>
      <c r="I18" s="43"/>
    </row>
    <row r="19" s="57" customFormat="1" ht="13.5" customHeight="1" spans="1:9">
      <c r="A19" s="77"/>
      <c r="B19" s="318"/>
      <c r="C19" s="287"/>
      <c r="D19" s="287"/>
      <c r="E19" s="43"/>
      <c r="F19" s="43"/>
      <c r="G19" s="43"/>
      <c r="H19" s="43"/>
      <c r="I19" s="43"/>
    </row>
    <row r="20" s="57" customFormat="1" ht="13.5" customHeight="1" spans="1:9">
      <c r="A20" s="77"/>
      <c r="B20" s="318"/>
      <c r="C20" s="287"/>
      <c r="D20" s="287"/>
      <c r="E20" s="43"/>
      <c r="F20" s="43"/>
      <c r="G20" s="43"/>
      <c r="H20" s="43"/>
      <c r="I20" s="43"/>
    </row>
    <row r="21" s="57" customFormat="1" ht="13.5" customHeight="1" spans="1:9">
      <c r="A21" s="77"/>
      <c r="B21" s="318"/>
      <c r="C21" s="287"/>
      <c r="D21" s="287"/>
      <c r="E21" s="43"/>
      <c r="F21" s="43"/>
      <c r="G21" s="43"/>
      <c r="H21" s="43"/>
      <c r="I21" s="43"/>
    </row>
    <row r="22" s="57" customFormat="1" ht="13.5" customHeight="1" spans="1:9">
      <c r="A22" s="77"/>
      <c r="B22" s="318"/>
      <c r="C22" s="287"/>
      <c r="D22" s="287"/>
      <c r="E22" s="43"/>
      <c r="F22" s="43"/>
      <c r="G22" s="43"/>
      <c r="H22" s="43"/>
      <c r="I22" s="43"/>
    </row>
    <row r="23" s="57" customFormat="1" ht="13.5" customHeight="1" spans="1:9">
      <c r="A23" s="77"/>
      <c r="B23" s="318"/>
      <c r="C23" s="287"/>
      <c r="D23" s="287"/>
      <c r="E23" s="43"/>
      <c r="F23" s="43"/>
      <c r="G23" s="43"/>
      <c r="H23" s="43"/>
      <c r="I23" s="43"/>
    </row>
    <row r="24" s="57" customFormat="1" ht="13.5" customHeight="1" spans="1:9">
      <c r="A24" s="77"/>
      <c r="B24" s="318"/>
      <c r="C24" s="287"/>
      <c r="D24" s="287"/>
      <c r="E24" s="43"/>
      <c r="F24" s="43"/>
      <c r="G24" s="43"/>
      <c r="H24" s="43"/>
      <c r="I24" s="43"/>
    </row>
    <row r="25" s="57" customFormat="1" ht="13.5" customHeight="1" spans="1:9">
      <c r="A25" s="77"/>
      <c r="B25" s="318"/>
      <c r="C25" s="287"/>
      <c r="D25" s="287"/>
      <c r="E25" s="43"/>
      <c r="F25" s="43"/>
      <c r="G25" s="43"/>
      <c r="H25" s="43"/>
      <c r="I25" s="43"/>
    </row>
    <row r="26" s="57" customFormat="1" ht="13.5" customHeight="1" spans="1:4">
      <c r="A26" s="77"/>
      <c r="B26" s="318"/>
      <c r="C26" s="318"/>
      <c r="D26" s="318"/>
    </row>
    <row r="27" s="57" customFormat="1" ht="13.5" customHeight="1" spans="1:4">
      <c r="A27" s="77"/>
      <c r="B27" s="318"/>
      <c r="C27" s="318"/>
      <c r="D27" s="318"/>
    </row>
    <row r="28" s="57" customFormat="1" ht="13.5" customHeight="1" spans="1:6">
      <c r="A28" s="77"/>
      <c r="B28" s="318"/>
      <c r="C28" s="318"/>
      <c r="D28" s="318"/>
      <c r="F28" s="77"/>
    </row>
  </sheetData>
  <mergeCells count="1">
    <mergeCell ref="A1:D1"/>
  </mergeCells>
  <pageMargins left="0.747222222222222" right="0.747222222222222" top="0.994444444444444" bottom="0.994444444444444" header="0.506944444444444" footer="0.506944444444444"/>
  <pageSetup paperSize="9" scale="91" orientation="landscape"/>
  <headerFooter>
    <oddHeader>&amp;L&amp;"宋体,常规"&amp;11&amp;A</oddHead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D24"/>
  <sheetViews>
    <sheetView view="pageBreakPreview" zoomScaleNormal="100" zoomScaleSheetLayoutView="100" workbookViewId="0">
      <selection activeCell="B125" sqref="B125"/>
    </sheetView>
  </sheetViews>
  <sheetFormatPr defaultColWidth="9" defaultRowHeight="14.25" outlineLevelCol="3"/>
  <cols>
    <col min="1" max="1" width="13.625" customWidth="1"/>
    <col min="2" max="2" width="22.125" customWidth="1"/>
    <col min="3" max="3" width="21.5" customWidth="1"/>
    <col min="4" max="4" width="19" customWidth="1"/>
  </cols>
  <sheetData>
    <row r="1" ht="26" customHeight="1"/>
    <row r="3" ht="81" customHeight="1"/>
    <row r="4" ht="120.75" customHeight="1" spans="1:4">
      <c r="A4" s="314" t="s">
        <v>652</v>
      </c>
      <c r="B4" s="315"/>
      <c r="C4" s="315"/>
      <c r="D4" s="315"/>
    </row>
    <row r="24" ht="28" customHeight="1" spans="1:4">
      <c r="A24" s="316" t="s">
        <v>1</v>
      </c>
      <c r="B24" s="317"/>
      <c r="C24" s="317"/>
      <c r="D24" s="317"/>
    </row>
  </sheetData>
  <mergeCells count="2">
    <mergeCell ref="A4:D4"/>
    <mergeCell ref="A24:D24"/>
  </mergeCells>
  <pageMargins left="0.747222222222222" right="0.747222222222222" top="0.997222222222222" bottom="0.997222222222222" header="0.506944444444444" footer="0.506944444444444"/>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GE61"/>
  <sheetViews>
    <sheetView view="pageBreakPreview" zoomScaleNormal="100" zoomScaleSheetLayoutView="100" workbookViewId="0">
      <selection activeCell="B125" sqref="B125"/>
    </sheetView>
  </sheetViews>
  <sheetFormatPr defaultColWidth="9.125" defaultRowHeight="14.25"/>
  <cols>
    <col min="1" max="1" width="42.25" style="2" customWidth="1"/>
    <col min="2" max="4" width="8.375" style="285" customWidth="1"/>
    <col min="5" max="5" width="23.5" style="2" customWidth="1"/>
    <col min="6" max="6" width="8.625" style="286" customWidth="1"/>
    <col min="7" max="7" width="8.625" style="287" customWidth="1"/>
    <col min="8" max="8" width="8.625" style="285" customWidth="1"/>
    <col min="9" max="9" width="33.5" style="2" customWidth="1"/>
    <col min="10" max="158" width="9.125" style="2"/>
    <col min="186" max="16316" width="9.125" style="2"/>
    <col min="16317" max="16368" width="9.125" style="246"/>
  </cols>
  <sheetData>
    <row r="1" s="282" customFormat="1" ht="26" customHeight="1" spans="1:158">
      <c r="A1" s="5" t="s">
        <v>653</v>
      </c>
      <c r="B1" s="122"/>
      <c r="C1" s="122"/>
      <c r="D1" s="122"/>
      <c r="E1" s="122"/>
      <c r="F1" s="122"/>
      <c r="G1" s="122"/>
      <c r="H1" s="122"/>
      <c r="I1" s="310"/>
      <c r="J1" s="310"/>
      <c r="K1" s="310"/>
      <c r="L1" s="310"/>
      <c r="M1" s="310"/>
      <c r="N1" s="310"/>
      <c r="O1" s="310"/>
      <c r="P1" s="310"/>
      <c r="Q1" s="310"/>
      <c r="R1" s="310"/>
      <c r="S1" s="310"/>
      <c r="T1" s="310"/>
      <c r="U1" s="310"/>
      <c r="V1" s="310"/>
      <c r="W1" s="310"/>
      <c r="X1" s="310"/>
      <c r="Y1" s="310"/>
      <c r="Z1" s="310"/>
      <c r="AA1" s="310"/>
      <c r="AB1" s="310"/>
      <c r="AC1" s="310"/>
      <c r="AD1" s="310"/>
      <c r="AE1" s="310"/>
      <c r="AF1" s="310"/>
      <c r="AG1" s="310"/>
      <c r="AH1" s="310"/>
      <c r="AI1" s="310"/>
      <c r="AJ1" s="310"/>
      <c r="AK1" s="310"/>
      <c r="AL1" s="310"/>
      <c r="AM1" s="310"/>
      <c r="AN1" s="310"/>
      <c r="AO1" s="310"/>
      <c r="AP1" s="310"/>
      <c r="AQ1" s="310"/>
      <c r="AR1" s="310"/>
      <c r="AS1" s="310"/>
      <c r="AT1" s="310"/>
      <c r="AU1" s="310"/>
      <c r="AV1" s="310"/>
      <c r="AW1" s="310"/>
      <c r="AX1" s="310"/>
      <c r="AY1" s="310"/>
      <c r="AZ1" s="310"/>
      <c r="BA1" s="310"/>
      <c r="BB1" s="310"/>
      <c r="BC1" s="310"/>
      <c r="BD1" s="310"/>
      <c r="BE1" s="310"/>
      <c r="BF1" s="310"/>
      <c r="BG1" s="310"/>
      <c r="BH1" s="310"/>
      <c r="BI1" s="310"/>
      <c r="BJ1" s="310"/>
      <c r="BK1" s="310"/>
      <c r="BL1" s="310"/>
      <c r="BM1" s="310"/>
      <c r="BN1" s="310"/>
      <c r="BO1" s="310"/>
      <c r="BP1" s="310"/>
      <c r="BQ1" s="310"/>
      <c r="BR1" s="310"/>
      <c r="BS1" s="310"/>
      <c r="BT1" s="310"/>
      <c r="BU1" s="310"/>
      <c r="BV1" s="310"/>
      <c r="BW1" s="310"/>
      <c r="BX1" s="310"/>
      <c r="BY1" s="310"/>
      <c r="BZ1" s="310"/>
      <c r="CA1" s="310"/>
      <c r="CB1" s="310"/>
      <c r="CC1" s="310"/>
      <c r="CD1" s="310"/>
      <c r="CE1" s="310"/>
      <c r="CF1" s="310"/>
      <c r="CG1" s="310"/>
      <c r="CH1" s="310"/>
      <c r="CI1" s="310"/>
      <c r="CJ1" s="310"/>
      <c r="CK1" s="310"/>
      <c r="CL1" s="310"/>
      <c r="CM1" s="310"/>
      <c r="CN1" s="310"/>
      <c r="CO1" s="310"/>
      <c r="CP1" s="310"/>
      <c r="CQ1" s="310"/>
      <c r="CR1" s="310"/>
      <c r="CS1" s="310"/>
      <c r="CT1" s="310"/>
      <c r="CU1" s="310"/>
      <c r="CV1" s="310"/>
      <c r="CW1" s="310"/>
      <c r="CX1" s="310"/>
      <c r="CY1" s="310"/>
      <c r="CZ1" s="310"/>
      <c r="DA1" s="310"/>
      <c r="DB1" s="310"/>
      <c r="DC1" s="310"/>
      <c r="DD1" s="310"/>
      <c r="DE1" s="310"/>
      <c r="DF1" s="310"/>
      <c r="DG1" s="310"/>
      <c r="DH1" s="310"/>
      <c r="DI1" s="310"/>
      <c r="DJ1" s="310"/>
      <c r="DK1" s="310"/>
      <c r="DL1" s="310"/>
      <c r="DM1" s="310"/>
      <c r="DN1" s="310"/>
      <c r="DO1" s="310"/>
      <c r="DP1" s="310"/>
      <c r="DQ1" s="310"/>
      <c r="DR1" s="310"/>
      <c r="DS1" s="310"/>
      <c r="DT1" s="310"/>
      <c r="DU1" s="310"/>
      <c r="DV1" s="310"/>
      <c r="DW1" s="310"/>
      <c r="DX1" s="310"/>
      <c r="DY1" s="310"/>
      <c r="DZ1" s="310"/>
      <c r="EA1" s="310"/>
      <c r="EB1" s="310"/>
      <c r="EC1" s="310"/>
      <c r="ED1" s="310"/>
      <c r="EE1" s="310"/>
      <c r="EF1" s="310"/>
      <c r="EG1" s="310"/>
      <c r="EH1" s="310"/>
      <c r="EI1" s="310"/>
      <c r="EJ1" s="310"/>
      <c r="EK1" s="310"/>
      <c r="EL1" s="310"/>
      <c r="EM1" s="310"/>
      <c r="EN1" s="310"/>
      <c r="EO1" s="310"/>
      <c r="EP1" s="310"/>
      <c r="EQ1" s="310"/>
      <c r="ER1" s="310"/>
      <c r="ES1" s="310"/>
      <c r="ET1" s="310"/>
      <c r="EU1" s="310"/>
      <c r="EV1" s="310"/>
      <c r="EW1" s="310"/>
      <c r="EX1" s="310"/>
      <c r="EY1" s="310"/>
      <c r="EZ1" s="310"/>
      <c r="FA1" s="310"/>
      <c r="FB1" s="310"/>
    </row>
    <row r="2" s="2" customFormat="1" ht="17.1" customHeight="1" spans="1:8">
      <c r="A2" s="157"/>
      <c r="B2" s="288"/>
      <c r="C2" s="288"/>
      <c r="D2" s="288"/>
      <c r="E2" s="289"/>
      <c r="F2" s="290"/>
      <c r="H2" s="291" t="s">
        <v>3</v>
      </c>
    </row>
    <row r="3" s="283" customFormat="1" ht="28" customHeight="1" spans="1:187">
      <c r="A3" s="292" t="s">
        <v>4</v>
      </c>
      <c r="B3" s="292" t="s">
        <v>654</v>
      </c>
      <c r="C3" s="292" t="s">
        <v>67</v>
      </c>
      <c r="D3" s="292" t="s">
        <v>655</v>
      </c>
      <c r="E3" s="292" t="s">
        <v>4</v>
      </c>
      <c r="F3" s="292" t="s">
        <v>654</v>
      </c>
      <c r="G3" s="293" t="s">
        <v>67</v>
      </c>
      <c r="H3" s="292" t="s">
        <v>655</v>
      </c>
      <c r="I3" s="311"/>
      <c r="J3" s="311"/>
      <c r="K3" s="311"/>
      <c r="L3" s="311"/>
      <c r="M3" s="311"/>
      <c r="N3" s="311"/>
      <c r="O3" s="311"/>
      <c r="P3" s="311"/>
      <c r="Q3" s="311"/>
      <c r="R3" s="311"/>
      <c r="S3" s="311"/>
      <c r="T3" s="311"/>
      <c r="U3" s="311"/>
      <c r="V3" s="311"/>
      <c r="W3" s="311"/>
      <c r="X3" s="311"/>
      <c r="Y3" s="311"/>
      <c r="Z3" s="311"/>
      <c r="AA3" s="311"/>
      <c r="AB3" s="311"/>
      <c r="AC3" s="311"/>
      <c r="AD3" s="311"/>
      <c r="AE3" s="311"/>
      <c r="AF3" s="311"/>
      <c r="AG3" s="311"/>
      <c r="AH3" s="311"/>
      <c r="AI3" s="311"/>
      <c r="AJ3" s="311"/>
      <c r="AK3" s="311"/>
      <c r="AL3" s="311"/>
      <c r="AM3" s="311"/>
      <c r="AN3" s="311"/>
      <c r="AO3" s="311"/>
      <c r="AP3" s="311"/>
      <c r="AQ3" s="311"/>
      <c r="AR3" s="311"/>
      <c r="AS3" s="311"/>
      <c r="AT3" s="311"/>
      <c r="AU3" s="311"/>
      <c r="AV3" s="311"/>
      <c r="AW3" s="311"/>
      <c r="AX3" s="311"/>
      <c r="AY3" s="311"/>
      <c r="AZ3" s="311"/>
      <c r="BA3" s="311"/>
      <c r="BB3" s="311"/>
      <c r="BC3" s="311"/>
      <c r="BD3" s="311"/>
      <c r="BE3" s="311"/>
      <c r="BF3" s="311"/>
      <c r="BG3" s="311"/>
      <c r="BH3" s="311"/>
      <c r="BI3" s="311"/>
      <c r="BJ3" s="311"/>
      <c r="BK3" s="311"/>
      <c r="BL3" s="311"/>
      <c r="BM3" s="311"/>
      <c r="BN3" s="311"/>
      <c r="BO3" s="311"/>
      <c r="BP3" s="311"/>
      <c r="BQ3" s="311"/>
      <c r="BR3" s="311"/>
      <c r="BS3" s="311"/>
      <c r="BT3" s="311"/>
      <c r="BU3" s="311"/>
      <c r="BV3" s="311"/>
      <c r="BW3" s="311"/>
      <c r="BX3" s="311"/>
      <c r="BY3" s="311"/>
      <c r="BZ3" s="311"/>
      <c r="CA3" s="311"/>
      <c r="CB3" s="311"/>
      <c r="CC3" s="311"/>
      <c r="CD3" s="311"/>
      <c r="CE3" s="311"/>
      <c r="CF3" s="311"/>
      <c r="CG3" s="311"/>
      <c r="CH3" s="311"/>
      <c r="CI3" s="311"/>
      <c r="CJ3" s="311"/>
      <c r="CK3" s="311"/>
      <c r="CL3" s="311"/>
      <c r="CM3" s="311"/>
      <c r="CN3" s="311"/>
      <c r="CO3" s="311"/>
      <c r="CP3" s="311"/>
      <c r="CQ3" s="311"/>
      <c r="CR3" s="311"/>
      <c r="CS3" s="311"/>
      <c r="CT3" s="311"/>
      <c r="CU3" s="311"/>
      <c r="CV3" s="311"/>
      <c r="CW3" s="311"/>
      <c r="CX3" s="311"/>
      <c r="CY3" s="311"/>
      <c r="CZ3" s="311"/>
      <c r="DA3" s="311"/>
      <c r="DB3" s="311"/>
      <c r="DC3" s="311"/>
      <c r="DD3" s="311"/>
      <c r="DE3" s="311"/>
      <c r="DF3" s="311"/>
      <c r="DG3" s="311"/>
      <c r="DH3" s="311"/>
      <c r="DI3" s="311"/>
      <c r="DJ3" s="311"/>
      <c r="DK3" s="311"/>
      <c r="DL3" s="311"/>
      <c r="DM3" s="311"/>
      <c r="DN3" s="311"/>
      <c r="DO3" s="311"/>
      <c r="DP3" s="311"/>
      <c r="DQ3" s="311"/>
      <c r="DR3" s="311"/>
      <c r="DS3" s="311"/>
      <c r="DT3" s="311"/>
      <c r="DU3" s="311"/>
      <c r="DV3" s="311"/>
      <c r="DW3" s="311"/>
      <c r="DX3" s="311"/>
      <c r="DY3" s="311"/>
      <c r="DZ3" s="311"/>
      <c r="EA3" s="311"/>
      <c r="EB3" s="311"/>
      <c r="EC3" s="311"/>
      <c r="ED3" s="311"/>
      <c r="EE3" s="311"/>
      <c r="EF3" s="311"/>
      <c r="EG3" s="311"/>
      <c r="EH3" s="311"/>
      <c r="EI3" s="311"/>
      <c r="EJ3" s="311"/>
      <c r="EK3" s="311"/>
      <c r="EL3" s="311"/>
      <c r="EM3" s="311"/>
      <c r="EN3" s="311"/>
      <c r="EO3" s="311"/>
      <c r="EP3" s="311"/>
      <c r="EQ3" s="311"/>
      <c r="ER3" s="311"/>
      <c r="ES3" s="311"/>
      <c r="ET3" s="311"/>
      <c r="EU3" s="311"/>
      <c r="EV3" s="311"/>
      <c r="EW3" s="311"/>
      <c r="EX3" s="311"/>
      <c r="EY3" s="311"/>
      <c r="EZ3" s="311"/>
      <c r="FA3" s="311"/>
      <c r="FB3" s="311"/>
      <c r="FC3" s="313"/>
      <c r="FD3" s="313"/>
      <c r="FE3" s="313"/>
      <c r="FF3" s="313"/>
      <c r="FG3" s="313"/>
      <c r="FH3" s="313"/>
      <c r="FI3" s="313"/>
      <c r="FJ3" s="313"/>
      <c r="FK3" s="313"/>
      <c r="FL3" s="313"/>
      <c r="FM3" s="313"/>
      <c r="FN3" s="313"/>
      <c r="FO3" s="313"/>
      <c r="FP3" s="313"/>
      <c r="FQ3" s="313"/>
      <c r="FR3" s="313"/>
      <c r="FS3" s="313"/>
      <c r="FT3" s="313"/>
      <c r="FU3" s="313"/>
      <c r="FV3" s="313"/>
      <c r="FW3" s="313"/>
      <c r="FX3" s="313"/>
      <c r="FY3" s="313"/>
      <c r="FZ3" s="313"/>
      <c r="GA3" s="313"/>
      <c r="GB3" s="313"/>
      <c r="GC3" s="313"/>
      <c r="GD3" s="311"/>
      <c r="GE3" s="311"/>
    </row>
    <row r="4" s="2" customFormat="1" ht="23" customHeight="1" spans="1:8">
      <c r="A4" s="294" t="s">
        <v>656</v>
      </c>
      <c r="B4" s="295">
        <v>52672</v>
      </c>
      <c r="C4" s="295">
        <v>55310</v>
      </c>
      <c r="D4" s="296">
        <f>(C4-B4)/B4*100</f>
        <v>5</v>
      </c>
      <c r="E4" s="294" t="s">
        <v>657</v>
      </c>
      <c r="F4" s="295">
        <f>F5+F12</f>
        <v>98000</v>
      </c>
      <c r="G4" s="297">
        <f>G5+G12</f>
        <v>117621</v>
      </c>
      <c r="H4" s="296">
        <f>(G4-F4)/F4*100</f>
        <v>20</v>
      </c>
    </row>
    <row r="5" s="2" customFormat="1" ht="23" customHeight="1" spans="1:8">
      <c r="A5" s="298" t="s">
        <v>658</v>
      </c>
      <c r="B5" s="295">
        <f>B6+B7</f>
        <v>41671</v>
      </c>
      <c r="C5" s="295">
        <f>C6+C7</f>
        <v>44310</v>
      </c>
      <c r="D5" s="296"/>
      <c r="E5" s="294" t="s">
        <v>659</v>
      </c>
      <c r="F5" s="297">
        <f>F6+F7+F8</f>
        <v>92407</v>
      </c>
      <c r="G5" s="297">
        <f>G6+G7+G8</f>
        <v>112294</v>
      </c>
      <c r="H5" s="296">
        <v>2.2</v>
      </c>
    </row>
    <row r="6" s="2" customFormat="1" ht="23" customHeight="1" spans="1:9">
      <c r="A6" s="299" t="s">
        <v>660</v>
      </c>
      <c r="B6" s="297">
        <v>18605</v>
      </c>
      <c r="C6" s="295">
        <v>21850</v>
      </c>
      <c r="D6" s="296"/>
      <c r="E6" s="299" t="s">
        <v>661</v>
      </c>
      <c r="F6" s="297">
        <v>33043</v>
      </c>
      <c r="G6" s="295">
        <v>35423</v>
      </c>
      <c r="H6" s="296"/>
      <c r="I6" s="312"/>
    </row>
    <row r="7" s="2" customFormat="1" ht="23" customHeight="1" spans="1:8">
      <c r="A7" s="299" t="s">
        <v>662</v>
      </c>
      <c r="B7" s="297">
        <v>23066</v>
      </c>
      <c r="C7" s="295">
        <v>22460</v>
      </c>
      <c r="D7" s="296"/>
      <c r="E7" s="299" t="s">
        <v>663</v>
      </c>
      <c r="F7" s="297">
        <v>1193</v>
      </c>
      <c r="G7" s="295">
        <f>1620+49.9+5</f>
        <v>1675</v>
      </c>
      <c r="H7" s="296"/>
    </row>
    <row r="8" s="2" customFormat="1" ht="23" customHeight="1" spans="1:8">
      <c r="A8" s="298" t="s">
        <v>664</v>
      </c>
      <c r="B8" s="297">
        <f>B9+B10</f>
        <v>11001</v>
      </c>
      <c r="C8" s="297">
        <f>C9+C10</f>
        <v>11000</v>
      </c>
      <c r="D8" s="296"/>
      <c r="E8" s="299" t="s">
        <v>665</v>
      </c>
      <c r="F8" s="297">
        <f>F9+F10+F11</f>
        <v>58171</v>
      </c>
      <c r="G8" s="297">
        <f>G9+G10+G11</f>
        <v>75196</v>
      </c>
      <c r="H8" s="296"/>
    </row>
    <row r="9" s="2" customFormat="1" ht="23" customHeight="1" spans="1:8">
      <c r="A9" s="299" t="s">
        <v>660</v>
      </c>
      <c r="B9" s="297">
        <v>10492</v>
      </c>
      <c r="C9" s="295">
        <v>10460</v>
      </c>
      <c r="D9" s="296"/>
      <c r="E9" s="299" t="s">
        <v>666</v>
      </c>
      <c r="F9" s="297">
        <v>47274</v>
      </c>
      <c r="G9" s="297">
        <f>49900-1372+11883.4-50-1063+990-5-900</f>
        <v>59383</v>
      </c>
      <c r="H9" s="296"/>
    </row>
    <row r="10" s="2" customFormat="1" ht="23" customHeight="1" spans="1:8">
      <c r="A10" s="299" t="s">
        <v>662</v>
      </c>
      <c r="B10" s="297">
        <v>509</v>
      </c>
      <c r="C10" s="295">
        <v>540</v>
      </c>
      <c r="D10" s="296"/>
      <c r="E10" s="299" t="s">
        <v>667</v>
      </c>
      <c r="F10" s="297">
        <v>7976</v>
      </c>
      <c r="G10" s="297">
        <f>10416-G17</f>
        <v>10406</v>
      </c>
      <c r="H10" s="296"/>
    </row>
    <row r="11" s="2" customFormat="1" ht="23" customHeight="1" spans="1:8">
      <c r="A11" s="294" t="s">
        <v>15</v>
      </c>
      <c r="B11" s="297">
        <v>44796</v>
      </c>
      <c r="C11" s="297">
        <f>SUM(C12,C13,C39)</f>
        <v>33342</v>
      </c>
      <c r="D11" s="296"/>
      <c r="E11" s="299" t="s">
        <v>668</v>
      </c>
      <c r="F11" s="297">
        <v>2921</v>
      </c>
      <c r="G11" s="295">
        <v>5407</v>
      </c>
      <c r="H11" s="296"/>
    </row>
    <row r="12" s="2" customFormat="1" ht="23" customHeight="1" spans="1:8">
      <c r="A12" s="298" t="s">
        <v>669</v>
      </c>
      <c r="B12" s="297">
        <v>804</v>
      </c>
      <c r="C12" s="295">
        <v>804</v>
      </c>
      <c r="D12" s="296"/>
      <c r="E12" s="294" t="s">
        <v>670</v>
      </c>
      <c r="F12" s="297">
        <f>F13+F14+F15</f>
        <v>5593</v>
      </c>
      <c r="G12" s="297">
        <f>G13+G14+G15</f>
        <v>5327</v>
      </c>
      <c r="H12" s="296">
        <f>(G12-F12)/F12*100</f>
        <v>-4.8</v>
      </c>
    </row>
    <row r="13" s="2" customFormat="1" ht="23" customHeight="1" spans="1:8">
      <c r="A13" s="298" t="s">
        <v>671</v>
      </c>
      <c r="B13" s="297">
        <v>41785</v>
      </c>
      <c r="C13" s="295">
        <f>SUM(C14:C38)</f>
        <v>31813</v>
      </c>
      <c r="D13" s="296"/>
      <c r="E13" s="299" t="s">
        <v>661</v>
      </c>
      <c r="F13" s="297">
        <v>2132</v>
      </c>
      <c r="G13" s="295">
        <v>2232</v>
      </c>
      <c r="H13" s="296"/>
    </row>
    <row r="14" s="2" customFormat="1" ht="23" customHeight="1" spans="1:8">
      <c r="A14" s="300" t="s">
        <v>672</v>
      </c>
      <c r="B14" s="297">
        <v>581</v>
      </c>
      <c r="C14" s="295">
        <v>581</v>
      </c>
      <c r="D14" s="296"/>
      <c r="E14" s="299" t="s">
        <v>663</v>
      </c>
      <c r="F14" s="297">
        <v>154</v>
      </c>
      <c r="G14" s="295">
        <v>187</v>
      </c>
      <c r="H14" s="296"/>
    </row>
    <row r="15" s="2" customFormat="1" ht="23" customHeight="1" spans="1:8">
      <c r="A15" s="299" t="s">
        <v>673</v>
      </c>
      <c r="B15" s="297">
        <v>13163</v>
      </c>
      <c r="C15" s="295">
        <v>7347</v>
      </c>
      <c r="D15" s="296"/>
      <c r="E15" s="299" t="s">
        <v>665</v>
      </c>
      <c r="F15" s="297">
        <f>F16+F17+F18+F20</f>
        <v>3307</v>
      </c>
      <c r="G15" s="295">
        <f>G16+G17+G18</f>
        <v>2908</v>
      </c>
      <c r="H15" s="296"/>
    </row>
    <row r="16" s="2" customFormat="1" ht="23" customHeight="1" spans="1:8">
      <c r="A16" s="299" t="s">
        <v>674</v>
      </c>
      <c r="B16" s="297">
        <v>1250</v>
      </c>
      <c r="C16" s="295">
        <v>676</v>
      </c>
      <c r="D16" s="296"/>
      <c r="E16" s="299" t="s">
        <v>666</v>
      </c>
      <c r="F16" s="297">
        <v>2431</v>
      </c>
      <c r="G16" s="295">
        <f>1372+900</f>
        <v>2272</v>
      </c>
      <c r="H16" s="296"/>
    </row>
    <row r="17" s="2" customFormat="1" ht="23" customHeight="1" spans="1:8">
      <c r="A17" s="299" t="s">
        <v>675</v>
      </c>
      <c r="B17" s="297">
        <v>10281</v>
      </c>
      <c r="C17" s="295">
        <v>9248</v>
      </c>
      <c r="D17" s="296"/>
      <c r="E17" s="299" t="s">
        <v>667</v>
      </c>
      <c r="F17" s="297">
        <v>615</v>
      </c>
      <c r="G17" s="297">
        <v>10</v>
      </c>
      <c r="H17" s="296"/>
    </row>
    <row r="18" s="2" customFormat="1" ht="23" customHeight="1" spans="1:8">
      <c r="A18" s="300" t="s">
        <v>676</v>
      </c>
      <c r="B18" s="297">
        <v>45</v>
      </c>
      <c r="C18" s="295"/>
      <c r="D18" s="296"/>
      <c r="E18" s="299" t="s">
        <v>668</v>
      </c>
      <c r="F18" s="297">
        <v>261</v>
      </c>
      <c r="G18" s="295">
        <v>626</v>
      </c>
      <c r="H18" s="296"/>
    </row>
    <row r="19" s="2" customFormat="1" ht="23" customHeight="1" spans="1:8">
      <c r="A19" s="299" t="s">
        <v>677</v>
      </c>
      <c r="B19" s="297">
        <v>86</v>
      </c>
      <c r="C19" s="295">
        <v>44</v>
      </c>
      <c r="D19" s="296"/>
      <c r="E19" s="301"/>
      <c r="F19" s="301"/>
      <c r="G19" s="301"/>
      <c r="H19" s="301"/>
    </row>
    <row r="20" s="2" customFormat="1" ht="23" customHeight="1" spans="1:8">
      <c r="A20" s="299" t="s">
        <v>678</v>
      </c>
      <c r="B20" s="297"/>
      <c r="C20" s="295"/>
      <c r="D20" s="296"/>
      <c r="E20" s="299"/>
      <c r="F20" s="295"/>
      <c r="G20" s="295"/>
      <c r="H20" s="296"/>
    </row>
    <row r="21" s="2" customFormat="1" ht="23" customHeight="1" spans="1:8">
      <c r="A21" s="299" t="s">
        <v>679</v>
      </c>
      <c r="B21" s="297">
        <v>91</v>
      </c>
      <c r="C21" s="295">
        <v>54</v>
      </c>
      <c r="D21" s="296"/>
      <c r="E21" s="299"/>
      <c r="F21" s="295"/>
      <c r="G21" s="302"/>
      <c r="H21" s="296"/>
    </row>
    <row r="22" s="2" customFormat="1" ht="23" customHeight="1" spans="1:8">
      <c r="A22" s="299" t="s">
        <v>680</v>
      </c>
      <c r="B22" s="297">
        <v>1691</v>
      </c>
      <c r="C22" s="295">
        <v>2190</v>
      </c>
      <c r="D22" s="296"/>
      <c r="E22" s="299"/>
      <c r="F22" s="303"/>
      <c r="G22" s="295"/>
      <c r="H22" s="296"/>
    </row>
    <row r="23" s="2" customFormat="1" ht="23" customHeight="1" spans="1:8">
      <c r="A23" s="299" t="s">
        <v>681</v>
      </c>
      <c r="B23" s="297">
        <v>33</v>
      </c>
      <c r="C23" s="295">
        <v>36</v>
      </c>
      <c r="D23" s="296"/>
      <c r="E23" s="299"/>
      <c r="F23" s="303"/>
      <c r="G23" s="295"/>
      <c r="H23" s="296"/>
    </row>
    <row r="24" s="2" customFormat="1" ht="23" customHeight="1" spans="1:8">
      <c r="A24" s="300" t="s">
        <v>682</v>
      </c>
      <c r="B24" s="297">
        <v>139</v>
      </c>
      <c r="C24" s="295">
        <v>226</v>
      </c>
      <c r="D24" s="296"/>
      <c r="E24" s="304"/>
      <c r="F24" s="303"/>
      <c r="G24" s="295"/>
      <c r="H24" s="296"/>
    </row>
    <row r="25" s="2" customFormat="1" ht="23" customHeight="1" spans="1:8">
      <c r="A25" s="299" t="s">
        <v>683</v>
      </c>
      <c r="B25" s="297">
        <v>4325</v>
      </c>
      <c r="C25" s="295">
        <v>4151</v>
      </c>
      <c r="D25" s="296"/>
      <c r="E25" s="304"/>
      <c r="F25" s="303"/>
      <c r="G25" s="295"/>
      <c r="H25" s="296"/>
    </row>
    <row r="26" s="2" customFormat="1" ht="23" customHeight="1" spans="1:8">
      <c r="A26" s="300" t="s">
        <v>684</v>
      </c>
      <c r="B26" s="297">
        <v>1455</v>
      </c>
      <c r="C26" s="295">
        <v>1206</v>
      </c>
      <c r="D26" s="296"/>
      <c r="E26" s="304"/>
      <c r="F26" s="303"/>
      <c r="G26" s="295"/>
      <c r="H26" s="296"/>
    </row>
    <row r="27" s="2" customFormat="1" ht="23" customHeight="1" spans="1:8">
      <c r="A27" s="299" t="s">
        <v>685</v>
      </c>
      <c r="B27" s="297">
        <v>31</v>
      </c>
      <c r="C27" s="295">
        <v>13</v>
      </c>
      <c r="D27" s="296"/>
      <c r="E27" s="304"/>
      <c r="F27" s="303"/>
      <c r="G27" s="295"/>
      <c r="H27" s="296"/>
    </row>
    <row r="28" s="2" customFormat="1" ht="23" customHeight="1" spans="1:8">
      <c r="A28" s="299" t="s">
        <v>686</v>
      </c>
      <c r="B28" s="297">
        <v>478</v>
      </c>
      <c r="C28" s="295">
        <v>1140</v>
      </c>
      <c r="D28" s="296"/>
      <c r="E28" s="304"/>
      <c r="F28" s="303"/>
      <c r="G28" s="295"/>
      <c r="H28" s="296"/>
    </row>
    <row r="29" s="2" customFormat="1" ht="23" customHeight="1" spans="1:8">
      <c r="A29" s="299" t="s">
        <v>687</v>
      </c>
      <c r="B29" s="297">
        <v>103</v>
      </c>
      <c r="C29" s="295">
        <v>61</v>
      </c>
      <c r="D29" s="296"/>
      <c r="E29" s="304"/>
      <c r="F29" s="303"/>
      <c r="G29" s="295"/>
      <c r="H29" s="296"/>
    </row>
    <row r="30" s="2" customFormat="1" ht="23" customHeight="1" spans="1:8">
      <c r="A30" s="300" t="s">
        <v>688</v>
      </c>
      <c r="B30" s="297">
        <v>131</v>
      </c>
      <c r="C30" s="295">
        <v>500</v>
      </c>
      <c r="D30" s="296"/>
      <c r="E30" s="304"/>
      <c r="F30" s="303"/>
      <c r="G30" s="295"/>
      <c r="H30" s="296"/>
    </row>
    <row r="31" s="2" customFormat="1" ht="23" customHeight="1" spans="1:8">
      <c r="A31" s="299" t="s">
        <v>689</v>
      </c>
      <c r="B31" s="297"/>
      <c r="C31" s="295">
        <v>9</v>
      </c>
      <c r="D31" s="296"/>
      <c r="E31" s="304"/>
      <c r="F31" s="303"/>
      <c r="G31" s="295"/>
      <c r="H31" s="296"/>
    </row>
    <row r="32" s="2" customFormat="1" ht="23" customHeight="1" spans="1:8">
      <c r="A32" s="299" t="s">
        <v>690</v>
      </c>
      <c r="B32" s="297">
        <v>5</v>
      </c>
      <c r="C32" s="295"/>
      <c r="D32" s="296"/>
      <c r="E32" s="304"/>
      <c r="F32" s="303"/>
      <c r="G32" s="295"/>
      <c r="H32" s="296"/>
    </row>
    <row r="33" s="2" customFormat="1" ht="23" customHeight="1" spans="1:8">
      <c r="A33" s="300" t="s">
        <v>691</v>
      </c>
      <c r="B33" s="297">
        <v>5</v>
      </c>
      <c r="C33" s="295">
        <v>7</v>
      </c>
      <c r="D33" s="296"/>
      <c r="E33" s="304"/>
      <c r="F33" s="303"/>
      <c r="G33" s="295"/>
      <c r="H33" s="296"/>
    </row>
    <row r="34" s="2" customFormat="1" ht="23" customHeight="1" spans="1:8">
      <c r="A34" s="300" t="s">
        <v>692</v>
      </c>
      <c r="B34" s="297">
        <v>89</v>
      </c>
      <c r="C34" s="295"/>
      <c r="D34" s="296"/>
      <c r="E34" s="304"/>
      <c r="F34" s="303"/>
      <c r="G34" s="295"/>
      <c r="H34" s="296"/>
    </row>
    <row r="35" s="2" customFormat="1" ht="23" customHeight="1" spans="1:8">
      <c r="A35" s="299" t="s">
        <v>693</v>
      </c>
      <c r="B35" s="297"/>
      <c r="C35" s="295"/>
      <c r="D35" s="296"/>
      <c r="E35" s="304"/>
      <c r="F35" s="303"/>
      <c r="G35" s="295"/>
      <c r="H35" s="296"/>
    </row>
    <row r="36" s="2" customFormat="1" ht="23" customHeight="1" spans="1:8">
      <c r="A36" s="299" t="s">
        <v>694</v>
      </c>
      <c r="B36" s="297">
        <v>4160</v>
      </c>
      <c r="C36" s="295">
        <v>4160</v>
      </c>
      <c r="D36" s="296"/>
      <c r="E36" s="304"/>
      <c r="F36" s="303"/>
      <c r="G36" s="295"/>
      <c r="H36" s="296"/>
    </row>
    <row r="37" s="2" customFormat="1" ht="23" customHeight="1" spans="1:8">
      <c r="A37" s="299" t="s">
        <v>695</v>
      </c>
      <c r="B37" s="297">
        <v>312</v>
      </c>
      <c r="C37" s="295">
        <v>19</v>
      </c>
      <c r="D37" s="296"/>
      <c r="E37" s="304"/>
      <c r="F37" s="303"/>
      <c r="G37" s="295"/>
      <c r="H37" s="296"/>
    </row>
    <row r="38" s="2" customFormat="1" ht="23" customHeight="1" spans="1:8">
      <c r="A38" s="299" t="s">
        <v>696</v>
      </c>
      <c r="B38" s="297">
        <v>3332</v>
      </c>
      <c r="C38" s="295">
        <v>145</v>
      </c>
      <c r="D38" s="296"/>
      <c r="E38" s="301"/>
      <c r="F38" s="301"/>
      <c r="G38" s="301"/>
      <c r="H38" s="296"/>
    </row>
    <row r="39" s="2" customFormat="1" ht="23" customHeight="1" spans="1:8">
      <c r="A39" s="298" t="s">
        <v>48</v>
      </c>
      <c r="B39" s="297">
        <v>2207</v>
      </c>
      <c r="C39" s="295">
        <v>725</v>
      </c>
      <c r="D39" s="296"/>
      <c r="E39" s="294" t="s">
        <v>50</v>
      </c>
      <c r="F39" s="303"/>
      <c r="G39" s="295"/>
      <c r="H39" s="296"/>
    </row>
    <row r="40" s="2" customFormat="1" ht="23" customHeight="1" spans="1:8">
      <c r="A40" s="294" t="s">
        <v>49</v>
      </c>
      <c r="B40" s="297"/>
      <c r="C40" s="295"/>
      <c r="D40" s="296"/>
      <c r="E40" s="294" t="s">
        <v>52</v>
      </c>
      <c r="F40" s="295"/>
      <c r="G40" s="295"/>
      <c r="H40" s="296"/>
    </row>
    <row r="41" s="2" customFormat="1" ht="23" customHeight="1" spans="1:8">
      <c r="A41" s="294" t="s">
        <v>51</v>
      </c>
      <c r="B41" s="297">
        <v>3037</v>
      </c>
      <c r="C41" s="295">
        <v>974</v>
      </c>
      <c r="D41" s="296"/>
      <c r="E41" s="305" t="s">
        <v>54</v>
      </c>
      <c r="F41" s="295">
        <f>7251-1731</f>
        <v>5520</v>
      </c>
      <c r="G41" s="295">
        <v>5600</v>
      </c>
      <c r="H41" s="296"/>
    </row>
    <row r="42" s="2" customFormat="1" ht="23" customHeight="1" spans="1:8">
      <c r="A42" s="294" t="s">
        <v>53</v>
      </c>
      <c r="B42" s="297">
        <v>2865</v>
      </c>
      <c r="C42" s="297">
        <f>5059</f>
        <v>5059</v>
      </c>
      <c r="D42" s="296"/>
      <c r="E42" s="294" t="s">
        <v>56</v>
      </c>
      <c r="F42" s="295">
        <v>5059</v>
      </c>
      <c r="G42" s="295"/>
      <c r="H42" s="296"/>
    </row>
    <row r="43" s="2" customFormat="1" ht="23" customHeight="1" spans="1:8">
      <c r="A43" s="294" t="s">
        <v>55</v>
      </c>
      <c r="B43" s="297">
        <v>7580</v>
      </c>
      <c r="C43" s="295">
        <f>4190+1260</f>
        <v>5450</v>
      </c>
      <c r="D43" s="296"/>
      <c r="E43" s="294" t="s">
        <v>697</v>
      </c>
      <c r="F43" s="295">
        <v>974</v>
      </c>
      <c r="G43" s="295"/>
      <c r="H43" s="296"/>
    </row>
    <row r="44" s="2" customFormat="1" ht="23" customHeight="1" spans="1:8">
      <c r="A44" s="298" t="s">
        <v>57</v>
      </c>
      <c r="B44" s="297">
        <v>2793</v>
      </c>
      <c r="C44" s="295">
        <v>23086</v>
      </c>
      <c r="D44" s="296"/>
      <c r="E44" s="294" t="s">
        <v>58</v>
      </c>
      <c r="F44" s="295">
        <v>4190</v>
      </c>
      <c r="G44" s="295"/>
      <c r="H44" s="296"/>
    </row>
    <row r="45" s="2" customFormat="1" ht="23" customHeight="1" spans="1:8">
      <c r="A45" s="306" t="s">
        <v>61</v>
      </c>
      <c r="B45" s="307">
        <f>B4+B11+B40+B41+B42+B43+B44</f>
        <v>113743</v>
      </c>
      <c r="C45" s="307">
        <f>C4+C11+C40+C41+C42+C43+C44</f>
        <v>123221</v>
      </c>
      <c r="D45" s="308"/>
      <c r="E45" s="306" t="s">
        <v>62</v>
      </c>
      <c r="F45" s="307">
        <f>F4+F39+F40+F41+F42+F44+F43</f>
        <v>113743</v>
      </c>
      <c r="G45" s="307">
        <f>G4+G39+G40+G41+G42+G44+G43</f>
        <v>123221</v>
      </c>
      <c r="H45" s="308"/>
    </row>
    <row r="46" s="2" customFormat="1" ht="23" customHeight="1" spans="2:7">
      <c r="B46" s="285"/>
      <c r="C46" s="285"/>
      <c r="E46" s="286"/>
      <c r="F46" s="287"/>
      <c r="G46" s="285"/>
    </row>
    <row r="47" s="2" customFormat="1" ht="23" customHeight="1" spans="2:7">
      <c r="B47" s="285"/>
      <c r="C47" s="285"/>
      <c r="E47" s="286"/>
      <c r="F47" s="287"/>
      <c r="G47" s="309"/>
    </row>
    <row r="48" s="2" customFormat="1" ht="23" customHeight="1" spans="2:7">
      <c r="B48" s="285"/>
      <c r="C48" s="285"/>
      <c r="E48" s="286"/>
      <c r="F48" s="287"/>
      <c r="G48" s="285"/>
    </row>
    <row r="49" s="284" customFormat="1" ht="23" customHeight="1" spans="1:8">
      <c r="A49" s="2"/>
      <c r="B49" s="285"/>
      <c r="C49" s="285"/>
      <c r="D49" s="285"/>
      <c r="E49" s="286"/>
      <c r="F49" s="287"/>
      <c r="G49" s="285"/>
      <c r="H49" s="285"/>
    </row>
    <row r="50" s="284" customFormat="1" ht="23" customHeight="1" spans="1:8">
      <c r="A50" s="2"/>
      <c r="B50" s="285"/>
      <c r="C50" s="285"/>
      <c r="D50" s="285"/>
      <c r="E50" s="286"/>
      <c r="F50" s="287"/>
      <c r="G50" s="285"/>
      <c r="H50" s="285"/>
    </row>
    <row r="51" s="284" customFormat="1" ht="23" customHeight="1" spans="1:8">
      <c r="A51" s="2"/>
      <c r="B51" s="285"/>
      <c r="C51" s="285"/>
      <c r="D51" s="285"/>
      <c r="E51" s="286"/>
      <c r="F51" s="287"/>
      <c r="G51" s="285"/>
      <c r="H51" s="285"/>
    </row>
    <row r="52" s="2" customFormat="1" ht="23.25" customHeight="1" spans="2:8">
      <c r="B52" s="285"/>
      <c r="C52" s="285"/>
      <c r="D52" s="285"/>
      <c r="E52" s="286"/>
      <c r="F52" s="287"/>
      <c r="G52" s="285"/>
      <c r="H52" s="285"/>
    </row>
    <row r="53" s="2" customFormat="1" ht="23.25" customHeight="1" spans="2:8">
      <c r="B53" s="285"/>
      <c r="C53" s="285"/>
      <c r="D53" s="285"/>
      <c r="E53" s="286"/>
      <c r="F53" s="287"/>
      <c r="G53" s="285"/>
      <c r="H53" s="285"/>
    </row>
    <row r="54" s="2" customFormat="1" ht="23.25" customHeight="1" spans="2:8">
      <c r="B54" s="285"/>
      <c r="C54" s="285"/>
      <c r="D54" s="285"/>
      <c r="E54" s="286"/>
      <c r="F54" s="287"/>
      <c r="G54" s="285"/>
      <c r="H54" s="285"/>
    </row>
    <row r="55" s="2" customFormat="1" ht="23.25" customHeight="1" spans="2:7">
      <c r="B55" s="285"/>
      <c r="C55" s="285"/>
      <c r="E55" s="286"/>
      <c r="F55" s="287"/>
      <c r="G55" s="285"/>
    </row>
    <row r="56" s="2" customFormat="1" ht="23.25" customHeight="1" spans="2:8">
      <c r="B56" s="285"/>
      <c r="C56" s="285"/>
      <c r="D56" s="285"/>
      <c r="F56" s="286"/>
      <c r="G56" s="287"/>
      <c r="H56" s="285"/>
    </row>
    <row r="57" s="2" customFormat="1" ht="23.25" customHeight="1" spans="2:8">
      <c r="B57" s="285"/>
      <c r="C57" s="285"/>
      <c r="D57" s="285"/>
      <c r="F57" s="286"/>
      <c r="G57" s="287"/>
      <c r="H57" s="285"/>
    </row>
    <row r="58" s="2" customFormat="1" ht="23.25" customHeight="1" spans="2:8">
      <c r="B58" s="285"/>
      <c r="C58" s="285"/>
      <c r="D58" s="285"/>
      <c r="F58" s="286"/>
      <c r="G58" s="287"/>
      <c r="H58" s="285"/>
    </row>
    <row r="59" s="2" customFormat="1" ht="23.25" customHeight="1" spans="2:8">
      <c r="B59" s="285"/>
      <c r="C59" s="285"/>
      <c r="D59" s="285"/>
      <c r="F59" s="286"/>
      <c r="G59" s="287"/>
      <c r="H59" s="285"/>
    </row>
    <row r="60" s="2" customFormat="1" customHeight="1" spans="2:8">
      <c r="B60" s="285"/>
      <c r="C60" s="285"/>
      <c r="D60" s="285"/>
      <c r="F60" s="286"/>
      <c r="G60" s="287"/>
      <c r="H60" s="285"/>
    </row>
    <row r="61" s="2" customFormat="1" customHeight="1" spans="2:8">
      <c r="B61" s="285"/>
      <c r="C61" s="285"/>
      <c r="D61" s="285"/>
      <c r="F61" s="286"/>
      <c r="G61" s="287"/>
      <c r="H61" s="285"/>
    </row>
  </sheetData>
  <mergeCells count="1">
    <mergeCell ref="A1:H1"/>
  </mergeCells>
  <printOptions horizontalCentered="1"/>
  <pageMargins left="0.270833333333333" right="0.270833333333333" top="0.704166666666667" bottom="0.468055555555556" header="0.511805555555556" footer="0.270833333333333"/>
  <pageSetup paperSize="9" scale="71" orientation="portrait"/>
  <headerFooter>
    <oddHeader>&amp;L&amp;"宋体,常规"&amp;11&amp;A</oddHead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E27"/>
  <sheetViews>
    <sheetView view="pageBreakPreview" zoomScaleNormal="100" zoomScaleSheetLayoutView="100" topLeftCell="A8" workbookViewId="0">
      <selection activeCell="B125" sqref="B125"/>
    </sheetView>
  </sheetViews>
  <sheetFormatPr defaultColWidth="9" defaultRowHeight="14.25" outlineLevelCol="4"/>
  <cols>
    <col min="1" max="1" width="11.25" style="265" customWidth="1"/>
    <col min="2" max="2" width="30.75" style="265" customWidth="1"/>
    <col min="3" max="5" width="13.625" style="277" customWidth="1"/>
  </cols>
  <sheetData>
    <row r="1" s="262" customFormat="1" ht="26" customHeight="1" spans="1:5">
      <c r="A1" s="5" t="s">
        <v>698</v>
      </c>
      <c r="B1" s="122"/>
      <c r="C1" s="122"/>
      <c r="D1" s="122"/>
      <c r="E1" s="122"/>
    </row>
    <row r="2" s="263" customFormat="1" ht="26" customHeight="1" spans="1:5">
      <c r="A2" s="265"/>
      <c r="B2" s="265"/>
      <c r="C2" s="277"/>
      <c r="D2" s="277"/>
      <c r="E2" s="266" t="s">
        <v>3</v>
      </c>
    </row>
    <row r="3" s="264" customFormat="1" ht="25" customHeight="1" spans="1:5">
      <c r="A3" s="278" t="s">
        <v>65</v>
      </c>
      <c r="B3" s="278" t="s">
        <v>66</v>
      </c>
      <c r="C3" s="269" t="s">
        <v>67</v>
      </c>
      <c r="D3" s="269"/>
      <c r="E3" s="269"/>
    </row>
    <row r="4" s="264" customFormat="1" ht="25" customHeight="1" spans="1:5">
      <c r="A4" s="279"/>
      <c r="B4" s="279"/>
      <c r="C4" s="269" t="s">
        <v>70</v>
      </c>
      <c r="D4" s="269" t="s">
        <v>71</v>
      </c>
      <c r="E4" s="269" t="s">
        <v>72</v>
      </c>
    </row>
    <row r="5" s="263" customFormat="1" ht="25" customHeight="1" spans="1:5">
      <c r="A5" s="270"/>
      <c r="B5" s="271" t="s">
        <v>97</v>
      </c>
      <c r="C5" s="280">
        <f>SUM(C6,C20)</f>
        <v>90068</v>
      </c>
      <c r="D5" s="280">
        <f>SUM(D6,D20)</f>
        <v>67549</v>
      </c>
      <c r="E5" s="280">
        <f>SUM(E6,E20)</f>
        <v>22519</v>
      </c>
    </row>
    <row r="6" s="263" customFormat="1" ht="25" customHeight="1" spans="1:5">
      <c r="A6" s="270">
        <v>101</v>
      </c>
      <c r="B6" s="270" t="s">
        <v>74</v>
      </c>
      <c r="C6" s="274">
        <v>67068</v>
      </c>
      <c r="D6" s="274">
        <v>45089</v>
      </c>
      <c r="E6" s="274">
        <v>21979</v>
      </c>
    </row>
    <row r="7" s="263" customFormat="1" ht="25" customHeight="1" spans="1:5">
      <c r="A7" s="270">
        <v>10101</v>
      </c>
      <c r="B7" s="270" t="s">
        <v>75</v>
      </c>
      <c r="C7" s="281">
        <v>44177</v>
      </c>
      <c r="D7" s="281">
        <v>29892</v>
      </c>
      <c r="E7" s="281">
        <v>14285</v>
      </c>
    </row>
    <row r="8" s="263" customFormat="1" ht="25" customHeight="1" spans="1:5">
      <c r="A8" s="275">
        <v>10104</v>
      </c>
      <c r="B8" s="275" t="s">
        <v>76</v>
      </c>
      <c r="C8" s="281">
        <v>5000</v>
      </c>
      <c r="D8" s="281">
        <v>2500</v>
      </c>
      <c r="E8" s="273">
        <v>2500</v>
      </c>
    </row>
    <row r="9" s="263" customFormat="1" ht="25" customHeight="1" spans="1:5">
      <c r="A9" s="275">
        <v>10106</v>
      </c>
      <c r="B9" s="275" t="s">
        <v>77</v>
      </c>
      <c r="C9" s="281">
        <v>1943</v>
      </c>
      <c r="D9" s="281">
        <v>1876</v>
      </c>
      <c r="E9" s="273">
        <v>67</v>
      </c>
    </row>
    <row r="10" s="263" customFormat="1" ht="25" customHeight="1" spans="1:5">
      <c r="A10" s="275">
        <v>10107</v>
      </c>
      <c r="B10" s="275" t="s">
        <v>78</v>
      </c>
      <c r="C10" s="281">
        <v>925</v>
      </c>
      <c r="D10" s="281">
        <v>683</v>
      </c>
      <c r="E10" s="273">
        <v>242</v>
      </c>
    </row>
    <row r="11" s="263" customFormat="1" ht="25" customHeight="1" spans="1:5">
      <c r="A11" s="275">
        <v>10109</v>
      </c>
      <c r="B11" s="275" t="s">
        <v>79</v>
      </c>
      <c r="C11" s="274">
        <v>2065</v>
      </c>
      <c r="D11" s="274">
        <v>1265</v>
      </c>
      <c r="E11" s="274">
        <v>800</v>
      </c>
    </row>
    <row r="12" s="263" customFormat="1" ht="25" customHeight="1" spans="1:5">
      <c r="A12" s="275">
        <v>10110</v>
      </c>
      <c r="B12" s="275" t="s">
        <v>80</v>
      </c>
      <c r="C12" s="274">
        <v>2270</v>
      </c>
      <c r="D12" s="274">
        <v>2090</v>
      </c>
      <c r="E12" s="274">
        <v>180</v>
      </c>
    </row>
    <row r="13" s="263" customFormat="1" ht="25" customHeight="1" spans="1:5">
      <c r="A13" s="275">
        <v>10111</v>
      </c>
      <c r="B13" s="275" t="s">
        <v>81</v>
      </c>
      <c r="C13" s="274">
        <v>1920</v>
      </c>
      <c r="D13" s="274">
        <v>1120</v>
      </c>
      <c r="E13" s="274">
        <v>800</v>
      </c>
    </row>
    <row r="14" s="263" customFormat="1" ht="25" customHeight="1" spans="1:5">
      <c r="A14" s="275">
        <v>10112</v>
      </c>
      <c r="B14" s="275" t="s">
        <v>82</v>
      </c>
      <c r="C14" s="274">
        <v>5700</v>
      </c>
      <c r="D14" s="274">
        <v>3200</v>
      </c>
      <c r="E14" s="274">
        <v>2500</v>
      </c>
    </row>
    <row r="15" s="263" customFormat="1" ht="25" customHeight="1" spans="1:5">
      <c r="A15" s="275">
        <v>10113</v>
      </c>
      <c r="B15" s="275" t="s">
        <v>83</v>
      </c>
      <c r="C15" s="274">
        <v>900</v>
      </c>
      <c r="D15" s="274">
        <v>840</v>
      </c>
      <c r="E15" s="274">
        <v>60</v>
      </c>
    </row>
    <row r="16" ht="25" customHeight="1" spans="1:5">
      <c r="A16" s="275">
        <v>10114</v>
      </c>
      <c r="B16" s="275" t="s">
        <v>84</v>
      </c>
      <c r="C16" s="274">
        <v>700</v>
      </c>
      <c r="D16" s="274">
        <v>690</v>
      </c>
      <c r="E16" s="274">
        <v>10</v>
      </c>
    </row>
    <row r="17" ht="25" customHeight="1" spans="1:5">
      <c r="A17" s="275">
        <v>10118</v>
      </c>
      <c r="B17" s="275" t="s">
        <v>85</v>
      </c>
      <c r="C17" s="274">
        <v>315</v>
      </c>
      <c r="D17" s="274">
        <v>165</v>
      </c>
      <c r="E17" s="274">
        <v>150</v>
      </c>
    </row>
    <row r="18" ht="25" customHeight="1" spans="1:5">
      <c r="A18" s="275">
        <v>10119</v>
      </c>
      <c r="B18" s="275" t="s">
        <v>86</v>
      </c>
      <c r="C18" s="274">
        <v>840</v>
      </c>
      <c r="D18" s="274">
        <v>580</v>
      </c>
      <c r="E18" s="274">
        <v>260</v>
      </c>
    </row>
    <row r="19" ht="25" customHeight="1" spans="1:5">
      <c r="A19" s="275">
        <v>10121</v>
      </c>
      <c r="B19" s="275" t="s">
        <v>87</v>
      </c>
      <c r="C19" s="281">
        <v>313</v>
      </c>
      <c r="D19" s="273">
        <v>188</v>
      </c>
      <c r="E19" s="273">
        <v>125</v>
      </c>
    </row>
    <row r="20" ht="25" customHeight="1" spans="1:5">
      <c r="A20" s="275">
        <v>103</v>
      </c>
      <c r="B20" s="275" t="s">
        <v>88</v>
      </c>
      <c r="C20" s="274">
        <v>23000</v>
      </c>
      <c r="D20" s="274">
        <v>22460</v>
      </c>
      <c r="E20" s="274">
        <v>540</v>
      </c>
    </row>
    <row r="21" ht="25" customHeight="1" spans="1:5">
      <c r="A21" s="275">
        <v>10302</v>
      </c>
      <c r="B21" s="275" t="s">
        <v>89</v>
      </c>
      <c r="C21" s="274">
        <v>1200</v>
      </c>
      <c r="D21" s="274">
        <v>700</v>
      </c>
      <c r="E21" s="274">
        <v>500</v>
      </c>
    </row>
    <row r="22" ht="25" customHeight="1" spans="1:5">
      <c r="A22" s="275">
        <v>10304</v>
      </c>
      <c r="B22" s="275" t="s">
        <v>90</v>
      </c>
      <c r="C22" s="274">
        <v>300</v>
      </c>
      <c r="D22" s="274">
        <v>280</v>
      </c>
      <c r="E22" s="274">
        <v>20</v>
      </c>
    </row>
    <row r="23" ht="25" customHeight="1" spans="1:5">
      <c r="A23" s="275">
        <v>10305</v>
      </c>
      <c r="B23" s="275" t="s">
        <v>91</v>
      </c>
      <c r="C23" s="274">
        <v>1400</v>
      </c>
      <c r="D23" s="274">
        <v>1400</v>
      </c>
      <c r="E23" s="274"/>
    </row>
    <row r="24" ht="25" customHeight="1" spans="1:5">
      <c r="A24" s="276">
        <v>10307</v>
      </c>
      <c r="B24" s="276" t="s">
        <v>92</v>
      </c>
      <c r="C24" s="274">
        <v>20080</v>
      </c>
      <c r="D24" s="274">
        <v>20080</v>
      </c>
      <c r="E24" s="274"/>
    </row>
    <row r="25" ht="25" customHeight="1" spans="1:5">
      <c r="A25" s="276">
        <v>10308</v>
      </c>
      <c r="B25" s="276" t="s">
        <v>93</v>
      </c>
      <c r="C25" s="274"/>
      <c r="D25" s="274"/>
      <c r="E25" s="274"/>
    </row>
    <row r="26" ht="25" customHeight="1" spans="1:5">
      <c r="A26" s="275">
        <v>10309</v>
      </c>
      <c r="B26" s="275" t="s">
        <v>94</v>
      </c>
      <c r="C26" s="274"/>
      <c r="D26" s="274"/>
      <c r="E26" s="274"/>
    </row>
    <row r="27" ht="24" customHeight="1" spans="1:5">
      <c r="A27" s="275">
        <v>10399</v>
      </c>
      <c r="B27" s="275" t="s">
        <v>95</v>
      </c>
      <c r="C27" s="274">
        <v>20</v>
      </c>
      <c r="D27" s="274"/>
      <c r="E27" s="274">
        <v>20</v>
      </c>
    </row>
  </sheetData>
  <mergeCells count="5">
    <mergeCell ref="A1:E1"/>
    <mergeCell ref="A2:B2"/>
    <mergeCell ref="C3:E3"/>
    <mergeCell ref="A3:A4"/>
    <mergeCell ref="B3:B4"/>
  </mergeCells>
  <printOptions horizontalCentered="1"/>
  <pageMargins left="0.750694444444444" right="0.750694444444444" top="0.994444444444444" bottom="0.994444444444444" header="0.506944444444444" footer="0.506944444444444"/>
  <pageSetup paperSize="9" scale="97" fitToHeight="0" orientation="portrait"/>
  <headerFooter>
    <oddHeader>&amp;L&amp;"宋体,常规"&amp;11&amp;A</oddHead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DO27"/>
  <sheetViews>
    <sheetView view="pageBreakPreview" zoomScaleNormal="100" zoomScaleSheetLayoutView="100" workbookViewId="0">
      <selection activeCell="B125" sqref="B125"/>
    </sheetView>
  </sheetViews>
  <sheetFormatPr defaultColWidth="9" defaultRowHeight="14.25"/>
  <cols>
    <col min="1" max="1" width="11.25" style="265" customWidth="1"/>
    <col min="2" max="2" width="30.75" style="265" customWidth="1"/>
    <col min="3" max="3" width="11.25" style="266" customWidth="1"/>
    <col min="4" max="5" width="11.25" style="263" customWidth="1"/>
    <col min="6" max="119" width="9" style="263"/>
  </cols>
  <sheetData>
    <row r="1" s="262" customFormat="1" ht="26" customHeight="1" spans="1:119">
      <c r="A1" s="5" t="s">
        <v>699</v>
      </c>
      <c r="B1" s="122"/>
      <c r="C1" s="122"/>
      <c r="D1" s="122"/>
      <c r="E1" s="122"/>
      <c r="F1" s="267"/>
      <c r="G1" s="267"/>
      <c r="H1" s="267"/>
      <c r="I1" s="267"/>
      <c r="J1" s="267"/>
      <c r="K1" s="267"/>
      <c r="L1" s="267"/>
      <c r="M1" s="267"/>
      <c r="N1" s="267"/>
      <c r="O1" s="267"/>
      <c r="P1" s="267"/>
      <c r="Q1" s="267"/>
      <c r="R1" s="267"/>
      <c r="S1" s="267"/>
      <c r="T1" s="267"/>
      <c r="U1" s="267"/>
      <c r="V1" s="267"/>
      <c r="W1" s="267"/>
      <c r="X1" s="267"/>
      <c r="Y1" s="267"/>
      <c r="Z1" s="267"/>
      <c r="AA1" s="267"/>
      <c r="AB1" s="267"/>
      <c r="AC1" s="267"/>
      <c r="AD1" s="267"/>
      <c r="AE1" s="267"/>
      <c r="AF1" s="267"/>
      <c r="AG1" s="267"/>
      <c r="AH1" s="267"/>
      <c r="AI1" s="267"/>
      <c r="AJ1" s="267"/>
      <c r="AK1" s="267"/>
      <c r="AL1" s="267"/>
      <c r="AM1" s="267"/>
      <c r="AN1" s="267"/>
      <c r="AO1" s="267"/>
      <c r="AP1" s="267"/>
      <c r="AQ1" s="267"/>
      <c r="AR1" s="267"/>
      <c r="AS1" s="267"/>
      <c r="AT1" s="267"/>
      <c r="AU1" s="267"/>
      <c r="AV1" s="267"/>
      <c r="AW1" s="267"/>
      <c r="AX1" s="267"/>
      <c r="AY1" s="267"/>
      <c r="AZ1" s="267"/>
      <c r="BA1" s="267"/>
      <c r="BB1" s="267"/>
      <c r="BC1" s="267"/>
      <c r="BD1" s="267"/>
      <c r="BE1" s="267"/>
      <c r="BF1" s="267"/>
      <c r="BG1" s="267"/>
      <c r="BH1" s="267"/>
      <c r="BI1" s="267"/>
      <c r="BJ1" s="267"/>
      <c r="BK1" s="267"/>
      <c r="BL1" s="267"/>
      <c r="BM1" s="267"/>
      <c r="BN1" s="267"/>
      <c r="BO1" s="267"/>
      <c r="BP1" s="267"/>
      <c r="BQ1" s="267"/>
      <c r="BR1" s="267"/>
      <c r="BS1" s="267"/>
      <c r="BT1" s="267"/>
      <c r="BU1" s="267"/>
      <c r="BV1" s="267"/>
      <c r="BW1" s="267"/>
      <c r="BX1" s="267"/>
      <c r="BY1" s="267"/>
      <c r="BZ1" s="267"/>
      <c r="CA1" s="267"/>
      <c r="CB1" s="267"/>
      <c r="CC1" s="267"/>
      <c r="CD1" s="267"/>
      <c r="CE1" s="267"/>
      <c r="CF1" s="267"/>
      <c r="CG1" s="267"/>
      <c r="CH1" s="267"/>
      <c r="CI1" s="267"/>
      <c r="CJ1" s="267"/>
      <c r="CK1" s="267"/>
      <c r="CL1" s="267"/>
      <c r="CM1" s="267"/>
      <c r="CN1" s="267"/>
      <c r="CO1" s="267"/>
      <c r="CP1" s="267"/>
      <c r="CQ1" s="267"/>
      <c r="CR1" s="267"/>
      <c r="CS1" s="267"/>
      <c r="CT1" s="267"/>
      <c r="CU1" s="267"/>
      <c r="CV1" s="267"/>
      <c r="CW1" s="267"/>
      <c r="CX1" s="267"/>
      <c r="CY1" s="267"/>
      <c r="CZ1" s="267"/>
      <c r="DA1" s="267"/>
      <c r="DB1" s="267"/>
      <c r="DC1" s="267"/>
      <c r="DD1" s="267"/>
      <c r="DE1" s="267"/>
      <c r="DF1" s="267"/>
      <c r="DG1" s="267"/>
      <c r="DH1" s="267"/>
      <c r="DI1" s="267"/>
      <c r="DJ1" s="267"/>
      <c r="DK1" s="267"/>
      <c r="DL1" s="267"/>
      <c r="DM1" s="267"/>
      <c r="DN1" s="267"/>
      <c r="DO1" s="267"/>
    </row>
    <row r="2" s="263" customFormat="1" ht="26" customHeight="1" spans="1:5">
      <c r="A2" s="265"/>
      <c r="B2" s="265"/>
      <c r="C2" s="266"/>
      <c r="E2" s="263" t="s">
        <v>3</v>
      </c>
    </row>
    <row r="3" s="264" customFormat="1" ht="25" customHeight="1" spans="1:5">
      <c r="A3" s="268" t="s">
        <v>65</v>
      </c>
      <c r="B3" s="268" t="s">
        <v>66</v>
      </c>
      <c r="C3" s="269" t="s">
        <v>67</v>
      </c>
      <c r="D3" s="268"/>
      <c r="E3" s="268"/>
    </row>
    <row r="4" s="264" customFormat="1" ht="25" customHeight="1" spans="1:5">
      <c r="A4" s="268"/>
      <c r="B4" s="268"/>
      <c r="C4" s="269" t="s">
        <v>70</v>
      </c>
      <c r="D4" s="268" t="s">
        <v>71</v>
      </c>
      <c r="E4" s="268" t="s">
        <v>72</v>
      </c>
    </row>
    <row r="5" s="263" customFormat="1" ht="25" customHeight="1" spans="1:5">
      <c r="A5" s="270"/>
      <c r="B5" s="271" t="s">
        <v>97</v>
      </c>
      <c r="C5" s="272">
        <f>SUM(C6,C20)</f>
        <v>55310</v>
      </c>
      <c r="D5" s="272">
        <f>SUM(D6,D20)</f>
        <v>44310</v>
      </c>
      <c r="E5" s="272">
        <f>SUM(E6,E20)</f>
        <v>11000</v>
      </c>
    </row>
    <row r="6" s="263" customFormat="1" ht="25" customHeight="1" spans="1:5">
      <c r="A6" s="270">
        <v>101</v>
      </c>
      <c r="B6" s="270" t="s">
        <v>74</v>
      </c>
      <c r="C6" s="273">
        <v>32310</v>
      </c>
      <c r="D6" s="273">
        <v>21850</v>
      </c>
      <c r="E6" s="273">
        <v>10460</v>
      </c>
    </row>
    <row r="7" s="263" customFormat="1" ht="25" customHeight="1" spans="1:5">
      <c r="A7" s="270">
        <v>10101</v>
      </c>
      <c r="B7" s="270" t="s">
        <v>75</v>
      </c>
      <c r="C7" s="274">
        <v>15462</v>
      </c>
      <c r="D7" s="273">
        <v>10462</v>
      </c>
      <c r="E7" s="273">
        <v>5000</v>
      </c>
    </row>
    <row r="8" s="263" customFormat="1" ht="25" customHeight="1" spans="1:5">
      <c r="A8" s="275">
        <v>10104</v>
      </c>
      <c r="B8" s="275" t="s">
        <v>76</v>
      </c>
      <c r="C8" s="274">
        <v>1000</v>
      </c>
      <c r="D8" s="273">
        <v>500</v>
      </c>
      <c r="E8" s="273">
        <v>500</v>
      </c>
    </row>
    <row r="9" s="263" customFormat="1" ht="25" customHeight="1" spans="1:5">
      <c r="A9" s="275">
        <v>10106</v>
      </c>
      <c r="B9" s="275" t="s">
        <v>77</v>
      </c>
      <c r="C9" s="274">
        <v>583</v>
      </c>
      <c r="D9" s="273">
        <v>563</v>
      </c>
      <c r="E9" s="273">
        <v>20</v>
      </c>
    </row>
    <row r="10" s="263" customFormat="1" ht="25" customHeight="1" spans="1:5">
      <c r="A10" s="275">
        <v>10107</v>
      </c>
      <c r="B10" s="275" t="s">
        <v>78</v>
      </c>
      <c r="C10" s="274">
        <v>305</v>
      </c>
      <c r="D10" s="273">
        <v>225</v>
      </c>
      <c r="E10" s="273">
        <v>80</v>
      </c>
    </row>
    <row r="11" s="263" customFormat="1" ht="25" customHeight="1" spans="1:5">
      <c r="A11" s="275">
        <v>10109</v>
      </c>
      <c r="B11" s="275" t="s">
        <v>79</v>
      </c>
      <c r="C11" s="274">
        <v>2065</v>
      </c>
      <c r="D11" s="273">
        <v>1265</v>
      </c>
      <c r="E11" s="273">
        <v>800</v>
      </c>
    </row>
    <row r="12" s="263" customFormat="1" ht="25" customHeight="1" spans="1:5">
      <c r="A12" s="275">
        <v>10110</v>
      </c>
      <c r="B12" s="275" t="s">
        <v>80</v>
      </c>
      <c r="C12" s="274">
        <v>2270</v>
      </c>
      <c r="D12" s="273">
        <v>2090</v>
      </c>
      <c r="E12" s="273">
        <v>180</v>
      </c>
    </row>
    <row r="13" s="263" customFormat="1" ht="25" customHeight="1" spans="1:5">
      <c r="A13" s="275">
        <v>10111</v>
      </c>
      <c r="B13" s="275" t="s">
        <v>81</v>
      </c>
      <c r="C13" s="274">
        <v>1920</v>
      </c>
      <c r="D13" s="273">
        <v>1120</v>
      </c>
      <c r="E13" s="273">
        <v>800</v>
      </c>
    </row>
    <row r="14" s="263" customFormat="1" ht="25" customHeight="1" spans="1:5">
      <c r="A14" s="275">
        <v>10112</v>
      </c>
      <c r="B14" s="275" t="s">
        <v>82</v>
      </c>
      <c r="C14" s="274">
        <v>5700</v>
      </c>
      <c r="D14" s="273">
        <v>3200</v>
      </c>
      <c r="E14" s="273">
        <v>2500</v>
      </c>
    </row>
    <row r="15" s="263" customFormat="1" ht="25" customHeight="1" spans="1:5">
      <c r="A15" s="275">
        <v>10113</v>
      </c>
      <c r="B15" s="275" t="s">
        <v>83</v>
      </c>
      <c r="C15" s="274">
        <v>900</v>
      </c>
      <c r="D15" s="273">
        <v>840</v>
      </c>
      <c r="E15" s="273">
        <v>60</v>
      </c>
    </row>
    <row r="16" s="263" customFormat="1" ht="25" customHeight="1" spans="1:5">
      <c r="A16" s="275">
        <v>10114</v>
      </c>
      <c r="B16" s="275" t="s">
        <v>84</v>
      </c>
      <c r="C16" s="274">
        <v>700</v>
      </c>
      <c r="D16" s="273">
        <v>690</v>
      </c>
      <c r="E16" s="273">
        <v>10</v>
      </c>
    </row>
    <row r="17" ht="25" customHeight="1" spans="1:5">
      <c r="A17" s="275">
        <v>10118</v>
      </c>
      <c r="B17" s="275" t="s">
        <v>85</v>
      </c>
      <c r="C17" s="274">
        <v>315</v>
      </c>
      <c r="D17" s="273">
        <v>165</v>
      </c>
      <c r="E17" s="273">
        <v>150</v>
      </c>
    </row>
    <row r="18" ht="25" customHeight="1" spans="1:5">
      <c r="A18" s="275">
        <v>10119</v>
      </c>
      <c r="B18" s="275" t="s">
        <v>86</v>
      </c>
      <c r="C18" s="274">
        <v>840</v>
      </c>
      <c r="D18" s="273">
        <v>580</v>
      </c>
      <c r="E18" s="273">
        <v>260</v>
      </c>
    </row>
    <row r="19" ht="25" customHeight="1" spans="1:5">
      <c r="A19" s="275">
        <v>10121</v>
      </c>
      <c r="B19" s="275" t="s">
        <v>87</v>
      </c>
      <c r="C19" s="274">
        <v>250</v>
      </c>
      <c r="D19" s="273">
        <v>150</v>
      </c>
      <c r="E19" s="273">
        <v>100</v>
      </c>
    </row>
    <row r="20" ht="25" customHeight="1" spans="1:5">
      <c r="A20" s="275">
        <v>103</v>
      </c>
      <c r="B20" s="275" t="s">
        <v>88</v>
      </c>
      <c r="C20" s="273">
        <v>23000</v>
      </c>
      <c r="D20" s="273">
        <v>22460</v>
      </c>
      <c r="E20" s="273">
        <v>540</v>
      </c>
    </row>
    <row r="21" ht="25" customHeight="1" spans="1:5">
      <c r="A21" s="275">
        <v>10302</v>
      </c>
      <c r="B21" s="275" t="s">
        <v>89</v>
      </c>
      <c r="C21" s="274">
        <v>1200</v>
      </c>
      <c r="D21" s="273">
        <v>700</v>
      </c>
      <c r="E21" s="273">
        <v>500</v>
      </c>
    </row>
    <row r="22" ht="25" customHeight="1" spans="1:5">
      <c r="A22" s="275">
        <v>10304</v>
      </c>
      <c r="B22" s="275" t="s">
        <v>90</v>
      </c>
      <c r="C22" s="274">
        <v>300</v>
      </c>
      <c r="D22" s="273">
        <v>280</v>
      </c>
      <c r="E22" s="273">
        <v>20</v>
      </c>
    </row>
    <row r="23" ht="25" customHeight="1" spans="1:5">
      <c r="A23" s="275">
        <v>10305</v>
      </c>
      <c r="B23" s="275" t="s">
        <v>91</v>
      </c>
      <c r="C23" s="274">
        <v>1400</v>
      </c>
      <c r="D23" s="273">
        <v>1400</v>
      </c>
      <c r="E23" s="273"/>
    </row>
    <row r="24" ht="25" customHeight="1" spans="1:5">
      <c r="A24" s="276">
        <v>10307</v>
      </c>
      <c r="B24" s="276" t="s">
        <v>92</v>
      </c>
      <c r="C24" s="274">
        <v>20080</v>
      </c>
      <c r="D24" s="273">
        <v>20080</v>
      </c>
      <c r="E24" s="273"/>
    </row>
    <row r="25" ht="25" customHeight="1" spans="1:5">
      <c r="A25" s="276">
        <v>10308</v>
      </c>
      <c r="B25" s="276" t="s">
        <v>93</v>
      </c>
      <c r="C25" s="274"/>
      <c r="D25" s="273"/>
      <c r="E25" s="273"/>
    </row>
    <row r="26" ht="25" customHeight="1" spans="1:5">
      <c r="A26" s="275">
        <v>10309</v>
      </c>
      <c r="B26" s="275" t="s">
        <v>94</v>
      </c>
      <c r="C26" s="274"/>
      <c r="D26" s="273"/>
      <c r="E26" s="273"/>
    </row>
    <row r="27" ht="25" customHeight="1" spans="1:5">
      <c r="A27" s="275">
        <v>10399</v>
      </c>
      <c r="B27" s="275" t="s">
        <v>95</v>
      </c>
      <c r="C27" s="274">
        <v>20</v>
      </c>
      <c r="D27" s="273"/>
      <c r="E27" s="273">
        <v>20</v>
      </c>
    </row>
  </sheetData>
  <mergeCells count="5">
    <mergeCell ref="A1:E1"/>
    <mergeCell ref="A2:B2"/>
    <mergeCell ref="C3:E3"/>
    <mergeCell ref="A3:A4"/>
    <mergeCell ref="B3:B4"/>
  </mergeCells>
  <printOptions horizontalCentered="1"/>
  <pageMargins left="0.747222222222222" right="0.747222222222222" top="0.786805555555556" bottom="0.66875" header="0.506944444444444" footer="0.506944444444444"/>
  <pageSetup paperSize="9" fitToHeight="0" orientation="portrait"/>
  <headerFooter>
    <oddHeader>&amp;L&amp;"宋体,常规"&amp;11&amp;A</oddHead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E16384"/>
  <sheetViews>
    <sheetView view="pageBreakPreview" zoomScaleNormal="100" zoomScaleSheetLayoutView="100" topLeftCell="A195" workbookViewId="0">
      <selection activeCell="B125" sqref="B125"/>
    </sheetView>
  </sheetViews>
  <sheetFormatPr defaultColWidth="9" defaultRowHeight="14.25" outlineLevelCol="4"/>
  <cols>
    <col min="1" max="1" width="11.5" customWidth="1"/>
    <col min="2" max="2" width="38.8083333333333" customWidth="1"/>
    <col min="3" max="3" width="10.5333333333333" customWidth="1"/>
    <col min="4" max="4" width="11.175" customWidth="1"/>
    <col min="5" max="5" width="9.40833333333333" customWidth="1"/>
  </cols>
  <sheetData>
    <row r="1" s="246" customFormat="1" ht="36" customHeight="1" spans="1:5">
      <c r="A1" s="247" t="s">
        <v>700</v>
      </c>
      <c r="B1" s="122"/>
      <c r="C1" s="122"/>
      <c r="D1" s="122"/>
      <c r="E1" s="122"/>
    </row>
    <row r="2" s="246" customFormat="1" ht="32" customHeight="1" spans="1:5">
      <c r="A2" s="248"/>
      <c r="E2" s="249" t="s">
        <v>3</v>
      </c>
    </row>
    <row r="3" s="246" customFormat="1" ht="16" customHeight="1" spans="1:5">
      <c r="A3" s="250" t="s">
        <v>65</v>
      </c>
      <c r="B3" s="250" t="s">
        <v>66</v>
      </c>
      <c r="C3" s="251" t="s">
        <v>67</v>
      </c>
      <c r="D3" s="252"/>
      <c r="E3" s="253"/>
    </row>
    <row r="4" s="246" customFormat="1" ht="16" customHeight="1" spans="1:5">
      <c r="A4" s="254"/>
      <c r="B4" s="254"/>
      <c r="C4" s="90" t="s">
        <v>70</v>
      </c>
      <c r="D4" s="90" t="s">
        <v>475</v>
      </c>
      <c r="E4" s="90" t="s">
        <v>72</v>
      </c>
    </row>
    <row r="5" s="246" customFormat="1" ht="16" customHeight="1" spans="1:5">
      <c r="A5" s="255"/>
      <c r="B5" s="256" t="s">
        <v>103</v>
      </c>
      <c r="C5" s="257">
        <v>117621</v>
      </c>
      <c r="D5" s="257">
        <v>112294</v>
      </c>
      <c r="E5" s="257">
        <v>5327</v>
      </c>
    </row>
    <row r="6" s="246" customFormat="1" ht="16" customHeight="1" spans="1:5">
      <c r="A6" s="258">
        <v>201</v>
      </c>
      <c r="B6" s="259" t="s">
        <v>104</v>
      </c>
      <c r="C6" s="260">
        <v>13278</v>
      </c>
      <c r="D6" s="260">
        <v>11036</v>
      </c>
      <c r="E6" s="260">
        <v>2243</v>
      </c>
    </row>
    <row r="7" s="246" customFormat="1" ht="16" customHeight="1" spans="1:5">
      <c r="A7" s="258">
        <v>20101</v>
      </c>
      <c r="B7" s="259" t="s">
        <v>105</v>
      </c>
      <c r="C7" s="260">
        <v>439</v>
      </c>
      <c r="D7" s="260">
        <v>439</v>
      </c>
      <c r="E7" s="260"/>
    </row>
    <row r="8" s="246" customFormat="1" ht="16" customHeight="1" spans="1:5">
      <c r="A8" s="258">
        <v>2010101</v>
      </c>
      <c r="B8" s="259" t="s">
        <v>106</v>
      </c>
      <c r="C8" s="260">
        <v>407</v>
      </c>
      <c r="D8" s="260">
        <v>407</v>
      </c>
      <c r="E8" s="260"/>
    </row>
    <row r="9" s="246" customFormat="1" ht="16" customHeight="1" spans="1:5">
      <c r="A9" s="258">
        <v>2010102</v>
      </c>
      <c r="B9" s="259" t="s">
        <v>107</v>
      </c>
      <c r="C9" s="260">
        <v>23</v>
      </c>
      <c r="D9" s="260">
        <v>23</v>
      </c>
      <c r="E9" s="260"/>
    </row>
    <row r="10" s="246" customFormat="1" ht="16" customHeight="1" spans="1:5">
      <c r="A10" s="258">
        <v>2010104</v>
      </c>
      <c r="B10" s="259" t="s">
        <v>108</v>
      </c>
      <c r="C10" s="260">
        <v>10</v>
      </c>
      <c r="D10" s="260">
        <v>10</v>
      </c>
      <c r="E10" s="260"/>
    </row>
    <row r="11" s="246" customFormat="1" ht="16" customHeight="1" spans="1:5">
      <c r="A11" s="258">
        <v>20102</v>
      </c>
      <c r="B11" s="259" t="s">
        <v>109</v>
      </c>
      <c r="C11" s="260">
        <v>348</v>
      </c>
      <c r="D11" s="260">
        <v>348</v>
      </c>
      <c r="E11" s="260"/>
    </row>
    <row r="12" s="246" customFormat="1" ht="16" customHeight="1" spans="1:5">
      <c r="A12" s="258">
        <v>2010201</v>
      </c>
      <c r="B12" s="259" t="s">
        <v>106</v>
      </c>
      <c r="C12" s="260">
        <v>303</v>
      </c>
      <c r="D12" s="260">
        <v>303</v>
      </c>
      <c r="E12" s="260"/>
    </row>
    <row r="13" s="246" customFormat="1" ht="16" customHeight="1" spans="1:5">
      <c r="A13" s="258">
        <v>2010202</v>
      </c>
      <c r="B13" s="259" t="s">
        <v>107</v>
      </c>
      <c r="C13" s="260">
        <v>25</v>
      </c>
      <c r="D13" s="260">
        <v>25</v>
      </c>
      <c r="E13" s="260"/>
    </row>
    <row r="14" s="246" customFormat="1" ht="16" customHeight="1" spans="1:5">
      <c r="A14" s="258">
        <v>2010204</v>
      </c>
      <c r="B14" s="259" t="s">
        <v>110</v>
      </c>
      <c r="C14" s="260">
        <v>20</v>
      </c>
      <c r="D14" s="260">
        <v>20</v>
      </c>
      <c r="E14" s="260"/>
    </row>
    <row r="15" s="246" customFormat="1" ht="16" customHeight="1" spans="1:5">
      <c r="A15" s="258">
        <v>20103</v>
      </c>
      <c r="B15" s="259" t="s">
        <v>111</v>
      </c>
      <c r="C15" s="260">
        <v>5233</v>
      </c>
      <c r="D15" s="260">
        <v>3258</v>
      </c>
      <c r="E15" s="260">
        <v>1975</v>
      </c>
    </row>
    <row r="16" s="246" customFormat="1" ht="16" customHeight="1" spans="1:5">
      <c r="A16" s="258">
        <v>2010301</v>
      </c>
      <c r="B16" s="259" t="s">
        <v>106</v>
      </c>
      <c r="C16" s="260">
        <v>2588</v>
      </c>
      <c r="D16" s="260">
        <v>954</v>
      </c>
      <c r="E16" s="260">
        <v>1635</v>
      </c>
    </row>
    <row r="17" s="246" customFormat="1" ht="16" customHeight="1" spans="1:5">
      <c r="A17" s="258">
        <v>2010302</v>
      </c>
      <c r="B17" s="259" t="s">
        <v>107</v>
      </c>
      <c r="C17" s="260">
        <v>1034</v>
      </c>
      <c r="D17" s="260">
        <v>700</v>
      </c>
      <c r="E17" s="260">
        <v>335</v>
      </c>
    </row>
    <row r="18" s="246" customFormat="1" ht="16" customHeight="1" spans="1:5">
      <c r="A18" s="258">
        <v>2010303</v>
      </c>
      <c r="B18" s="259" t="s">
        <v>112</v>
      </c>
      <c r="C18" s="260">
        <v>1185</v>
      </c>
      <c r="D18" s="260">
        <v>1179</v>
      </c>
      <c r="E18" s="260">
        <v>6</v>
      </c>
    </row>
    <row r="19" s="246" customFormat="1" ht="16" customHeight="1" spans="1:5">
      <c r="A19" s="258">
        <v>2010305</v>
      </c>
      <c r="B19" s="259" t="s">
        <v>113</v>
      </c>
      <c r="C19" s="260">
        <v>2</v>
      </c>
      <c r="D19" s="260">
        <v>2</v>
      </c>
      <c r="E19" s="260"/>
    </row>
    <row r="20" s="246" customFormat="1" ht="16" customHeight="1" spans="1:5">
      <c r="A20" s="258">
        <v>2010350</v>
      </c>
      <c r="B20" s="259" t="s">
        <v>114</v>
      </c>
      <c r="C20" s="260">
        <v>418</v>
      </c>
      <c r="D20" s="260">
        <v>418</v>
      </c>
      <c r="E20" s="260"/>
    </row>
    <row r="21" s="246" customFormat="1" ht="16" customHeight="1" spans="1:5">
      <c r="A21" s="258">
        <v>2010399</v>
      </c>
      <c r="B21" s="259" t="s">
        <v>115</v>
      </c>
      <c r="C21" s="260">
        <v>6</v>
      </c>
      <c r="D21" s="260">
        <v>6</v>
      </c>
      <c r="E21" s="260"/>
    </row>
    <row r="22" s="246" customFormat="1" ht="16" customHeight="1" spans="1:5">
      <c r="A22" s="258">
        <v>20104</v>
      </c>
      <c r="B22" s="259" t="s">
        <v>116</v>
      </c>
      <c r="C22" s="260">
        <v>257</v>
      </c>
      <c r="D22" s="260">
        <v>257</v>
      </c>
      <c r="E22" s="260"/>
    </row>
    <row r="23" s="246" customFormat="1" ht="16" customHeight="1" spans="1:5">
      <c r="A23" s="258">
        <v>2010401</v>
      </c>
      <c r="B23" s="259" t="s">
        <v>106</v>
      </c>
      <c r="C23" s="260">
        <v>183</v>
      </c>
      <c r="D23" s="260">
        <v>183</v>
      </c>
      <c r="E23" s="260"/>
    </row>
    <row r="24" s="246" customFormat="1" ht="16" customHeight="1" spans="1:5">
      <c r="A24" s="258">
        <v>2010402</v>
      </c>
      <c r="B24" s="259" t="s">
        <v>107</v>
      </c>
      <c r="C24" s="260">
        <v>6</v>
      </c>
      <c r="D24" s="260">
        <v>6</v>
      </c>
      <c r="E24" s="260"/>
    </row>
    <row r="25" s="246" customFormat="1" ht="16" customHeight="1" spans="1:5">
      <c r="A25" s="258">
        <v>2010406</v>
      </c>
      <c r="B25" s="259" t="s">
        <v>117</v>
      </c>
      <c r="C25" s="260">
        <v>68</v>
      </c>
      <c r="D25" s="260">
        <v>68</v>
      </c>
      <c r="E25" s="260"/>
    </row>
    <row r="26" s="246" customFormat="1" ht="16" customHeight="1" spans="1:5">
      <c r="A26" s="258">
        <v>20105</v>
      </c>
      <c r="B26" s="259" t="s">
        <v>118</v>
      </c>
      <c r="C26" s="260">
        <v>196</v>
      </c>
      <c r="D26" s="260">
        <v>196</v>
      </c>
      <c r="E26" s="260"/>
    </row>
    <row r="27" s="246" customFormat="1" ht="16" customHeight="1" spans="1:5">
      <c r="A27" s="258">
        <v>2010501</v>
      </c>
      <c r="B27" s="259" t="s">
        <v>106</v>
      </c>
      <c r="C27" s="260">
        <v>102</v>
      </c>
      <c r="D27" s="260">
        <v>102</v>
      </c>
      <c r="E27" s="260"/>
    </row>
    <row r="28" s="246" customFormat="1" ht="16" customHeight="1" spans="1:5">
      <c r="A28" s="258">
        <v>2010505</v>
      </c>
      <c r="B28" s="259" t="s">
        <v>119</v>
      </c>
      <c r="C28" s="260">
        <v>62</v>
      </c>
      <c r="D28" s="260">
        <v>62</v>
      </c>
      <c r="E28" s="260"/>
    </row>
    <row r="29" s="246" customFormat="1" ht="16" customHeight="1" spans="1:5">
      <c r="A29" s="258">
        <v>2010507</v>
      </c>
      <c r="B29" s="259" t="s">
        <v>120</v>
      </c>
      <c r="C29" s="260">
        <v>7</v>
      </c>
      <c r="D29" s="260">
        <v>7</v>
      </c>
      <c r="E29" s="260"/>
    </row>
    <row r="30" s="246" customFormat="1" ht="16" customHeight="1" spans="1:5">
      <c r="A30" s="258">
        <v>2010550</v>
      </c>
      <c r="B30" s="259" t="s">
        <v>114</v>
      </c>
      <c r="C30" s="260">
        <v>25</v>
      </c>
      <c r="D30" s="260">
        <v>25</v>
      </c>
      <c r="E30" s="260"/>
    </row>
    <row r="31" s="246" customFormat="1" ht="16" customHeight="1" spans="1:5">
      <c r="A31" s="258">
        <v>20106</v>
      </c>
      <c r="B31" s="259" t="s">
        <v>121</v>
      </c>
      <c r="C31" s="260">
        <v>414</v>
      </c>
      <c r="D31" s="260">
        <v>414</v>
      </c>
      <c r="E31" s="260"/>
    </row>
    <row r="32" s="246" customFormat="1" ht="16" customHeight="1" spans="1:5">
      <c r="A32" s="258">
        <v>2010601</v>
      </c>
      <c r="B32" s="259" t="s">
        <v>106</v>
      </c>
      <c r="C32" s="260">
        <v>132</v>
      </c>
      <c r="D32" s="260">
        <v>132</v>
      </c>
      <c r="E32" s="260"/>
    </row>
    <row r="33" s="246" customFormat="1" ht="16" customHeight="1" spans="1:5">
      <c r="A33" s="258">
        <v>2010602</v>
      </c>
      <c r="B33" s="259" t="s">
        <v>107</v>
      </c>
      <c r="C33" s="260">
        <v>3</v>
      </c>
      <c r="D33" s="260">
        <v>3</v>
      </c>
      <c r="E33" s="260"/>
    </row>
    <row r="34" s="246" customFormat="1" ht="16" customHeight="1" spans="1:5">
      <c r="A34" s="258">
        <v>2010607</v>
      </c>
      <c r="B34" s="259" t="s">
        <v>122</v>
      </c>
      <c r="C34" s="260">
        <v>34</v>
      </c>
      <c r="D34" s="260">
        <v>34</v>
      </c>
      <c r="E34" s="260"/>
    </row>
    <row r="35" s="246" customFormat="1" ht="16" customHeight="1" spans="1:5">
      <c r="A35" s="258">
        <v>2010608</v>
      </c>
      <c r="B35" s="259" t="s">
        <v>123</v>
      </c>
      <c r="C35" s="260">
        <v>98</v>
      </c>
      <c r="D35" s="260">
        <v>98</v>
      </c>
      <c r="E35" s="260"/>
    </row>
    <row r="36" s="246" customFormat="1" ht="16" customHeight="1" spans="1:5">
      <c r="A36" s="258">
        <v>2010650</v>
      </c>
      <c r="B36" s="259" t="s">
        <v>114</v>
      </c>
      <c r="C36" s="260">
        <v>147</v>
      </c>
      <c r="D36" s="260">
        <v>147</v>
      </c>
      <c r="E36" s="260"/>
    </row>
    <row r="37" s="246" customFormat="1" ht="16" customHeight="1" spans="1:5">
      <c r="A37" s="258">
        <v>20107</v>
      </c>
      <c r="B37" s="259" t="s">
        <v>125</v>
      </c>
      <c r="C37" s="260">
        <v>816</v>
      </c>
      <c r="D37" s="260">
        <v>816</v>
      </c>
      <c r="E37" s="260"/>
    </row>
    <row r="38" s="246" customFormat="1" ht="16" customHeight="1" spans="1:5">
      <c r="A38" s="258">
        <v>2010701</v>
      </c>
      <c r="B38" s="259" t="s">
        <v>106</v>
      </c>
      <c r="C38" s="260">
        <v>682</v>
      </c>
      <c r="D38" s="260">
        <v>682</v>
      </c>
      <c r="E38" s="260"/>
    </row>
    <row r="39" s="246" customFormat="1" ht="16" customHeight="1" spans="1:5">
      <c r="A39" s="258">
        <v>2010710</v>
      </c>
      <c r="B39" s="259" t="s">
        <v>701</v>
      </c>
      <c r="C39" s="260">
        <v>135</v>
      </c>
      <c r="D39" s="260">
        <v>135</v>
      </c>
      <c r="E39" s="260"/>
    </row>
    <row r="40" s="246" customFormat="1" ht="16" customHeight="1" spans="1:5">
      <c r="A40" s="258">
        <v>20108</v>
      </c>
      <c r="B40" s="259" t="s">
        <v>126</v>
      </c>
      <c r="C40" s="260">
        <v>94</v>
      </c>
      <c r="D40" s="260">
        <v>94</v>
      </c>
      <c r="E40" s="260"/>
    </row>
    <row r="41" s="246" customFormat="1" ht="16" customHeight="1" spans="1:5">
      <c r="A41" s="258">
        <v>2010801</v>
      </c>
      <c r="B41" s="259" t="s">
        <v>106</v>
      </c>
      <c r="C41" s="260">
        <v>53</v>
      </c>
      <c r="D41" s="260">
        <v>53</v>
      </c>
      <c r="E41" s="260"/>
    </row>
    <row r="42" s="246" customFormat="1" ht="16" customHeight="1" spans="1:5">
      <c r="A42" s="258">
        <v>2010804</v>
      </c>
      <c r="B42" s="259" t="s">
        <v>127</v>
      </c>
      <c r="C42" s="260">
        <v>42</v>
      </c>
      <c r="D42" s="260">
        <v>42</v>
      </c>
      <c r="E42" s="260"/>
    </row>
    <row r="43" s="246" customFormat="1" ht="16" customHeight="1" spans="1:5">
      <c r="A43" s="258">
        <v>20111</v>
      </c>
      <c r="B43" s="259" t="s">
        <v>128</v>
      </c>
      <c r="C43" s="260">
        <v>597</v>
      </c>
      <c r="D43" s="260">
        <v>597</v>
      </c>
      <c r="E43" s="260"/>
    </row>
    <row r="44" s="246" customFormat="1" ht="16" customHeight="1" spans="1:5">
      <c r="A44" s="258">
        <v>2011101</v>
      </c>
      <c r="B44" s="259" t="s">
        <v>106</v>
      </c>
      <c r="C44" s="260">
        <v>503</v>
      </c>
      <c r="D44" s="260">
        <v>503</v>
      </c>
      <c r="E44" s="260"/>
    </row>
    <row r="45" s="246" customFormat="1" ht="16" customHeight="1" spans="1:5">
      <c r="A45" s="258">
        <v>2011104</v>
      </c>
      <c r="B45" s="259" t="s">
        <v>129</v>
      </c>
      <c r="C45" s="260">
        <v>84</v>
      </c>
      <c r="D45" s="260">
        <v>84</v>
      </c>
      <c r="E45" s="260"/>
    </row>
    <row r="46" s="246" customFormat="1" ht="16" customHeight="1" spans="1:5">
      <c r="A46" s="258">
        <v>2011199</v>
      </c>
      <c r="B46" s="259" t="s">
        <v>130</v>
      </c>
      <c r="C46" s="260">
        <v>10</v>
      </c>
      <c r="D46" s="260">
        <v>10</v>
      </c>
      <c r="E46" s="260"/>
    </row>
    <row r="47" s="246" customFormat="1" ht="16" customHeight="1" spans="1:5">
      <c r="A47" s="258">
        <v>20113</v>
      </c>
      <c r="B47" s="259" t="s">
        <v>131</v>
      </c>
      <c r="C47" s="260">
        <v>449</v>
      </c>
      <c r="D47" s="260">
        <v>449</v>
      </c>
      <c r="E47" s="260"/>
    </row>
    <row r="48" s="246" customFormat="1" ht="16" customHeight="1" spans="1:5">
      <c r="A48" s="258">
        <v>2011301</v>
      </c>
      <c r="B48" s="259" t="s">
        <v>106</v>
      </c>
      <c r="C48" s="260">
        <v>127</v>
      </c>
      <c r="D48" s="260">
        <v>127</v>
      </c>
      <c r="E48" s="260"/>
    </row>
    <row r="49" s="246" customFormat="1" ht="16" customHeight="1" spans="1:5">
      <c r="A49" s="258">
        <v>2011302</v>
      </c>
      <c r="B49" s="259" t="s">
        <v>107</v>
      </c>
      <c r="C49" s="260">
        <v>2</v>
      </c>
      <c r="D49" s="260">
        <v>2</v>
      </c>
      <c r="E49" s="260"/>
    </row>
    <row r="50" s="246" customFormat="1" ht="16" customHeight="1" spans="1:5">
      <c r="A50" s="258">
        <v>2011308</v>
      </c>
      <c r="B50" s="259" t="s">
        <v>132</v>
      </c>
      <c r="C50" s="260">
        <v>318</v>
      </c>
      <c r="D50" s="260">
        <v>318</v>
      </c>
      <c r="E50" s="260"/>
    </row>
    <row r="51" s="246" customFormat="1" ht="16" customHeight="1" spans="1:5">
      <c r="A51" s="258">
        <v>2011399</v>
      </c>
      <c r="B51" s="259" t="s">
        <v>702</v>
      </c>
      <c r="C51" s="260">
        <v>2</v>
      </c>
      <c r="D51" s="260">
        <v>2</v>
      </c>
      <c r="E51" s="260"/>
    </row>
    <row r="52" s="246" customFormat="1" ht="16" customHeight="1" spans="1:5">
      <c r="A52" s="258">
        <v>20126</v>
      </c>
      <c r="B52" s="259" t="s">
        <v>133</v>
      </c>
      <c r="C52" s="260">
        <v>137</v>
      </c>
      <c r="D52" s="260">
        <v>137</v>
      </c>
      <c r="E52" s="260"/>
    </row>
    <row r="53" s="246" customFormat="1" ht="16" customHeight="1" spans="1:5">
      <c r="A53" s="258">
        <v>2012604</v>
      </c>
      <c r="B53" s="259" t="s">
        <v>134</v>
      </c>
      <c r="C53" s="260">
        <v>137</v>
      </c>
      <c r="D53" s="260">
        <v>137</v>
      </c>
      <c r="E53" s="260"/>
    </row>
    <row r="54" s="246" customFormat="1" ht="16" customHeight="1" spans="1:5">
      <c r="A54" s="258">
        <v>20128</v>
      </c>
      <c r="B54" s="259" t="s">
        <v>135</v>
      </c>
      <c r="C54" s="260">
        <v>42</v>
      </c>
      <c r="D54" s="260">
        <v>42</v>
      </c>
      <c r="E54" s="260"/>
    </row>
    <row r="55" s="246" customFormat="1" ht="16" customHeight="1" spans="1:5">
      <c r="A55" s="258">
        <v>2012801</v>
      </c>
      <c r="B55" s="259" t="s">
        <v>106</v>
      </c>
      <c r="C55" s="260">
        <v>41</v>
      </c>
      <c r="D55" s="260">
        <v>41</v>
      </c>
      <c r="E55" s="260"/>
    </row>
    <row r="56" s="246" customFormat="1" ht="16" customHeight="1" spans="1:5">
      <c r="A56" s="258">
        <v>2012802</v>
      </c>
      <c r="B56" s="259" t="s">
        <v>107</v>
      </c>
      <c r="C56" s="260">
        <v>1</v>
      </c>
      <c r="D56" s="260">
        <v>1</v>
      </c>
      <c r="E56" s="260"/>
    </row>
    <row r="57" s="246" customFormat="1" ht="16" customHeight="1" spans="1:5">
      <c r="A57" s="258">
        <v>20129</v>
      </c>
      <c r="B57" s="259" t="s">
        <v>136</v>
      </c>
      <c r="C57" s="260">
        <v>225</v>
      </c>
      <c r="D57" s="260">
        <v>225</v>
      </c>
      <c r="E57" s="260"/>
    </row>
    <row r="58" s="246" customFormat="1" ht="16" customHeight="1" spans="1:5">
      <c r="A58" s="258">
        <v>2012901</v>
      </c>
      <c r="B58" s="259" t="s">
        <v>106</v>
      </c>
      <c r="C58" s="260">
        <v>156</v>
      </c>
      <c r="D58" s="260">
        <v>156</v>
      </c>
      <c r="E58" s="260"/>
    </row>
    <row r="59" s="246" customFormat="1" ht="16" customHeight="1" spans="1:5">
      <c r="A59" s="258">
        <v>2012902</v>
      </c>
      <c r="B59" s="259" t="s">
        <v>107</v>
      </c>
      <c r="C59" s="260">
        <v>69</v>
      </c>
      <c r="D59" s="260">
        <v>69</v>
      </c>
      <c r="E59" s="260"/>
    </row>
    <row r="60" s="246" customFormat="1" ht="16" customHeight="1" spans="1:5">
      <c r="A60" s="258">
        <v>20131</v>
      </c>
      <c r="B60" s="259" t="s">
        <v>137</v>
      </c>
      <c r="C60" s="260">
        <v>716</v>
      </c>
      <c r="D60" s="260">
        <v>716</v>
      </c>
      <c r="E60" s="260"/>
    </row>
    <row r="61" s="246" customFormat="1" ht="16" customHeight="1" spans="1:5">
      <c r="A61" s="258">
        <v>2013101</v>
      </c>
      <c r="B61" s="259" t="s">
        <v>106</v>
      </c>
      <c r="C61" s="260">
        <v>185</v>
      </c>
      <c r="D61" s="260">
        <v>185</v>
      </c>
      <c r="E61" s="260"/>
    </row>
    <row r="62" s="246" customFormat="1" ht="16" customHeight="1" spans="1:5">
      <c r="A62" s="258">
        <v>2013102</v>
      </c>
      <c r="B62" s="259" t="s">
        <v>107</v>
      </c>
      <c r="C62" s="260">
        <v>392</v>
      </c>
      <c r="D62" s="260">
        <v>392</v>
      </c>
      <c r="E62" s="260"/>
    </row>
    <row r="63" s="246" customFormat="1" ht="16" customHeight="1" spans="1:5">
      <c r="A63" s="258">
        <v>2013150</v>
      </c>
      <c r="B63" s="259" t="s">
        <v>114</v>
      </c>
      <c r="C63" s="260">
        <v>139</v>
      </c>
      <c r="D63" s="260">
        <v>139</v>
      </c>
      <c r="E63" s="260"/>
    </row>
    <row r="64" s="246" customFormat="1" ht="16" customHeight="1" spans="1:5">
      <c r="A64" s="258">
        <v>20132</v>
      </c>
      <c r="B64" s="259" t="s">
        <v>139</v>
      </c>
      <c r="C64" s="260">
        <v>1016</v>
      </c>
      <c r="D64" s="260">
        <v>989</v>
      </c>
      <c r="E64" s="260">
        <v>26</v>
      </c>
    </row>
    <row r="65" s="246" customFormat="1" ht="16" customHeight="1" spans="1:5">
      <c r="A65" s="258">
        <v>2013201</v>
      </c>
      <c r="B65" s="259" t="s">
        <v>106</v>
      </c>
      <c r="C65" s="260">
        <v>499</v>
      </c>
      <c r="D65" s="260">
        <v>499</v>
      </c>
      <c r="E65" s="260"/>
    </row>
    <row r="66" s="246" customFormat="1" ht="16" customHeight="1" spans="1:5">
      <c r="A66" s="258">
        <v>2013299</v>
      </c>
      <c r="B66" s="259" t="s">
        <v>140</v>
      </c>
      <c r="C66" s="260">
        <v>517</v>
      </c>
      <c r="D66" s="260">
        <v>491</v>
      </c>
      <c r="E66" s="260">
        <v>26</v>
      </c>
    </row>
    <row r="67" s="246" customFormat="1" ht="16" customHeight="1" spans="1:5">
      <c r="A67" s="258">
        <v>20133</v>
      </c>
      <c r="B67" s="259" t="s">
        <v>141</v>
      </c>
      <c r="C67" s="260">
        <v>217</v>
      </c>
      <c r="D67" s="260">
        <v>217</v>
      </c>
      <c r="E67" s="260"/>
    </row>
    <row r="68" s="246" customFormat="1" ht="16" customHeight="1" spans="1:5">
      <c r="A68" s="258">
        <v>2013301</v>
      </c>
      <c r="B68" s="259" t="s">
        <v>106</v>
      </c>
      <c r="C68" s="260">
        <v>148</v>
      </c>
      <c r="D68" s="260">
        <v>148</v>
      </c>
      <c r="E68" s="260"/>
    </row>
    <row r="69" s="246" customFormat="1" ht="16" customHeight="1" spans="1:5">
      <c r="A69" s="258">
        <v>2013302</v>
      </c>
      <c r="B69" s="259" t="s">
        <v>107</v>
      </c>
      <c r="C69" s="260">
        <v>69</v>
      </c>
      <c r="D69" s="260">
        <v>69</v>
      </c>
      <c r="E69" s="260"/>
    </row>
    <row r="70" s="246" customFormat="1" ht="16" customHeight="1" spans="1:5">
      <c r="A70" s="258">
        <v>20134</v>
      </c>
      <c r="B70" s="259" t="s">
        <v>142</v>
      </c>
      <c r="C70" s="260">
        <v>138</v>
      </c>
      <c r="D70" s="260">
        <v>138</v>
      </c>
      <c r="E70" s="260"/>
    </row>
    <row r="71" s="246" customFormat="1" ht="16" customHeight="1" spans="1:5">
      <c r="A71" s="258">
        <v>2013401</v>
      </c>
      <c r="B71" s="259" t="s">
        <v>106</v>
      </c>
      <c r="C71" s="260">
        <v>130</v>
      </c>
      <c r="D71" s="260">
        <v>130</v>
      </c>
      <c r="E71" s="260"/>
    </row>
    <row r="72" s="246" customFormat="1" ht="16" customHeight="1" spans="1:5">
      <c r="A72" s="258">
        <v>2013402</v>
      </c>
      <c r="B72" s="259" t="s">
        <v>107</v>
      </c>
      <c r="C72" s="260">
        <v>1</v>
      </c>
      <c r="D72" s="260">
        <v>1</v>
      </c>
      <c r="E72" s="260"/>
    </row>
    <row r="73" s="246" customFormat="1" ht="16" customHeight="1" spans="1:5">
      <c r="A73" s="258">
        <v>2013450</v>
      </c>
      <c r="B73" s="259" t="s">
        <v>114</v>
      </c>
      <c r="C73" s="260">
        <v>7</v>
      </c>
      <c r="D73" s="260">
        <v>7</v>
      </c>
      <c r="E73" s="260"/>
    </row>
    <row r="74" s="246" customFormat="1" ht="16" customHeight="1" spans="1:5">
      <c r="A74" s="258">
        <v>20136</v>
      </c>
      <c r="B74" s="259" t="s">
        <v>144</v>
      </c>
      <c r="C74" s="260">
        <v>512</v>
      </c>
      <c r="D74" s="260">
        <v>512</v>
      </c>
      <c r="E74" s="260"/>
    </row>
    <row r="75" s="246" customFormat="1" ht="16" customHeight="1" spans="1:5">
      <c r="A75" s="258">
        <v>2013601</v>
      </c>
      <c r="B75" s="259" t="s">
        <v>106</v>
      </c>
      <c r="C75" s="260">
        <v>295</v>
      </c>
      <c r="D75" s="260">
        <v>295</v>
      </c>
      <c r="E75" s="260"/>
    </row>
    <row r="76" s="246" customFormat="1" ht="16" customHeight="1" spans="1:5">
      <c r="A76" s="258">
        <v>2013602</v>
      </c>
      <c r="B76" s="259" t="s">
        <v>107</v>
      </c>
      <c r="C76" s="260">
        <v>183</v>
      </c>
      <c r="D76" s="260">
        <v>183</v>
      </c>
      <c r="E76" s="260"/>
    </row>
    <row r="77" s="246" customFormat="1" ht="16" customHeight="1" spans="1:5">
      <c r="A77" s="258">
        <v>2013650</v>
      </c>
      <c r="B77" s="259" t="s">
        <v>114</v>
      </c>
      <c r="C77" s="260">
        <v>34</v>
      </c>
      <c r="D77" s="260">
        <v>34</v>
      </c>
      <c r="E77" s="260"/>
    </row>
    <row r="78" s="246" customFormat="1" ht="16" customHeight="1" spans="1:5">
      <c r="A78" s="258">
        <v>20137</v>
      </c>
      <c r="B78" s="259" t="s">
        <v>145</v>
      </c>
      <c r="C78" s="260">
        <v>62</v>
      </c>
      <c r="D78" s="260">
        <v>62</v>
      </c>
      <c r="E78" s="260"/>
    </row>
    <row r="79" s="246" customFormat="1" ht="16" customHeight="1" spans="1:5">
      <c r="A79" s="258">
        <v>2013701</v>
      </c>
      <c r="B79" s="259" t="s">
        <v>106</v>
      </c>
      <c r="C79" s="260">
        <v>37</v>
      </c>
      <c r="D79" s="260">
        <v>37</v>
      </c>
      <c r="E79" s="260"/>
    </row>
    <row r="80" s="246" customFormat="1" ht="16" customHeight="1" spans="1:5">
      <c r="A80" s="258">
        <v>2013702</v>
      </c>
      <c r="B80" s="259" t="s">
        <v>107</v>
      </c>
      <c r="C80" s="260">
        <v>24</v>
      </c>
      <c r="D80" s="260">
        <v>24</v>
      </c>
      <c r="E80" s="260"/>
    </row>
    <row r="81" s="246" customFormat="1" ht="16" customHeight="1" spans="1:5">
      <c r="A81" s="258">
        <v>20138</v>
      </c>
      <c r="B81" s="259" t="s">
        <v>146</v>
      </c>
      <c r="C81" s="260">
        <v>711</v>
      </c>
      <c r="D81" s="260">
        <v>711</v>
      </c>
      <c r="E81" s="260"/>
    </row>
    <row r="82" s="246" customFormat="1" ht="16" customHeight="1" spans="1:5">
      <c r="A82" s="258">
        <v>2013801</v>
      </c>
      <c r="B82" s="259" t="s">
        <v>106</v>
      </c>
      <c r="C82" s="260">
        <v>343</v>
      </c>
      <c r="D82" s="260">
        <v>343</v>
      </c>
      <c r="E82" s="260"/>
    </row>
    <row r="83" s="246" customFormat="1" ht="16" customHeight="1" spans="1:5">
      <c r="A83" s="258">
        <v>2013802</v>
      </c>
      <c r="B83" s="259" t="s">
        <v>107</v>
      </c>
      <c r="C83" s="260">
        <v>46</v>
      </c>
      <c r="D83" s="260">
        <v>46</v>
      </c>
      <c r="E83" s="260"/>
    </row>
    <row r="84" s="246" customFormat="1" ht="16" customHeight="1" spans="1:5">
      <c r="A84" s="258">
        <v>2013804</v>
      </c>
      <c r="B84" s="259" t="s">
        <v>703</v>
      </c>
      <c r="C84" s="260">
        <v>41</v>
      </c>
      <c r="D84" s="260">
        <v>41</v>
      </c>
      <c r="E84" s="260"/>
    </row>
    <row r="85" s="246" customFormat="1" ht="16" customHeight="1" spans="1:5">
      <c r="A85" s="258">
        <v>2013805</v>
      </c>
      <c r="B85" s="259" t="s">
        <v>704</v>
      </c>
      <c r="C85" s="260">
        <v>2</v>
      </c>
      <c r="D85" s="260">
        <v>2</v>
      </c>
      <c r="E85" s="260"/>
    </row>
    <row r="86" s="246" customFormat="1" ht="16" customHeight="1" spans="1:5">
      <c r="A86" s="258">
        <v>2013808</v>
      </c>
      <c r="B86" s="259" t="s">
        <v>122</v>
      </c>
      <c r="C86" s="260">
        <v>7</v>
      </c>
      <c r="D86" s="260">
        <v>7</v>
      </c>
      <c r="E86" s="260"/>
    </row>
    <row r="87" s="246" customFormat="1" ht="16" customHeight="1" spans="1:5">
      <c r="A87" s="258">
        <v>2013810</v>
      </c>
      <c r="B87" s="259" t="s">
        <v>705</v>
      </c>
      <c r="C87" s="260">
        <v>40</v>
      </c>
      <c r="D87" s="260">
        <v>40</v>
      </c>
      <c r="E87" s="260"/>
    </row>
    <row r="88" s="246" customFormat="1" ht="16" customHeight="1" spans="1:5">
      <c r="A88" s="258">
        <v>2013816</v>
      </c>
      <c r="B88" s="259" t="s">
        <v>148</v>
      </c>
      <c r="C88" s="260">
        <v>88</v>
      </c>
      <c r="D88" s="260">
        <v>88</v>
      </c>
      <c r="E88" s="260"/>
    </row>
    <row r="89" s="246" customFormat="1" ht="16" customHeight="1" spans="1:5">
      <c r="A89" s="258">
        <v>2013850</v>
      </c>
      <c r="B89" s="259" t="s">
        <v>114</v>
      </c>
      <c r="C89" s="260">
        <v>144</v>
      </c>
      <c r="D89" s="260">
        <v>144</v>
      </c>
      <c r="E89" s="260"/>
    </row>
    <row r="90" s="246" customFormat="1" ht="16" customHeight="1" spans="1:5">
      <c r="A90" s="258">
        <v>2013899</v>
      </c>
      <c r="B90" s="259" t="s">
        <v>149</v>
      </c>
      <c r="C90" s="260">
        <v>1</v>
      </c>
      <c r="D90" s="260">
        <v>1</v>
      </c>
      <c r="E90" s="260"/>
    </row>
    <row r="91" s="246" customFormat="1" ht="16" customHeight="1" spans="1:5">
      <c r="A91" s="258">
        <v>20139</v>
      </c>
      <c r="B91" s="259" t="s">
        <v>150</v>
      </c>
      <c r="C91" s="260">
        <v>246</v>
      </c>
      <c r="D91" s="260">
        <v>126</v>
      </c>
      <c r="E91" s="260">
        <v>120</v>
      </c>
    </row>
    <row r="92" s="246" customFormat="1" ht="16" customHeight="1" spans="1:5">
      <c r="A92" s="258">
        <v>2013901</v>
      </c>
      <c r="B92" s="259" t="s">
        <v>106</v>
      </c>
      <c r="C92" s="260">
        <v>91</v>
      </c>
      <c r="D92" s="260">
        <v>91</v>
      </c>
      <c r="E92" s="260"/>
    </row>
    <row r="93" s="246" customFormat="1" ht="16" customHeight="1" spans="1:5">
      <c r="A93" s="258">
        <v>2013902</v>
      </c>
      <c r="B93" s="259" t="s">
        <v>107</v>
      </c>
      <c r="C93" s="260">
        <v>1</v>
      </c>
      <c r="D93" s="260">
        <v>1</v>
      </c>
      <c r="E93" s="260"/>
    </row>
    <row r="94" s="246" customFormat="1" ht="16" customHeight="1" spans="1:5">
      <c r="A94" s="258">
        <v>2013904</v>
      </c>
      <c r="B94" s="259" t="s">
        <v>138</v>
      </c>
      <c r="C94" s="260">
        <v>31</v>
      </c>
      <c r="D94" s="260">
        <v>10</v>
      </c>
      <c r="E94" s="260">
        <v>22</v>
      </c>
    </row>
    <row r="95" s="246" customFormat="1" ht="16" customHeight="1" spans="1:5">
      <c r="A95" s="258">
        <v>2013999</v>
      </c>
      <c r="B95" s="259" t="s">
        <v>706</v>
      </c>
      <c r="C95" s="260">
        <v>123</v>
      </c>
      <c r="D95" s="260">
        <v>25</v>
      </c>
      <c r="E95" s="260">
        <v>98</v>
      </c>
    </row>
    <row r="96" s="246" customFormat="1" ht="16" customHeight="1" spans="1:5">
      <c r="A96" s="258">
        <v>20140</v>
      </c>
      <c r="B96" s="259" t="s">
        <v>151</v>
      </c>
      <c r="C96" s="260">
        <v>331</v>
      </c>
      <c r="D96" s="260">
        <v>209</v>
      </c>
      <c r="E96" s="260">
        <v>122</v>
      </c>
    </row>
    <row r="97" s="246" customFormat="1" ht="16" customHeight="1" spans="1:5">
      <c r="A97" s="258">
        <v>2014001</v>
      </c>
      <c r="B97" s="259" t="s">
        <v>106</v>
      </c>
      <c r="C97" s="260">
        <v>92</v>
      </c>
      <c r="D97" s="260">
        <v>92</v>
      </c>
      <c r="E97" s="260"/>
    </row>
    <row r="98" s="246" customFormat="1" ht="16" customHeight="1" spans="1:5">
      <c r="A98" s="258">
        <v>2014004</v>
      </c>
      <c r="B98" s="259" t="s">
        <v>152</v>
      </c>
      <c r="C98" s="260">
        <v>239</v>
      </c>
      <c r="D98" s="260">
        <v>117</v>
      </c>
      <c r="E98" s="260">
        <v>122</v>
      </c>
    </row>
    <row r="99" s="246" customFormat="1" ht="16" customHeight="1" spans="1:5">
      <c r="A99" s="258">
        <v>20199</v>
      </c>
      <c r="B99" s="259" t="s">
        <v>154</v>
      </c>
      <c r="C99" s="260">
        <v>81</v>
      </c>
      <c r="D99" s="260">
        <v>81</v>
      </c>
      <c r="E99" s="260"/>
    </row>
    <row r="100" s="246" customFormat="1" ht="16" customHeight="1" spans="1:5">
      <c r="A100" s="258">
        <v>2019999</v>
      </c>
      <c r="B100" s="259" t="s">
        <v>154</v>
      </c>
      <c r="C100" s="260">
        <v>81</v>
      </c>
      <c r="D100" s="260">
        <v>81</v>
      </c>
      <c r="E100" s="260"/>
    </row>
    <row r="101" s="246" customFormat="1" ht="16" customHeight="1" spans="1:5">
      <c r="A101" s="258">
        <v>204</v>
      </c>
      <c r="B101" s="259" t="s">
        <v>155</v>
      </c>
      <c r="C101" s="260">
        <v>646</v>
      </c>
      <c r="D101" s="260">
        <v>646</v>
      </c>
      <c r="E101" s="260"/>
    </row>
    <row r="102" s="246" customFormat="1" ht="16" customHeight="1" spans="1:5">
      <c r="A102" s="258">
        <v>20402</v>
      </c>
      <c r="B102" s="259" t="s">
        <v>156</v>
      </c>
      <c r="C102" s="260">
        <v>308</v>
      </c>
      <c r="D102" s="260">
        <v>308</v>
      </c>
      <c r="E102" s="260"/>
    </row>
    <row r="103" s="246" customFormat="1" ht="16" customHeight="1" spans="1:5">
      <c r="A103" s="258">
        <v>2040202</v>
      </c>
      <c r="B103" s="259" t="s">
        <v>107</v>
      </c>
      <c r="C103" s="260">
        <v>52</v>
      </c>
      <c r="D103" s="260">
        <v>52</v>
      </c>
      <c r="E103" s="260"/>
    </row>
    <row r="104" s="246" customFormat="1" ht="16" customHeight="1" spans="1:5">
      <c r="A104" s="258">
        <v>2040220</v>
      </c>
      <c r="B104" s="259" t="s">
        <v>157</v>
      </c>
      <c r="C104" s="260">
        <v>256</v>
      </c>
      <c r="D104" s="260">
        <v>256</v>
      </c>
      <c r="E104" s="260"/>
    </row>
    <row r="105" s="246" customFormat="1" ht="16" customHeight="1" spans="1:5">
      <c r="A105" s="258">
        <v>20406</v>
      </c>
      <c r="B105" s="259" t="s">
        <v>159</v>
      </c>
      <c r="C105" s="260">
        <v>338</v>
      </c>
      <c r="D105" s="260">
        <v>338</v>
      </c>
      <c r="E105" s="260"/>
    </row>
    <row r="106" s="246" customFormat="1" ht="16" customHeight="1" spans="1:5">
      <c r="A106" s="258">
        <v>2040601</v>
      </c>
      <c r="B106" s="259" t="s">
        <v>106</v>
      </c>
      <c r="C106" s="260">
        <v>267</v>
      </c>
      <c r="D106" s="260">
        <v>267</v>
      </c>
      <c r="E106" s="260"/>
    </row>
    <row r="107" s="246" customFormat="1" ht="16" customHeight="1" spans="1:5">
      <c r="A107" s="258">
        <v>2040604</v>
      </c>
      <c r="B107" s="259" t="s">
        <v>160</v>
      </c>
      <c r="C107" s="260">
        <v>7</v>
      </c>
      <c r="D107" s="260">
        <v>7</v>
      </c>
      <c r="E107" s="260"/>
    </row>
    <row r="108" s="246" customFormat="1" ht="16" customHeight="1" spans="1:5">
      <c r="A108" s="258">
        <v>2040607</v>
      </c>
      <c r="B108" s="259" t="s">
        <v>161</v>
      </c>
      <c r="C108" s="260">
        <v>22</v>
      </c>
      <c r="D108" s="260">
        <v>22</v>
      </c>
      <c r="E108" s="260"/>
    </row>
    <row r="109" s="246" customFormat="1" ht="16" customHeight="1" spans="1:5">
      <c r="A109" s="258">
        <v>2040610</v>
      </c>
      <c r="B109" s="259" t="s">
        <v>162</v>
      </c>
      <c r="C109" s="260">
        <v>34</v>
      </c>
      <c r="D109" s="260">
        <v>34</v>
      </c>
      <c r="E109" s="260"/>
    </row>
    <row r="110" s="246" customFormat="1" ht="16" customHeight="1" spans="1:5">
      <c r="A110" s="258">
        <v>2040699</v>
      </c>
      <c r="B110" s="259" t="s">
        <v>163</v>
      </c>
      <c r="C110" s="260">
        <v>7</v>
      </c>
      <c r="D110" s="260">
        <v>7</v>
      </c>
      <c r="E110" s="260"/>
    </row>
    <row r="111" s="246" customFormat="1" ht="16" customHeight="1" spans="1:5">
      <c r="A111" s="258">
        <v>205</v>
      </c>
      <c r="B111" s="259" t="s">
        <v>164</v>
      </c>
      <c r="C111" s="260">
        <v>25216</v>
      </c>
      <c r="D111" s="260">
        <v>25216</v>
      </c>
      <c r="E111" s="260"/>
    </row>
    <row r="112" s="246" customFormat="1" ht="16" customHeight="1" spans="1:5">
      <c r="A112" s="258">
        <v>20501</v>
      </c>
      <c r="B112" s="259" t="s">
        <v>165</v>
      </c>
      <c r="C112" s="260">
        <v>658</v>
      </c>
      <c r="D112" s="260">
        <v>658</v>
      </c>
      <c r="E112" s="260"/>
    </row>
    <row r="113" s="246" customFormat="1" ht="16" customHeight="1" spans="1:5">
      <c r="A113" s="258">
        <v>2050101</v>
      </c>
      <c r="B113" s="259" t="s">
        <v>106</v>
      </c>
      <c r="C113" s="260">
        <v>658</v>
      </c>
      <c r="D113" s="260">
        <v>658</v>
      </c>
      <c r="E113" s="260"/>
    </row>
    <row r="114" s="246" customFormat="1" ht="16" customHeight="1" spans="1:5">
      <c r="A114" s="258">
        <v>20502</v>
      </c>
      <c r="B114" s="259" t="s">
        <v>166</v>
      </c>
      <c r="C114" s="260">
        <v>18554</v>
      </c>
      <c r="D114" s="260">
        <v>18554</v>
      </c>
      <c r="E114" s="260"/>
    </row>
    <row r="115" s="246" customFormat="1" ht="16" customHeight="1" spans="1:5">
      <c r="A115" s="258">
        <v>2050201</v>
      </c>
      <c r="B115" s="259" t="s">
        <v>167</v>
      </c>
      <c r="C115" s="260">
        <v>3137</v>
      </c>
      <c r="D115" s="260">
        <v>3137</v>
      </c>
      <c r="E115" s="260"/>
    </row>
    <row r="116" s="246" customFormat="1" ht="16" customHeight="1" spans="1:5">
      <c r="A116" s="258">
        <v>2050202</v>
      </c>
      <c r="B116" s="259" t="s">
        <v>168</v>
      </c>
      <c r="C116" s="260">
        <v>8309</v>
      </c>
      <c r="D116" s="260">
        <v>8309</v>
      </c>
      <c r="E116" s="260"/>
    </row>
    <row r="117" s="246" customFormat="1" ht="16" customHeight="1" spans="1:5">
      <c r="A117" s="258">
        <v>2050203</v>
      </c>
      <c r="B117" s="259" t="s">
        <v>169</v>
      </c>
      <c r="C117" s="260">
        <v>4781</v>
      </c>
      <c r="D117" s="260">
        <v>4781</v>
      </c>
      <c r="E117" s="260"/>
    </row>
    <row r="118" s="246" customFormat="1" ht="16" customHeight="1" spans="1:5">
      <c r="A118" s="258">
        <v>2050204</v>
      </c>
      <c r="B118" s="259" t="s">
        <v>170</v>
      </c>
      <c r="C118" s="260">
        <v>2232</v>
      </c>
      <c r="D118" s="260">
        <v>2232</v>
      </c>
      <c r="E118" s="260"/>
    </row>
    <row r="119" s="246" customFormat="1" ht="16" customHeight="1" spans="1:5">
      <c r="A119" s="258">
        <v>2050299</v>
      </c>
      <c r="B119" s="259" t="s">
        <v>171</v>
      </c>
      <c r="C119" s="260">
        <v>94</v>
      </c>
      <c r="D119" s="260">
        <v>94</v>
      </c>
      <c r="E119" s="260"/>
    </row>
    <row r="120" s="246" customFormat="1" ht="16" customHeight="1" spans="1:5">
      <c r="A120" s="258">
        <v>20503</v>
      </c>
      <c r="B120" s="259" t="s">
        <v>172</v>
      </c>
      <c r="C120" s="260">
        <v>5736</v>
      </c>
      <c r="D120" s="260">
        <v>5736</v>
      </c>
      <c r="E120" s="260"/>
    </row>
    <row r="121" s="246" customFormat="1" ht="16" customHeight="1" spans="1:5">
      <c r="A121" s="258">
        <v>2050302</v>
      </c>
      <c r="B121" s="259" t="s">
        <v>173</v>
      </c>
      <c r="C121" s="260">
        <v>5736</v>
      </c>
      <c r="D121" s="260">
        <v>5736</v>
      </c>
      <c r="E121" s="260"/>
    </row>
    <row r="122" s="246" customFormat="1" ht="16" customHeight="1" spans="1:5">
      <c r="A122" s="258">
        <v>20504</v>
      </c>
      <c r="B122" s="259" t="s">
        <v>174</v>
      </c>
      <c r="C122" s="260">
        <v>4</v>
      </c>
      <c r="D122" s="260">
        <v>4</v>
      </c>
      <c r="E122" s="260"/>
    </row>
    <row r="123" s="246" customFormat="1" ht="16" customHeight="1" spans="1:5">
      <c r="A123" s="258">
        <v>2050401</v>
      </c>
      <c r="B123" s="259" t="s">
        <v>175</v>
      </c>
      <c r="C123" s="260">
        <v>3</v>
      </c>
      <c r="D123" s="260">
        <v>3</v>
      </c>
      <c r="E123" s="260"/>
    </row>
    <row r="124" s="246" customFormat="1" ht="16" customHeight="1" spans="1:5">
      <c r="A124" s="258">
        <v>2050402</v>
      </c>
      <c r="B124" s="259" t="s">
        <v>176</v>
      </c>
      <c r="C124" s="260">
        <v>1</v>
      </c>
      <c r="D124" s="260">
        <v>1</v>
      </c>
      <c r="E124" s="260"/>
    </row>
    <row r="125" s="246" customFormat="1" ht="16" customHeight="1" spans="1:5">
      <c r="A125" s="258">
        <v>20507</v>
      </c>
      <c r="B125" s="259" t="s">
        <v>178</v>
      </c>
      <c r="C125" s="260">
        <v>12</v>
      </c>
      <c r="D125" s="260">
        <v>12</v>
      </c>
      <c r="E125" s="260"/>
    </row>
    <row r="126" s="246" customFormat="1" ht="16" customHeight="1" spans="1:5">
      <c r="A126" s="258">
        <v>2050701</v>
      </c>
      <c r="B126" s="259" t="s">
        <v>179</v>
      </c>
      <c r="C126" s="260">
        <v>12</v>
      </c>
      <c r="D126" s="260">
        <v>12</v>
      </c>
      <c r="E126" s="260"/>
    </row>
    <row r="127" s="246" customFormat="1" ht="16" customHeight="1" spans="1:5">
      <c r="A127" s="258">
        <v>20508</v>
      </c>
      <c r="B127" s="259" t="s">
        <v>180</v>
      </c>
      <c r="C127" s="260">
        <v>124</v>
      </c>
      <c r="D127" s="260">
        <v>124</v>
      </c>
      <c r="E127" s="260"/>
    </row>
    <row r="128" s="246" customFormat="1" ht="16" customHeight="1" spans="1:5">
      <c r="A128" s="258">
        <v>2050802</v>
      </c>
      <c r="B128" s="259" t="s">
        <v>182</v>
      </c>
      <c r="C128" s="260">
        <v>124</v>
      </c>
      <c r="D128" s="260">
        <v>124</v>
      </c>
      <c r="E128" s="260"/>
    </row>
    <row r="129" s="246" customFormat="1" ht="16" customHeight="1" spans="1:5">
      <c r="A129" s="258">
        <v>20509</v>
      </c>
      <c r="B129" s="259" t="s">
        <v>183</v>
      </c>
      <c r="C129" s="260">
        <v>69</v>
      </c>
      <c r="D129" s="260">
        <v>69</v>
      </c>
      <c r="E129" s="260"/>
    </row>
    <row r="130" s="246" customFormat="1" ht="16" customHeight="1" spans="1:5">
      <c r="A130" s="258">
        <v>2050999</v>
      </c>
      <c r="B130" s="259" t="s">
        <v>184</v>
      </c>
      <c r="C130" s="260">
        <v>69</v>
      </c>
      <c r="D130" s="260">
        <v>69</v>
      </c>
      <c r="E130" s="260"/>
    </row>
    <row r="131" s="246" customFormat="1" ht="16" customHeight="1" spans="1:5">
      <c r="A131" s="258">
        <v>20599</v>
      </c>
      <c r="B131" s="259" t="s">
        <v>185</v>
      </c>
      <c r="C131" s="260">
        <v>59</v>
      </c>
      <c r="D131" s="260">
        <v>59</v>
      </c>
      <c r="E131" s="260"/>
    </row>
    <row r="132" s="246" customFormat="1" ht="16" customHeight="1" spans="1:5">
      <c r="A132" s="258">
        <v>2059999</v>
      </c>
      <c r="B132" s="259" t="s">
        <v>185</v>
      </c>
      <c r="C132" s="260">
        <v>59</v>
      </c>
      <c r="D132" s="260">
        <v>59</v>
      </c>
      <c r="E132" s="260"/>
    </row>
    <row r="133" s="246" customFormat="1" ht="16" customHeight="1" spans="1:5">
      <c r="A133" s="258">
        <v>206</v>
      </c>
      <c r="B133" s="259" t="s">
        <v>186</v>
      </c>
      <c r="C133" s="260">
        <v>1346</v>
      </c>
      <c r="D133" s="260">
        <v>446</v>
      </c>
      <c r="E133" s="260">
        <v>900</v>
      </c>
    </row>
    <row r="134" s="246" customFormat="1" ht="16" customHeight="1" spans="1:5">
      <c r="A134" s="258">
        <v>20601</v>
      </c>
      <c r="B134" s="259" t="s">
        <v>187</v>
      </c>
      <c r="C134" s="260">
        <v>350</v>
      </c>
      <c r="D134" s="260">
        <v>350</v>
      </c>
      <c r="E134" s="260"/>
    </row>
    <row r="135" s="246" customFormat="1" ht="16" customHeight="1" spans="1:5">
      <c r="A135" s="258">
        <v>2060101</v>
      </c>
      <c r="B135" s="259" t="s">
        <v>106</v>
      </c>
      <c r="C135" s="260">
        <v>118</v>
      </c>
      <c r="D135" s="260">
        <v>118</v>
      </c>
      <c r="E135" s="260"/>
    </row>
    <row r="136" s="246" customFormat="1" ht="16" customHeight="1" spans="1:5">
      <c r="A136" s="258">
        <v>2060102</v>
      </c>
      <c r="B136" s="259" t="s">
        <v>107</v>
      </c>
      <c r="C136" s="260">
        <v>232</v>
      </c>
      <c r="D136" s="260">
        <v>232</v>
      </c>
      <c r="E136" s="260"/>
    </row>
    <row r="137" s="246" customFormat="1" ht="16" customHeight="1" spans="1:5">
      <c r="A137" s="258">
        <v>20604</v>
      </c>
      <c r="B137" s="259" t="s">
        <v>192</v>
      </c>
      <c r="C137" s="260">
        <v>5</v>
      </c>
      <c r="D137" s="260">
        <v>5</v>
      </c>
      <c r="E137" s="260"/>
    </row>
    <row r="138" s="246" customFormat="1" ht="16" customHeight="1" spans="1:5">
      <c r="A138" s="258">
        <v>2060499</v>
      </c>
      <c r="B138" s="259" t="s">
        <v>194</v>
      </c>
      <c r="C138" s="260">
        <v>5</v>
      </c>
      <c r="D138" s="260">
        <v>5</v>
      </c>
      <c r="E138" s="260"/>
    </row>
    <row r="139" s="246" customFormat="1" ht="16" customHeight="1" spans="1:5">
      <c r="A139" s="258">
        <v>20605</v>
      </c>
      <c r="B139" s="259" t="s">
        <v>195</v>
      </c>
      <c r="C139" s="260">
        <v>22</v>
      </c>
      <c r="D139" s="260">
        <v>22</v>
      </c>
      <c r="E139" s="260"/>
    </row>
    <row r="140" s="246" customFormat="1" ht="16" customHeight="1" spans="1:5">
      <c r="A140" s="258">
        <v>2060502</v>
      </c>
      <c r="B140" s="259" t="s">
        <v>196</v>
      </c>
      <c r="C140" s="260">
        <v>22</v>
      </c>
      <c r="D140" s="260">
        <v>22</v>
      </c>
      <c r="E140" s="260"/>
    </row>
    <row r="141" s="246" customFormat="1" ht="16" customHeight="1" spans="1:5">
      <c r="A141" s="258">
        <v>20607</v>
      </c>
      <c r="B141" s="259" t="s">
        <v>197</v>
      </c>
      <c r="C141" s="260">
        <v>57</v>
      </c>
      <c r="D141" s="260">
        <v>57</v>
      </c>
      <c r="E141" s="260"/>
    </row>
    <row r="142" s="246" customFormat="1" ht="16" customHeight="1" spans="1:5">
      <c r="A142" s="258">
        <v>2060701</v>
      </c>
      <c r="B142" s="259" t="s">
        <v>198</v>
      </c>
      <c r="C142" s="260">
        <v>57</v>
      </c>
      <c r="D142" s="260">
        <v>57</v>
      </c>
      <c r="E142" s="260"/>
    </row>
    <row r="143" s="246" customFormat="1" ht="16" customHeight="1" spans="1:5">
      <c r="A143" s="258">
        <v>20608</v>
      </c>
      <c r="B143" s="259" t="s">
        <v>707</v>
      </c>
      <c r="C143" s="260">
        <v>10</v>
      </c>
      <c r="D143" s="260">
        <v>10</v>
      </c>
      <c r="E143" s="260"/>
    </row>
    <row r="144" s="246" customFormat="1" ht="16" customHeight="1" spans="1:5">
      <c r="A144" s="258">
        <v>2060801</v>
      </c>
      <c r="B144" s="259" t="s">
        <v>708</v>
      </c>
      <c r="C144" s="260">
        <v>10</v>
      </c>
      <c r="D144" s="260">
        <v>10</v>
      </c>
      <c r="E144" s="260"/>
    </row>
    <row r="145" s="246" customFormat="1" ht="16" customHeight="1" spans="1:5">
      <c r="A145" s="258">
        <v>20699</v>
      </c>
      <c r="B145" s="259" t="s">
        <v>199</v>
      </c>
      <c r="C145" s="260">
        <v>902</v>
      </c>
      <c r="D145" s="260">
        <v>2</v>
      </c>
      <c r="E145" s="260">
        <v>900</v>
      </c>
    </row>
    <row r="146" s="246" customFormat="1" ht="16" customHeight="1" spans="1:5">
      <c r="A146" s="258">
        <v>2069999</v>
      </c>
      <c r="B146" s="259" t="s">
        <v>199</v>
      </c>
      <c r="C146" s="260">
        <v>902</v>
      </c>
      <c r="D146" s="260">
        <v>2</v>
      </c>
      <c r="E146" s="260">
        <v>900</v>
      </c>
    </row>
    <row r="147" s="246" customFormat="1" ht="16" customHeight="1" spans="1:5">
      <c r="A147" s="258">
        <v>207</v>
      </c>
      <c r="B147" s="259" t="s">
        <v>201</v>
      </c>
      <c r="C147" s="260">
        <v>804</v>
      </c>
      <c r="D147" s="260">
        <v>754</v>
      </c>
      <c r="E147" s="260">
        <v>50</v>
      </c>
    </row>
    <row r="148" s="246" customFormat="1" ht="16" customHeight="1" spans="1:5">
      <c r="A148" s="258">
        <v>20701</v>
      </c>
      <c r="B148" s="259" t="s">
        <v>202</v>
      </c>
      <c r="C148" s="260">
        <v>293</v>
      </c>
      <c r="D148" s="260">
        <v>243</v>
      </c>
      <c r="E148" s="260">
        <v>50</v>
      </c>
    </row>
    <row r="149" s="246" customFormat="1" ht="16" customHeight="1" spans="1:5">
      <c r="A149" s="258">
        <v>2070101</v>
      </c>
      <c r="B149" s="259" t="s">
        <v>106</v>
      </c>
      <c r="C149" s="260">
        <v>114</v>
      </c>
      <c r="D149" s="260">
        <v>114</v>
      </c>
      <c r="E149" s="260"/>
    </row>
    <row r="150" s="246" customFormat="1" ht="16" customHeight="1" spans="1:5">
      <c r="A150" s="258">
        <v>2070111</v>
      </c>
      <c r="B150" s="259" t="s">
        <v>203</v>
      </c>
      <c r="C150" s="260">
        <v>14</v>
      </c>
      <c r="D150" s="260">
        <v>14</v>
      </c>
      <c r="E150" s="260"/>
    </row>
    <row r="151" s="246" customFormat="1" ht="16" customHeight="1" spans="1:5">
      <c r="A151" s="258">
        <v>2070199</v>
      </c>
      <c r="B151" s="259" t="s">
        <v>204</v>
      </c>
      <c r="C151" s="260">
        <v>165</v>
      </c>
      <c r="D151" s="260">
        <v>115</v>
      </c>
      <c r="E151" s="260">
        <v>50</v>
      </c>
    </row>
    <row r="152" s="246" customFormat="1" ht="16" customHeight="1" spans="1:5">
      <c r="A152" s="258">
        <v>20702</v>
      </c>
      <c r="B152" s="259" t="s">
        <v>205</v>
      </c>
      <c r="C152" s="260">
        <v>168</v>
      </c>
      <c r="D152" s="260">
        <v>168</v>
      </c>
      <c r="E152" s="260"/>
    </row>
    <row r="153" s="246" customFormat="1" ht="16" customHeight="1" spans="1:5">
      <c r="A153" s="258">
        <v>2070204</v>
      </c>
      <c r="B153" s="259" t="s">
        <v>206</v>
      </c>
      <c r="C153" s="260">
        <v>41</v>
      </c>
      <c r="D153" s="260">
        <v>41</v>
      </c>
      <c r="E153" s="260"/>
    </row>
    <row r="154" s="246" customFormat="1" ht="16" customHeight="1" spans="1:5">
      <c r="A154" s="258">
        <v>2070299</v>
      </c>
      <c r="B154" s="259" t="s">
        <v>709</v>
      </c>
      <c r="C154" s="260">
        <v>127</v>
      </c>
      <c r="D154" s="260">
        <v>127</v>
      </c>
      <c r="E154" s="260"/>
    </row>
    <row r="155" s="246" customFormat="1" ht="16" customHeight="1" spans="1:5">
      <c r="A155" s="258">
        <v>20708</v>
      </c>
      <c r="B155" s="259" t="s">
        <v>207</v>
      </c>
      <c r="C155" s="260">
        <v>235</v>
      </c>
      <c r="D155" s="260">
        <v>235</v>
      </c>
      <c r="E155" s="260"/>
    </row>
    <row r="156" s="246" customFormat="1" ht="16" customHeight="1" spans="1:5">
      <c r="A156" s="258">
        <v>2070808</v>
      </c>
      <c r="B156" s="259" t="s">
        <v>208</v>
      </c>
      <c r="C156" s="260">
        <v>235</v>
      </c>
      <c r="D156" s="260">
        <v>235</v>
      </c>
      <c r="E156" s="260"/>
    </row>
    <row r="157" s="246" customFormat="1" ht="16" customHeight="1" spans="1:5">
      <c r="A157" s="258">
        <v>20799</v>
      </c>
      <c r="B157" s="259" t="s">
        <v>209</v>
      </c>
      <c r="C157" s="260">
        <v>107</v>
      </c>
      <c r="D157" s="260">
        <v>107</v>
      </c>
      <c r="E157" s="260"/>
    </row>
    <row r="158" s="246" customFormat="1" ht="16" customHeight="1" spans="1:5">
      <c r="A158" s="258">
        <v>2079999</v>
      </c>
      <c r="B158" s="259" t="s">
        <v>209</v>
      </c>
      <c r="C158" s="260">
        <v>107</v>
      </c>
      <c r="D158" s="260">
        <v>107</v>
      </c>
      <c r="E158" s="260"/>
    </row>
    <row r="159" s="246" customFormat="1" ht="16" customHeight="1" spans="1:5">
      <c r="A159" s="258">
        <v>208</v>
      </c>
      <c r="B159" s="259" t="s">
        <v>210</v>
      </c>
      <c r="C159" s="260">
        <v>24446</v>
      </c>
      <c r="D159" s="260">
        <v>23946</v>
      </c>
      <c r="E159" s="260">
        <v>500</v>
      </c>
    </row>
    <row r="160" s="246" customFormat="1" ht="16" customHeight="1" spans="1:5">
      <c r="A160" s="258">
        <v>20801</v>
      </c>
      <c r="B160" s="259" t="s">
        <v>211</v>
      </c>
      <c r="C160" s="260">
        <v>4083</v>
      </c>
      <c r="D160" s="260">
        <v>4083</v>
      </c>
      <c r="E160" s="260"/>
    </row>
    <row r="161" s="246" customFormat="1" ht="16" customHeight="1" spans="1:5">
      <c r="A161" s="258">
        <v>2080101</v>
      </c>
      <c r="B161" s="259" t="s">
        <v>106</v>
      </c>
      <c r="C161" s="260">
        <v>150</v>
      </c>
      <c r="D161" s="260">
        <v>150</v>
      </c>
      <c r="E161" s="260"/>
    </row>
    <row r="162" s="246" customFormat="1" ht="16" customHeight="1" spans="1:5">
      <c r="A162" s="258">
        <v>2080104</v>
      </c>
      <c r="B162" s="259" t="s">
        <v>212</v>
      </c>
      <c r="C162" s="260">
        <v>3607</v>
      </c>
      <c r="D162" s="260">
        <v>3607</v>
      </c>
      <c r="E162" s="260"/>
    </row>
    <row r="163" s="246" customFormat="1" ht="16" customHeight="1" spans="1:5">
      <c r="A163" s="258">
        <v>2080106</v>
      </c>
      <c r="B163" s="259" t="s">
        <v>213</v>
      </c>
      <c r="C163" s="260">
        <v>105</v>
      </c>
      <c r="D163" s="260">
        <v>105</v>
      </c>
      <c r="E163" s="260"/>
    </row>
    <row r="164" s="246" customFormat="1" ht="16" customHeight="1" spans="1:5">
      <c r="A164" s="258">
        <v>2080109</v>
      </c>
      <c r="B164" s="259" t="s">
        <v>215</v>
      </c>
      <c r="C164" s="260">
        <v>212</v>
      </c>
      <c r="D164" s="260">
        <v>212</v>
      </c>
      <c r="E164" s="260"/>
    </row>
    <row r="165" s="246" customFormat="1" ht="16" customHeight="1" spans="1:5">
      <c r="A165" s="258">
        <v>2080199</v>
      </c>
      <c r="B165" s="259" t="s">
        <v>216</v>
      </c>
      <c r="C165" s="260">
        <v>9</v>
      </c>
      <c r="D165" s="260">
        <v>9</v>
      </c>
      <c r="E165" s="260"/>
    </row>
    <row r="166" s="246" customFormat="1" ht="16" customHeight="1" spans="1:5">
      <c r="A166" s="258">
        <v>20802</v>
      </c>
      <c r="B166" s="259" t="s">
        <v>217</v>
      </c>
      <c r="C166" s="260">
        <v>84</v>
      </c>
      <c r="D166" s="260">
        <v>84</v>
      </c>
      <c r="E166" s="260"/>
    </row>
    <row r="167" s="246" customFormat="1" ht="16" customHeight="1" spans="1:5">
      <c r="A167" s="258">
        <v>2080201</v>
      </c>
      <c r="B167" s="259" t="s">
        <v>106</v>
      </c>
      <c r="C167" s="260">
        <v>81</v>
      </c>
      <c r="D167" s="260">
        <v>81</v>
      </c>
      <c r="E167" s="260"/>
    </row>
    <row r="168" s="246" customFormat="1" ht="16" customHeight="1" spans="1:5">
      <c r="A168" s="258">
        <v>2080299</v>
      </c>
      <c r="B168" s="259" t="s">
        <v>218</v>
      </c>
      <c r="C168" s="260">
        <v>4</v>
      </c>
      <c r="D168" s="260">
        <v>4</v>
      </c>
      <c r="E168" s="260"/>
    </row>
    <row r="169" s="246" customFormat="1" ht="16" customHeight="1" spans="1:5">
      <c r="A169" s="258">
        <v>20805</v>
      </c>
      <c r="B169" s="259" t="s">
        <v>219</v>
      </c>
      <c r="C169" s="260">
        <v>13857</v>
      </c>
      <c r="D169" s="260">
        <v>13365</v>
      </c>
      <c r="E169" s="260">
        <v>493</v>
      </c>
    </row>
    <row r="170" s="246" customFormat="1" ht="16" customHeight="1" spans="1:5">
      <c r="A170" s="258">
        <v>2080501</v>
      </c>
      <c r="B170" s="259" t="s">
        <v>220</v>
      </c>
      <c r="C170" s="260">
        <v>1646</v>
      </c>
      <c r="D170" s="260">
        <v>1338</v>
      </c>
      <c r="E170" s="260">
        <v>308</v>
      </c>
    </row>
    <row r="171" s="246" customFormat="1" ht="16" customHeight="1" spans="1:5">
      <c r="A171" s="258">
        <v>2080502</v>
      </c>
      <c r="B171" s="259" t="s">
        <v>221</v>
      </c>
      <c r="C171" s="260">
        <v>627</v>
      </c>
      <c r="D171" s="260">
        <v>627</v>
      </c>
      <c r="E171" s="260"/>
    </row>
    <row r="172" s="246" customFormat="1" ht="16" customHeight="1" spans="1:5">
      <c r="A172" s="258">
        <v>2080503</v>
      </c>
      <c r="B172" s="259" t="s">
        <v>222</v>
      </c>
      <c r="C172" s="260">
        <v>43</v>
      </c>
      <c r="D172" s="260">
        <v>43</v>
      </c>
      <c r="E172" s="260"/>
    </row>
    <row r="173" s="246" customFormat="1" ht="16" customHeight="1" spans="1:5">
      <c r="A173" s="258">
        <v>2080505</v>
      </c>
      <c r="B173" s="259" t="s">
        <v>223</v>
      </c>
      <c r="C173" s="260">
        <v>1614</v>
      </c>
      <c r="D173" s="260">
        <v>1429</v>
      </c>
      <c r="E173" s="260">
        <v>185</v>
      </c>
    </row>
    <row r="174" s="246" customFormat="1" ht="16" customHeight="1" spans="1:5">
      <c r="A174" s="258">
        <v>2080506</v>
      </c>
      <c r="B174" s="259" t="s">
        <v>224</v>
      </c>
      <c r="C174" s="260">
        <v>131</v>
      </c>
      <c r="D174" s="260">
        <v>131</v>
      </c>
      <c r="E174" s="260"/>
    </row>
    <row r="175" s="246" customFormat="1" ht="16" customHeight="1" spans="1:5">
      <c r="A175" s="258">
        <v>2080507</v>
      </c>
      <c r="B175" s="259" t="s">
        <v>225</v>
      </c>
      <c r="C175" s="260">
        <v>9795</v>
      </c>
      <c r="D175" s="260">
        <v>9795</v>
      </c>
      <c r="E175" s="260"/>
    </row>
    <row r="176" s="246" customFormat="1" ht="16" customHeight="1" spans="1:5">
      <c r="A176" s="258">
        <v>20806</v>
      </c>
      <c r="B176" s="259" t="s">
        <v>226</v>
      </c>
      <c r="C176" s="260">
        <v>469</v>
      </c>
      <c r="D176" s="260">
        <v>469</v>
      </c>
      <c r="E176" s="260"/>
    </row>
    <row r="177" s="246" customFormat="1" ht="16" customHeight="1" spans="1:5">
      <c r="A177" s="258">
        <v>2080699</v>
      </c>
      <c r="B177" s="259" t="s">
        <v>227</v>
      </c>
      <c r="C177" s="260">
        <v>469</v>
      </c>
      <c r="D177" s="260">
        <v>469</v>
      </c>
      <c r="E177" s="260"/>
    </row>
    <row r="178" s="246" customFormat="1" ht="16" customHeight="1" spans="1:5">
      <c r="A178" s="258">
        <v>20807</v>
      </c>
      <c r="B178" s="259" t="s">
        <v>228</v>
      </c>
      <c r="C178" s="260">
        <v>412</v>
      </c>
      <c r="D178" s="260">
        <v>412</v>
      </c>
      <c r="E178" s="260"/>
    </row>
    <row r="179" s="246" customFormat="1" ht="16" customHeight="1" spans="1:5">
      <c r="A179" s="258">
        <v>2080704</v>
      </c>
      <c r="B179" s="259" t="s">
        <v>710</v>
      </c>
      <c r="C179" s="260">
        <v>4</v>
      </c>
      <c r="D179" s="260">
        <v>4</v>
      </c>
      <c r="E179" s="260"/>
    </row>
    <row r="180" s="246" customFormat="1" ht="16" customHeight="1" spans="1:5">
      <c r="A180" s="258">
        <v>2080799</v>
      </c>
      <c r="B180" s="259" t="s">
        <v>230</v>
      </c>
      <c r="C180" s="260">
        <v>408</v>
      </c>
      <c r="D180" s="260">
        <v>408</v>
      </c>
      <c r="E180" s="260"/>
    </row>
    <row r="181" s="246" customFormat="1" ht="16" customHeight="1" spans="1:5">
      <c r="A181" s="258">
        <v>20808</v>
      </c>
      <c r="B181" s="259" t="s">
        <v>231</v>
      </c>
      <c r="C181" s="260">
        <v>535</v>
      </c>
      <c r="D181" s="260">
        <v>535</v>
      </c>
      <c r="E181" s="260"/>
    </row>
    <row r="182" s="246" customFormat="1" ht="16" customHeight="1" spans="1:5">
      <c r="A182" s="258">
        <v>2080801</v>
      </c>
      <c r="B182" s="259" t="s">
        <v>232</v>
      </c>
      <c r="C182" s="260">
        <v>9</v>
      </c>
      <c r="D182" s="260">
        <v>9</v>
      </c>
      <c r="E182" s="260"/>
    </row>
    <row r="183" s="246" customFormat="1" ht="16" customHeight="1" spans="1:5">
      <c r="A183" s="258">
        <v>2080802</v>
      </c>
      <c r="B183" s="259" t="s">
        <v>233</v>
      </c>
      <c r="C183" s="260">
        <v>237</v>
      </c>
      <c r="D183" s="260">
        <v>237</v>
      </c>
      <c r="E183" s="260"/>
    </row>
    <row r="184" s="246" customFormat="1" ht="16" customHeight="1" spans="1:5">
      <c r="A184" s="258">
        <v>2080803</v>
      </c>
      <c r="B184" s="259" t="s">
        <v>234</v>
      </c>
      <c r="C184" s="260">
        <v>7</v>
      </c>
      <c r="D184" s="260">
        <v>7</v>
      </c>
      <c r="E184" s="260"/>
    </row>
    <row r="185" s="246" customFormat="1" ht="16" customHeight="1" spans="1:5">
      <c r="A185" s="258">
        <v>2080805</v>
      </c>
      <c r="B185" s="259" t="s">
        <v>235</v>
      </c>
      <c r="C185" s="260">
        <v>199</v>
      </c>
      <c r="D185" s="260">
        <v>199</v>
      </c>
      <c r="E185" s="260"/>
    </row>
    <row r="186" s="246" customFormat="1" ht="16" customHeight="1" spans="1:5">
      <c r="A186" s="258">
        <v>2080806</v>
      </c>
      <c r="B186" s="259" t="s">
        <v>236</v>
      </c>
      <c r="C186" s="260">
        <v>34</v>
      </c>
      <c r="D186" s="260">
        <v>34</v>
      </c>
      <c r="E186" s="260"/>
    </row>
    <row r="187" s="246" customFormat="1" ht="16" customHeight="1" spans="1:5">
      <c r="A187" s="258">
        <v>2080899</v>
      </c>
      <c r="B187" s="259" t="s">
        <v>237</v>
      </c>
      <c r="C187" s="260">
        <v>50</v>
      </c>
      <c r="D187" s="260">
        <v>50</v>
      </c>
      <c r="E187" s="260"/>
    </row>
    <row r="188" s="246" customFormat="1" ht="16" customHeight="1" spans="1:5">
      <c r="A188" s="258">
        <v>20809</v>
      </c>
      <c r="B188" s="259" t="s">
        <v>238</v>
      </c>
      <c r="C188" s="260">
        <v>235</v>
      </c>
      <c r="D188" s="260">
        <v>235</v>
      </c>
      <c r="E188" s="260"/>
    </row>
    <row r="189" s="246" customFormat="1" ht="16" customHeight="1" spans="1:5">
      <c r="A189" s="258">
        <v>2080901</v>
      </c>
      <c r="B189" s="259" t="s">
        <v>239</v>
      </c>
      <c r="C189" s="260">
        <v>168</v>
      </c>
      <c r="D189" s="260">
        <v>168</v>
      </c>
      <c r="E189" s="260"/>
    </row>
    <row r="190" s="246" customFormat="1" ht="16" customHeight="1" spans="1:5">
      <c r="A190" s="258">
        <v>2080902</v>
      </c>
      <c r="B190" s="259" t="s">
        <v>240</v>
      </c>
      <c r="C190" s="260">
        <v>4</v>
      </c>
      <c r="D190" s="260">
        <v>4</v>
      </c>
      <c r="E190" s="260"/>
    </row>
    <row r="191" s="246" customFormat="1" ht="16" customHeight="1" spans="1:5">
      <c r="A191" s="258">
        <v>2080905</v>
      </c>
      <c r="B191" s="259" t="s">
        <v>242</v>
      </c>
      <c r="C191" s="260">
        <v>6</v>
      </c>
      <c r="D191" s="260">
        <v>6</v>
      </c>
      <c r="E191" s="260"/>
    </row>
    <row r="192" s="246" customFormat="1" ht="16" customHeight="1" spans="1:5">
      <c r="A192" s="258">
        <v>2080999</v>
      </c>
      <c r="B192" s="259" t="s">
        <v>243</v>
      </c>
      <c r="C192" s="260">
        <v>57</v>
      </c>
      <c r="D192" s="260">
        <v>57</v>
      </c>
      <c r="E192" s="260"/>
    </row>
    <row r="193" s="246" customFormat="1" ht="16" customHeight="1" spans="1:5">
      <c r="A193" s="258">
        <v>20810</v>
      </c>
      <c r="B193" s="259" t="s">
        <v>244</v>
      </c>
      <c r="C193" s="260">
        <v>1462</v>
      </c>
      <c r="D193" s="260">
        <v>1462</v>
      </c>
      <c r="E193" s="260"/>
    </row>
    <row r="194" s="246" customFormat="1" ht="16" customHeight="1" spans="1:5">
      <c r="A194" s="258">
        <v>2081001</v>
      </c>
      <c r="B194" s="259" t="s">
        <v>245</v>
      </c>
      <c r="C194" s="260">
        <v>19</v>
      </c>
      <c r="D194" s="260">
        <v>19</v>
      </c>
      <c r="E194" s="260"/>
    </row>
    <row r="195" s="246" customFormat="1" ht="16" customHeight="1" spans="1:5">
      <c r="A195" s="258">
        <v>2081002</v>
      </c>
      <c r="B195" s="259" t="s">
        <v>246</v>
      </c>
      <c r="C195" s="260">
        <v>689</v>
      </c>
      <c r="D195" s="260">
        <v>689</v>
      </c>
      <c r="E195" s="260"/>
    </row>
    <row r="196" s="246" customFormat="1" ht="16" customHeight="1" spans="1:5">
      <c r="A196" s="258">
        <v>2081004</v>
      </c>
      <c r="B196" s="259" t="s">
        <v>247</v>
      </c>
      <c r="C196" s="260">
        <v>68</v>
      </c>
      <c r="D196" s="260">
        <v>68</v>
      </c>
      <c r="E196" s="260"/>
    </row>
    <row r="197" s="246" customFormat="1" ht="16" customHeight="1" spans="1:5">
      <c r="A197" s="258">
        <v>2081006</v>
      </c>
      <c r="B197" s="259" t="s">
        <v>248</v>
      </c>
      <c r="C197" s="260">
        <v>159</v>
      </c>
      <c r="D197" s="260">
        <v>159</v>
      </c>
      <c r="E197" s="260"/>
    </row>
    <row r="198" s="246" customFormat="1" ht="16" customHeight="1" spans="1:5">
      <c r="A198" s="258">
        <v>2081099</v>
      </c>
      <c r="B198" s="259" t="s">
        <v>711</v>
      </c>
      <c r="C198" s="260">
        <v>527</v>
      </c>
      <c r="D198" s="260">
        <v>527</v>
      </c>
      <c r="E198" s="260"/>
    </row>
    <row r="199" s="246" customFormat="1" ht="16" customHeight="1" spans="1:5">
      <c r="A199" s="258">
        <v>20811</v>
      </c>
      <c r="B199" s="259" t="s">
        <v>249</v>
      </c>
      <c r="C199" s="260">
        <v>260</v>
      </c>
      <c r="D199" s="260">
        <v>260</v>
      </c>
      <c r="E199" s="260"/>
    </row>
    <row r="200" s="246" customFormat="1" ht="16" customHeight="1" spans="1:5">
      <c r="A200" s="258">
        <v>2081101</v>
      </c>
      <c r="B200" s="259" t="s">
        <v>106</v>
      </c>
      <c r="C200" s="260">
        <v>42</v>
      </c>
      <c r="D200" s="260">
        <v>42</v>
      </c>
      <c r="E200" s="260"/>
    </row>
    <row r="201" s="246" customFormat="1" ht="16" customHeight="1" spans="1:5">
      <c r="A201" s="258">
        <v>2081104</v>
      </c>
      <c r="B201" s="259" t="s">
        <v>250</v>
      </c>
      <c r="C201" s="260">
        <v>28</v>
      </c>
      <c r="D201" s="260">
        <v>28</v>
      </c>
      <c r="E201" s="260"/>
    </row>
    <row r="202" s="246" customFormat="1" ht="16" customHeight="1" spans="1:5">
      <c r="A202" s="258">
        <v>2081105</v>
      </c>
      <c r="B202" s="259" t="s">
        <v>251</v>
      </c>
      <c r="C202" s="260">
        <v>52</v>
      </c>
      <c r="D202" s="260">
        <v>52</v>
      </c>
      <c r="E202" s="260"/>
    </row>
    <row r="203" s="246" customFormat="1" ht="16" customHeight="1" spans="1:5">
      <c r="A203" s="258">
        <v>2081106</v>
      </c>
      <c r="B203" s="259" t="s">
        <v>712</v>
      </c>
      <c r="C203" s="260">
        <v>4</v>
      </c>
      <c r="D203" s="260">
        <v>4</v>
      </c>
      <c r="E203" s="260"/>
    </row>
    <row r="204" s="246" customFormat="1" ht="16" customHeight="1" spans="1:5">
      <c r="A204" s="258">
        <v>2081107</v>
      </c>
      <c r="B204" s="259" t="s">
        <v>252</v>
      </c>
      <c r="C204" s="260">
        <v>81</v>
      </c>
      <c r="D204" s="260">
        <v>81</v>
      </c>
      <c r="E204" s="260"/>
    </row>
    <row r="205" s="246" customFormat="1" ht="16" customHeight="1" spans="1:5">
      <c r="A205" s="258">
        <v>2081199</v>
      </c>
      <c r="B205" s="259" t="s">
        <v>253</v>
      </c>
      <c r="C205" s="260">
        <v>53</v>
      </c>
      <c r="D205" s="260">
        <v>53</v>
      </c>
      <c r="E205" s="260"/>
    </row>
    <row r="206" s="246" customFormat="1" ht="16" customHeight="1" spans="1:5">
      <c r="A206" s="258">
        <v>20816</v>
      </c>
      <c r="B206" s="259" t="s">
        <v>254</v>
      </c>
      <c r="C206" s="260">
        <v>85</v>
      </c>
      <c r="D206" s="260">
        <v>85</v>
      </c>
      <c r="E206" s="260"/>
    </row>
    <row r="207" s="246" customFormat="1" ht="16" customHeight="1" spans="1:5">
      <c r="A207" s="258">
        <v>2081601</v>
      </c>
      <c r="B207" s="259" t="s">
        <v>106</v>
      </c>
      <c r="C207" s="260">
        <v>74</v>
      </c>
      <c r="D207" s="260">
        <v>74</v>
      </c>
      <c r="E207" s="260"/>
    </row>
    <row r="208" s="246" customFormat="1" ht="16" customHeight="1" spans="1:5">
      <c r="A208" s="258">
        <v>2081602</v>
      </c>
      <c r="B208" s="259" t="s">
        <v>107</v>
      </c>
      <c r="C208" s="260">
        <v>11</v>
      </c>
      <c r="D208" s="260">
        <v>11</v>
      </c>
      <c r="E208" s="260"/>
    </row>
    <row r="209" s="246" customFormat="1" ht="16" customHeight="1" spans="1:5">
      <c r="A209" s="258">
        <v>20819</v>
      </c>
      <c r="B209" s="259" t="s">
        <v>255</v>
      </c>
      <c r="C209" s="260">
        <v>182</v>
      </c>
      <c r="D209" s="260">
        <v>182</v>
      </c>
      <c r="E209" s="260"/>
    </row>
    <row r="210" s="246" customFormat="1" ht="16" customHeight="1" spans="1:5">
      <c r="A210" s="258">
        <v>2081901</v>
      </c>
      <c r="B210" s="259" t="s">
        <v>256</v>
      </c>
      <c r="C210" s="260">
        <v>182</v>
      </c>
      <c r="D210" s="260">
        <v>182</v>
      </c>
      <c r="E210" s="260"/>
    </row>
    <row r="211" s="246" customFormat="1" ht="16" customHeight="1" spans="1:5">
      <c r="A211" s="258">
        <v>20820</v>
      </c>
      <c r="B211" s="259" t="s">
        <v>257</v>
      </c>
      <c r="C211" s="260">
        <v>5</v>
      </c>
      <c r="D211" s="260">
        <v>5</v>
      </c>
      <c r="E211" s="260"/>
    </row>
    <row r="212" s="246" customFormat="1" ht="16" customHeight="1" spans="1:5">
      <c r="A212" s="258">
        <v>2082001</v>
      </c>
      <c r="B212" s="259" t="s">
        <v>258</v>
      </c>
      <c r="C212" s="260">
        <v>5</v>
      </c>
      <c r="D212" s="260">
        <v>5</v>
      </c>
      <c r="E212" s="260"/>
    </row>
    <row r="213" s="246" customFormat="1" ht="16" customHeight="1" spans="1:5">
      <c r="A213" s="258">
        <v>20821</v>
      </c>
      <c r="B213" s="259" t="s">
        <v>260</v>
      </c>
      <c r="C213" s="260">
        <v>49</v>
      </c>
      <c r="D213" s="260">
        <v>49</v>
      </c>
      <c r="E213" s="260"/>
    </row>
    <row r="214" s="246" customFormat="1" ht="16" customHeight="1" spans="1:5">
      <c r="A214" s="258">
        <v>2082101</v>
      </c>
      <c r="B214" s="259" t="s">
        <v>261</v>
      </c>
      <c r="C214" s="260">
        <v>49</v>
      </c>
      <c r="D214" s="260">
        <v>49</v>
      </c>
      <c r="E214" s="260"/>
    </row>
    <row r="215" s="246" customFormat="1" ht="16" customHeight="1" spans="1:5">
      <c r="A215" s="258">
        <v>20826</v>
      </c>
      <c r="B215" s="259" t="s">
        <v>262</v>
      </c>
      <c r="C215" s="260">
        <v>2459</v>
      </c>
      <c r="D215" s="260">
        <v>2459</v>
      </c>
      <c r="E215" s="260"/>
    </row>
    <row r="216" s="246" customFormat="1" ht="16" customHeight="1" spans="1:5">
      <c r="A216" s="258">
        <v>2082601</v>
      </c>
      <c r="B216" s="259" t="s">
        <v>263</v>
      </c>
      <c r="C216" s="260">
        <v>500</v>
      </c>
      <c r="D216" s="260">
        <v>500</v>
      </c>
      <c r="E216" s="260"/>
    </row>
    <row r="217" s="246" customFormat="1" ht="16" customHeight="1" spans="1:5">
      <c r="A217" s="258">
        <v>2082602</v>
      </c>
      <c r="B217" s="259" t="s">
        <v>264</v>
      </c>
      <c r="C217" s="260">
        <v>1959</v>
      </c>
      <c r="D217" s="260">
        <v>1959</v>
      </c>
      <c r="E217" s="260"/>
    </row>
    <row r="218" s="246" customFormat="1" ht="16" customHeight="1" spans="1:5">
      <c r="A218" s="258">
        <v>20828</v>
      </c>
      <c r="B218" s="259" t="s">
        <v>265</v>
      </c>
      <c r="C218" s="260">
        <v>194</v>
      </c>
      <c r="D218" s="260">
        <v>194</v>
      </c>
      <c r="E218" s="260"/>
    </row>
    <row r="219" s="246" customFormat="1" ht="16" customHeight="1" spans="1:5">
      <c r="A219" s="258">
        <v>2082801</v>
      </c>
      <c r="B219" s="259" t="s">
        <v>106</v>
      </c>
      <c r="C219" s="260">
        <v>137</v>
      </c>
      <c r="D219" s="260">
        <v>137</v>
      </c>
      <c r="E219" s="260"/>
    </row>
    <row r="220" s="246" customFormat="1" ht="16" customHeight="1" spans="1:5">
      <c r="A220" s="258">
        <v>2082802</v>
      </c>
      <c r="B220" s="259" t="s">
        <v>107</v>
      </c>
      <c r="C220" s="260">
        <v>30</v>
      </c>
      <c r="D220" s="260">
        <v>30</v>
      </c>
      <c r="E220" s="260"/>
    </row>
    <row r="221" s="246" customFormat="1" ht="16" customHeight="1" spans="1:5">
      <c r="A221" s="258">
        <v>2082804</v>
      </c>
      <c r="B221" s="259" t="s">
        <v>266</v>
      </c>
      <c r="C221" s="260">
        <v>27</v>
      </c>
      <c r="D221" s="260">
        <v>27</v>
      </c>
      <c r="E221" s="260"/>
    </row>
    <row r="222" s="246" customFormat="1" ht="16" customHeight="1" spans="1:5">
      <c r="A222" s="258">
        <v>20830</v>
      </c>
      <c r="B222" s="259" t="s">
        <v>267</v>
      </c>
      <c r="C222" s="260">
        <v>2</v>
      </c>
      <c r="D222" s="260">
        <v>2</v>
      </c>
      <c r="E222" s="260"/>
    </row>
    <row r="223" s="246" customFormat="1" ht="16" customHeight="1" spans="1:5">
      <c r="A223" s="258">
        <v>2083001</v>
      </c>
      <c r="B223" s="259" t="s">
        <v>268</v>
      </c>
      <c r="C223" s="260">
        <v>2</v>
      </c>
      <c r="D223" s="260">
        <v>2</v>
      </c>
      <c r="E223" s="260"/>
    </row>
    <row r="224" s="246" customFormat="1" ht="16" customHeight="1" spans="1:5">
      <c r="A224" s="258">
        <v>20899</v>
      </c>
      <c r="B224" s="259" t="s">
        <v>269</v>
      </c>
      <c r="C224" s="260">
        <v>72</v>
      </c>
      <c r="D224" s="260">
        <v>65</v>
      </c>
      <c r="E224" s="260">
        <v>7</v>
      </c>
    </row>
    <row r="225" s="246" customFormat="1" ht="16" customHeight="1" spans="1:5">
      <c r="A225" s="258">
        <v>2089999</v>
      </c>
      <c r="B225" s="259" t="s">
        <v>269</v>
      </c>
      <c r="C225" s="260">
        <v>72</v>
      </c>
      <c r="D225" s="260">
        <v>65</v>
      </c>
      <c r="E225" s="260">
        <v>7</v>
      </c>
    </row>
    <row r="226" s="246" customFormat="1" ht="16" customHeight="1" spans="1:5">
      <c r="A226" s="258">
        <v>210</v>
      </c>
      <c r="B226" s="259" t="s">
        <v>270</v>
      </c>
      <c r="C226" s="260">
        <v>5125</v>
      </c>
      <c r="D226" s="260">
        <v>4987</v>
      </c>
      <c r="E226" s="260">
        <v>138</v>
      </c>
    </row>
    <row r="227" s="246" customFormat="1" ht="16" customHeight="1" spans="1:5">
      <c r="A227" s="258">
        <v>21001</v>
      </c>
      <c r="B227" s="259" t="s">
        <v>271</v>
      </c>
      <c r="C227" s="260">
        <v>190</v>
      </c>
      <c r="D227" s="260">
        <v>190</v>
      </c>
      <c r="E227" s="260"/>
    </row>
    <row r="228" s="246" customFormat="1" ht="16" customHeight="1" spans="1:5">
      <c r="A228" s="258">
        <v>2100101</v>
      </c>
      <c r="B228" s="259" t="s">
        <v>106</v>
      </c>
      <c r="C228" s="260">
        <v>134</v>
      </c>
      <c r="D228" s="260">
        <v>134</v>
      </c>
      <c r="E228" s="260"/>
    </row>
    <row r="229" s="246" customFormat="1" ht="16" customHeight="1" spans="1:5">
      <c r="A229" s="258">
        <v>2100199</v>
      </c>
      <c r="B229" s="259" t="s">
        <v>272</v>
      </c>
      <c r="C229" s="260">
        <v>55</v>
      </c>
      <c r="D229" s="260">
        <v>55</v>
      </c>
      <c r="E229" s="260"/>
    </row>
    <row r="230" s="246" customFormat="1" ht="16" customHeight="1" spans="1:5">
      <c r="A230" s="258">
        <v>21002</v>
      </c>
      <c r="B230" s="259" t="s">
        <v>273</v>
      </c>
      <c r="C230" s="260">
        <v>25</v>
      </c>
      <c r="D230" s="260">
        <v>25</v>
      </c>
      <c r="E230" s="260"/>
    </row>
    <row r="231" s="246" customFormat="1" ht="16" customHeight="1" spans="1:5">
      <c r="A231" s="258">
        <v>2100201</v>
      </c>
      <c r="B231" s="259" t="s">
        <v>274</v>
      </c>
      <c r="C231" s="260">
        <v>25</v>
      </c>
      <c r="D231" s="260">
        <v>25</v>
      </c>
      <c r="E231" s="260"/>
    </row>
    <row r="232" s="246" customFormat="1" ht="16" customHeight="1" spans="1:5">
      <c r="A232" s="258">
        <v>21003</v>
      </c>
      <c r="B232" s="259" t="s">
        <v>275</v>
      </c>
      <c r="C232" s="260">
        <v>773</v>
      </c>
      <c r="D232" s="260">
        <v>773</v>
      </c>
      <c r="E232" s="260"/>
    </row>
    <row r="233" s="246" customFormat="1" ht="16" customHeight="1" spans="1:5">
      <c r="A233" s="258">
        <v>2100301</v>
      </c>
      <c r="B233" s="259" t="s">
        <v>276</v>
      </c>
      <c r="C233" s="260">
        <v>154</v>
      </c>
      <c r="D233" s="260">
        <v>154</v>
      </c>
      <c r="E233" s="260"/>
    </row>
    <row r="234" s="246" customFormat="1" ht="16" customHeight="1" spans="1:5">
      <c r="A234" s="258">
        <v>2100302</v>
      </c>
      <c r="B234" s="259" t="s">
        <v>277</v>
      </c>
      <c r="C234" s="260">
        <v>510</v>
      </c>
      <c r="D234" s="260">
        <v>510</v>
      </c>
      <c r="E234" s="260"/>
    </row>
    <row r="235" s="246" customFormat="1" ht="16" customHeight="1" spans="1:5">
      <c r="A235" s="258">
        <v>2100399</v>
      </c>
      <c r="B235" s="259" t="s">
        <v>278</v>
      </c>
      <c r="C235" s="260">
        <v>109</v>
      </c>
      <c r="D235" s="260">
        <v>109</v>
      </c>
      <c r="E235" s="260"/>
    </row>
    <row r="236" s="246" customFormat="1" ht="16" customHeight="1" spans="1:5">
      <c r="A236" s="258">
        <v>21004</v>
      </c>
      <c r="B236" s="259" t="s">
        <v>279</v>
      </c>
      <c r="C236" s="260">
        <v>1433</v>
      </c>
      <c r="D236" s="260">
        <v>1433</v>
      </c>
      <c r="E236" s="260"/>
    </row>
    <row r="237" s="246" customFormat="1" ht="16" customHeight="1" spans="1:5">
      <c r="A237" s="258">
        <v>2100401</v>
      </c>
      <c r="B237" s="259" t="s">
        <v>280</v>
      </c>
      <c r="C237" s="260">
        <v>274</v>
      </c>
      <c r="D237" s="260">
        <v>274</v>
      </c>
      <c r="E237" s="260"/>
    </row>
    <row r="238" s="246" customFormat="1" ht="16" customHeight="1" spans="1:5">
      <c r="A238" s="258">
        <v>2100402</v>
      </c>
      <c r="B238" s="259" t="s">
        <v>281</v>
      </c>
      <c r="C238" s="260">
        <v>25</v>
      </c>
      <c r="D238" s="260">
        <v>25</v>
      </c>
      <c r="E238" s="260"/>
    </row>
    <row r="239" s="246" customFormat="1" ht="16" customHeight="1" spans="1:5">
      <c r="A239" s="258">
        <v>2100403</v>
      </c>
      <c r="B239" s="259" t="s">
        <v>282</v>
      </c>
      <c r="C239" s="260">
        <v>120</v>
      </c>
      <c r="D239" s="260">
        <v>120</v>
      </c>
      <c r="E239" s="260"/>
    </row>
    <row r="240" s="246" customFormat="1" ht="16" customHeight="1" spans="1:5">
      <c r="A240" s="258">
        <v>2100408</v>
      </c>
      <c r="B240" s="259" t="s">
        <v>283</v>
      </c>
      <c r="C240" s="260">
        <v>771</v>
      </c>
      <c r="D240" s="260">
        <v>771</v>
      </c>
      <c r="E240" s="260"/>
    </row>
    <row r="241" s="246" customFormat="1" ht="16" customHeight="1" spans="1:5">
      <c r="A241" s="258">
        <v>2100409</v>
      </c>
      <c r="B241" s="259" t="s">
        <v>284</v>
      </c>
      <c r="C241" s="260">
        <v>96</v>
      </c>
      <c r="D241" s="260">
        <v>96</v>
      </c>
      <c r="E241" s="260"/>
    </row>
    <row r="242" s="246" customFormat="1" ht="16" customHeight="1" spans="1:5">
      <c r="A242" s="258">
        <v>2100499</v>
      </c>
      <c r="B242" s="259" t="s">
        <v>286</v>
      </c>
      <c r="C242" s="260">
        <v>146</v>
      </c>
      <c r="D242" s="260">
        <v>146</v>
      </c>
      <c r="E242" s="260"/>
    </row>
    <row r="243" s="246" customFormat="1" ht="16" customHeight="1" spans="1:5">
      <c r="A243" s="258">
        <v>21007</v>
      </c>
      <c r="B243" s="259" t="s">
        <v>287</v>
      </c>
      <c r="C243" s="260">
        <v>276</v>
      </c>
      <c r="D243" s="260">
        <v>270</v>
      </c>
      <c r="E243" s="260">
        <v>6</v>
      </c>
    </row>
    <row r="244" s="246" customFormat="1" ht="16" customHeight="1" spans="1:5">
      <c r="A244" s="258">
        <v>2100717</v>
      </c>
      <c r="B244" s="259" t="s">
        <v>288</v>
      </c>
      <c r="C244" s="260">
        <v>259</v>
      </c>
      <c r="D244" s="260">
        <v>259</v>
      </c>
      <c r="E244" s="260"/>
    </row>
    <row r="245" s="246" customFormat="1" ht="16" customHeight="1" spans="1:5">
      <c r="A245" s="258">
        <v>2100799</v>
      </c>
      <c r="B245" s="259" t="s">
        <v>289</v>
      </c>
      <c r="C245" s="260">
        <v>16</v>
      </c>
      <c r="D245" s="260">
        <v>10</v>
      </c>
      <c r="E245" s="260">
        <v>6</v>
      </c>
    </row>
    <row r="246" s="246" customFormat="1" ht="16" customHeight="1" spans="1:5">
      <c r="A246" s="258">
        <v>21011</v>
      </c>
      <c r="B246" s="259" t="s">
        <v>290</v>
      </c>
      <c r="C246" s="260">
        <v>1091</v>
      </c>
      <c r="D246" s="260">
        <v>959</v>
      </c>
      <c r="E246" s="260">
        <v>132</v>
      </c>
    </row>
    <row r="247" s="246" customFormat="1" ht="16" customHeight="1" spans="1:5">
      <c r="A247" s="258">
        <v>2101101</v>
      </c>
      <c r="B247" s="259" t="s">
        <v>291</v>
      </c>
      <c r="C247" s="260">
        <v>466</v>
      </c>
      <c r="D247" s="260">
        <v>392</v>
      </c>
      <c r="E247" s="260">
        <v>74</v>
      </c>
    </row>
    <row r="248" s="246" customFormat="1" ht="16" customHeight="1" spans="1:5">
      <c r="A248" s="258">
        <v>2101102</v>
      </c>
      <c r="B248" s="259" t="s">
        <v>292</v>
      </c>
      <c r="C248" s="260">
        <v>185</v>
      </c>
      <c r="D248" s="260">
        <v>185</v>
      </c>
      <c r="E248" s="260"/>
    </row>
    <row r="249" s="246" customFormat="1" ht="16" customHeight="1" spans="1:5">
      <c r="A249" s="258">
        <v>2101103</v>
      </c>
      <c r="B249" s="259" t="s">
        <v>293</v>
      </c>
      <c r="C249" s="260">
        <v>440</v>
      </c>
      <c r="D249" s="260">
        <v>383</v>
      </c>
      <c r="E249" s="260">
        <v>57</v>
      </c>
    </row>
    <row r="250" s="246" customFormat="1" ht="16" customHeight="1" spans="1:5">
      <c r="A250" s="258">
        <v>21012</v>
      </c>
      <c r="B250" s="259" t="s">
        <v>294</v>
      </c>
      <c r="C250" s="260">
        <v>730</v>
      </c>
      <c r="D250" s="260">
        <v>730</v>
      </c>
      <c r="E250" s="260"/>
    </row>
    <row r="251" s="246" customFormat="1" ht="16" customHeight="1" spans="1:5">
      <c r="A251" s="258">
        <v>2101202</v>
      </c>
      <c r="B251" s="259" t="s">
        <v>295</v>
      </c>
      <c r="C251" s="260">
        <v>730</v>
      </c>
      <c r="D251" s="260">
        <v>730</v>
      </c>
      <c r="E251" s="260"/>
    </row>
    <row r="252" s="246" customFormat="1" ht="16" customHeight="1" spans="1:5">
      <c r="A252" s="258">
        <v>21014</v>
      </c>
      <c r="B252" s="259" t="s">
        <v>296</v>
      </c>
      <c r="C252" s="260">
        <v>32</v>
      </c>
      <c r="D252" s="260">
        <v>32</v>
      </c>
      <c r="E252" s="260"/>
    </row>
    <row r="253" s="246" customFormat="1" ht="16" customHeight="1" spans="1:5">
      <c r="A253" s="258">
        <v>2101401</v>
      </c>
      <c r="B253" s="259" t="s">
        <v>297</v>
      </c>
      <c r="C253" s="260">
        <v>32</v>
      </c>
      <c r="D253" s="260">
        <v>32</v>
      </c>
      <c r="E253" s="260"/>
    </row>
    <row r="254" s="246" customFormat="1" ht="16" customHeight="1" spans="1:5">
      <c r="A254" s="258">
        <v>21015</v>
      </c>
      <c r="B254" s="259" t="s">
        <v>298</v>
      </c>
      <c r="C254" s="260">
        <v>152</v>
      </c>
      <c r="D254" s="260">
        <v>152</v>
      </c>
      <c r="E254" s="260"/>
    </row>
    <row r="255" s="246" customFormat="1" ht="16" customHeight="1" spans="1:5">
      <c r="A255" s="258">
        <v>2101501</v>
      </c>
      <c r="B255" s="259" t="s">
        <v>106</v>
      </c>
      <c r="C255" s="260">
        <v>55</v>
      </c>
      <c r="D255" s="260">
        <v>55</v>
      </c>
      <c r="E255" s="260"/>
    </row>
    <row r="256" s="246" customFormat="1" ht="16" customHeight="1" spans="1:5">
      <c r="A256" s="258">
        <v>2101502</v>
      </c>
      <c r="B256" s="259" t="s">
        <v>107</v>
      </c>
      <c r="C256" s="260">
        <v>2</v>
      </c>
      <c r="D256" s="260">
        <v>2</v>
      </c>
      <c r="E256" s="260"/>
    </row>
    <row r="257" s="246" customFormat="1" ht="16" customHeight="1" spans="1:5">
      <c r="A257" s="258">
        <v>2101506</v>
      </c>
      <c r="B257" s="259" t="s">
        <v>300</v>
      </c>
      <c r="C257" s="260">
        <v>10</v>
      </c>
      <c r="D257" s="260">
        <v>10</v>
      </c>
      <c r="E257" s="260"/>
    </row>
    <row r="258" s="246" customFormat="1" ht="16" customHeight="1" spans="1:5">
      <c r="A258" s="258">
        <v>2101550</v>
      </c>
      <c r="B258" s="259" t="s">
        <v>114</v>
      </c>
      <c r="C258" s="260">
        <v>85</v>
      </c>
      <c r="D258" s="260">
        <v>85</v>
      </c>
      <c r="E258" s="260"/>
    </row>
    <row r="259" s="246" customFormat="1" ht="16" customHeight="1" spans="1:5">
      <c r="A259" s="258">
        <v>21017</v>
      </c>
      <c r="B259" s="259" t="s">
        <v>713</v>
      </c>
      <c r="C259" s="260">
        <v>18</v>
      </c>
      <c r="D259" s="260">
        <v>18</v>
      </c>
      <c r="E259" s="260"/>
    </row>
    <row r="260" s="246" customFormat="1" ht="16" customHeight="1" spans="1:5">
      <c r="A260" s="258">
        <v>2101799</v>
      </c>
      <c r="B260" s="259" t="s">
        <v>714</v>
      </c>
      <c r="C260" s="260">
        <v>18</v>
      </c>
      <c r="D260" s="260">
        <v>18</v>
      </c>
      <c r="E260" s="260"/>
    </row>
    <row r="261" s="246" customFormat="1" ht="16" customHeight="1" spans="1:5">
      <c r="A261" s="258">
        <v>21019</v>
      </c>
      <c r="B261" s="259" t="s">
        <v>715</v>
      </c>
      <c r="C261" s="260">
        <v>406</v>
      </c>
      <c r="D261" s="260">
        <v>406</v>
      </c>
      <c r="E261" s="260"/>
    </row>
    <row r="262" s="246" customFormat="1" ht="16" customHeight="1" spans="1:5">
      <c r="A262" s="258">
        <v>2101902</v>
      </c>
      <c r="B262" s="259" t="s">
        <v>716</v>
      </c>
      <c r="C262" s="260">
        <v>406</v>
      </c>
      <c r="D262" s="260">
        <v>406</v>
      </c>
      <c r="E262" s="260"/>
    </row>
    <row r="263" s="246" customFormat="1" ht="16" customHeight="1" spans="1:5">
      <c r="A263" s="258">
        <v>211</v>
      </c>
      <c r="B263" s="259" t="s">
        <v>303</v>
      </c>
      <c r="C263" s="260">
        <v>636</v>
      </c>
      <c r="D263" s="260">
        <v>628</v>
      </c>
      <c r="E263" s="260">
        <v>8</v>
      </c>
    </row>
    <row r="264" s="246" customFormat="1" ht="16" customHeight="1" spans="1:5">
      <c r="A264" s="258">
        <v>21101</v>
      </c>
      <c r="B264" s="259" t="s">
        <v>304</v>
      </c>
      <c r="C264" s="260">
        <v>51</v>
      </c>
      <c r="D264" s="260">
        <v>51</v>
      </c>
      <c r="E264" s="260"/>
    </row>
    <row r="265" s="246" customFormat="1" ht="16" customHeight="1" spans="1:5">
      <c r="A265" s="258">
        <v>2110101</v>
      </c>
      <c r="B265" s="259" t="s">
        <v>106</v>
      </c>
      <c r="C265" s="260">
        <v>47</v>
      </c>
      <c r="D265" s="260">
        <v>47</v>
      </c>
      <c r="E265" s="260"/>
    </row>
    <row r="266" s="246" customFormat="1" ht="16" customHeight="1" spans="1:5">
      <c r="A266" s="258">
        <v>2110103</v>
      </c>
      <c r="B266" s="259" t="s">
        <v>112</v>
      </c>
      <c r="C266" s="260">
        <v>4</v>
      </c>
      <c r="D266" s="260">
        <v>4</v>
      </c>
      <c r="E266" s="260"/>
    </row>
    <row r="267" s="246" customFormat="1" ht="16" customHeight="1" spans="1:5">
      <c r="A267" s="258">
        <v>21103</v>
      </c>
      <c r="B267" s="259" t="s">
        <v>305</v>
      </c>
      <c r="C267" s="260">
        <v>555</v>
      </c>
      <c r="D267" s="260">
        <v>547</v>
      </c>
      <c r="E267" s="260">
        <v>8</v>
      </c>
    </row>
    <row r="268" s="246" customFormat="1" ht="16" customHeight="1" spans="1:5">
      <c r="A268" s="258">
        <v>2110301</v>
      </c>
      <c r="B268" s="259" t="s">
        <v>306</v>
      </c>
      <c r="C268" s="260">
        <v>555</v>
      </c>
      <c r="D268" s="260">
        <v>547</v>
      </c>
      <c r="E268" s="260">
        <v>8</v>
      </c>
    </row>
    <row r="269" s="246" customFormat="1" ht="16" customHeight="1" spans="1:5">
      <c r="A269" s="258">
        <v>21104</v>
      </c>
      <c r="B269" s="259" t="s">
        <v>307</v>
      </c>
      <c r="C269" s="260">
        <v>18</v>
      </c>
      <c r="D269" s="260">
        <v>18</v>
      </c>
      <c r="E269" s="260"/>
    </row>
    <row r="270" s="246" customFormat="1" ht="16" customHeight="1" spans="1:5">
      <c r="A270" s="258">
        <v>2110406</v>
      </c>
      <c r="B270" s="259" t="s">
        <v>308</v>
      </c>
      <c r="C270" s="260">
        <v>18</v>
      </c>
      <c r="D270" s="260">
        <v>18</v>
      </c>
      <c r="E270" s="260"/>
    </row>
    <row r="271" s="246" customFormat="1" ht="16" customHeight="1" spans="1:5">
      <c r="A271" s="258">
        <v>21105</v>
      </c>
      <c r="B271" s="259" t="s">
        <v>310</v>
      </c>
      <c r="C271" s="260">
        <v>13</v>
      </c>
      <c r="D271" s="260">
        <v>13</v>
      </c>
      <c r="E271" s="260"/>
    </row>
    <row r="272" s="246" customFormat="1" ht="16" customHeight="1" spans="1:5">
      <c r="A272" s="258">
        <v>2110501</v>
      </c>
      <c r="B272" s="259" t="s">
        <v>311</v>
      </c>
      <c r="C272" s="260">
        <v>13</v>
      </c>
      <c r="D272" s="260">
        <v>13</v>
      </c>
      <c r="E272" s="260"/>
    </row>
    <row r="273" s="246" customFormat="1" ht="16" customHeight="1" spans="1:5">
      <c r="A273" s="258">
        <v>212</v>
      </c>
      <c r="B273" s="259" t="s">
        <v>313</v>
      </c>
      <c r="C273" s="260">
        <v>8981</v>
      </c>
      <c r="D273" s="260">
        <v>8917</v>
      </c>
      <c r="E273" s="260">
        <v>64</v>
      </c>
    </row>
    <row r="274" s="246" customFormat="1" ht="16" customHeight="1" spans="1:5">
      <c r="A274" s="258">
        <v>21201</v>
      </c>
      <c r="B274" s="259" t="s">
        <v>314</v>
      </c>
      <c r="C274" s="260">
        <v>1216</v>
      </c>
      <c r="D274" s="260">
        <v>1216</v>
      </c>
      <c r="E274" s="260"/>
    </row>
    <row r="275" s="246" customFormat="1" ht="16" customHeight="1" spans="1:5">
      <c r="A275" s="258">
        <v>2120101</v>
      </c>
      <c r="B275" s="259" t="s">
        <v>106</v>
      </c>
      <c r="C275" s="260">
        <v>698</v>
      </c>
      <c r="D275" s="260">
        <v>698</v>
      </c>
      <c r="E275" s="260"/>
    </row>
    <row r="276" s="246" customFormat="1" ht="16" customHeight="1" spans="1:5">
      <c r="A276" s="258">
        <v>2120102</v>
      </c>
      <c r="B276" s="259" t="s">
        <v>107</v>
      </c>
      <c r="C276" s="260">
        <v>388</v>
      </c>
      <c r="D276" s="260">
        <v>388</v>
      </c>
      <c r="E276" s="260"/>
    </row>
    <row r="277" s="246" customFormat="1" ht="16" customHeight="1" spans="1:5">
      <c r="A277" s="258">
        <v>2120104</v>
      </c>
      <c r="B277" s="259" t="s">
        <v>315</v>
      </c>
      <c r="C277" s="260">
        <v>20</v>
      </c>
      <c r="D277" s="260">
        <v>20</v>
      </c>
      <c r="E277" s="260"/>
    </row>
    <row r="278" s="246" customFormat="1" ht="16" customHeight="1" spans="1:5">
      <c r="A278" s="258">
        <v>2120109</v>
      </c>
      <c r="B278" s="259" t="s">
        <v>317</v>
      </c>
      <c r="C278" s="260">
        <v>109</v>
      </c>
      <c r="D278" s="260">
        <v>109</v>
      </c>
      <c r="E278" s="260"/>
    </row>
    <row r="279" s="246" customFormat="1" ht="16" customHeight="1" spans="1:5">
      <c r="A279" s="258">
        <v>21203</v>
      </c>
      <c r="B279" s="259" t="s">
        <v>320</v>
      </c>
      <c r="C279" s="260">
        <v>4542</v>
      </c>
      <c r="D279" s="260">
        <v>4478</v>
      </c>
      <c r="E279" s="260">
        <v>64</v>
      </c>
    </row>
    <row r="280" s="246" customFormat="1" ht="16" customHeight="1" spans="1:5">
      <c r="A280" s="258">
        <v>2120303</v>
      </c>
      <c r="B280" s="259" t="s">
        <v>321</v>
      </c>
      <c r="C280" s="260">
        <v>2565</v>
      </c>
      <c r="D280" s="260">
        <v>2503</v>
      </c>
      <c r="E280" s="260">
        <v>62</v>
      </c>
    </row>
    <row r="281" s="246" customFormat="1" ht="16" customHeight="1" spans="1:5">
      <c r="A281" s="258">
        <v>2120399</v>
      </c>
      <c r="B281" s="259" t="s">
        <v>322</v>
      </c>
      <c r="C281" s="260">
        <v>1977</v>
      </c>
      <c r="D281" s="260">
        <v>1975</v>
      </c>
      <c r="E281" s="260">
        <v>2</v>
      </c>
    </row>
    <row r="282" s="246" customFormat="1" ht="16" customHeight="1" spans="1:5">
      <c r="A282" s="258">
        <v>21205</v>
      </c>
      <c r="B282" s="259" t="s">
        <v>323</v>
      </c>
      <c r="C282" s="260">
        <v>3223</v>
      </c>
      <c r="D282" s="260">
        <v>3223</v>
      </c>
      <c r="E282" s="260"/>
    </row>
    <row r="283" s="246" customFormat="1" ht="16" customHeight="1" spans="1:5">
      <c r="A283" s="258">
        <v>2120501</v>
      </c>
      <c r="B283" s="259" t="s">
        <v>323</v>
      </c>
      <c r="C283" s="260">
        <v>3223</v>
      </c>
      <c r="D283" s="260">
        <v>3223</v>
      </c>
      <c r="E283" s="260"/>
    </row>
    <row r="284" s="246" customFormat="1" ht="16" customHeight="1" spans="1:5">
      <c r="A284" s="258">
        <v>213</v>
      </c>
      <c r="B284" s="259" t="s">
        <v>324</v>
      </c>
      <c r="C284" s="260">
        <v>7501</v>
      </c>
      <c r="D284" s="260">
        <v>6230</v>
      </c>
      <c r="E284" s="260">
        <v>1271</v>
      </c>
    </row>
    <row r="285" s="246" customFormat="1" ht="16" customHeight="1" spans="1:5">
      <c r="A285" s="258">
        <v>21301</v>
      </c>
      <c r="B285" s="259" t="s">
        <v>325</v>
      </c>
      <c r="C285" s="260">
        <v>4618</v>
      </c>
      <c r="D285" s="260">
        <v>4518</v>
      </c>
      <c r="E285" s="260">
        <v>100</v>
      </c>
    </row>
    <row r="286" s="246" customFormat="1" ht="16" customHeight="1" spans="1:5">
      <c r="A286" s="258">
        <v>2130101</v>
      </c>
      <c r="B286" s="259" t="s">
        <v>106</v>
      </c>
      <c r="C286" s="260">
        <v>412</v>
      </c>
      <c r="D286" s="260">
        <v>412</v>
      </c>
      <c r="E286" s="260"/>
    </row>
    <row r="287" s="246" customFormat="1" ht="16" customHeight="1" spans="1:5">
      <c r="A287" s="258">
        <v>2130102</v>
      </c>
      <c r="B287" s="259" t="s">
        <v>107</v>
      </c>
      <c r="C287" s="260">
        <v>33</v>
      </c>
      <c r="D287" s="260">
        <v>33</v>
      </c>
      <c r="E287" s="260"/>
    </row>
    <row r="288" s="246" customFormat="1" ht="16" customHeight="1" spans="1:5">
      <c r="A288" s="258">
        <v>2130106</v>
      </c>
      <c r="B288" s="259" t="s">
        <v>326</v>
      </c>
      <c r="C288" s="260">
        <v>80</v>
      </c>
      <c r="D288" s="260">
        <v>80</v>
      </c>
      <c r="E288" s="260"/>
    </row>
    <row r="289" s="246" customFormat="1" ht="16" customHeight="1" spans="1:5">
      <c r="A289" s="258">
        <v>2130108</v>
      </c>
      <c r="B289" s="259" t="s">
        <v>327</v>
      </c>
      <c r="C289" s="260">
        <v>32</v>
      </c>
      <c r="D289" s="260">
        <v>32</v>
      </c>
      <c r="E289" s="260"/>
    </row>
    <row r="290" s="246" customFormat="1" ht="16" customHeight="1" spans="1:5">
      <c r="A290" s="258">
        <v>2130109</v>
      </c>
      <c r="B290" s="259" t="s">
        <v>328</v>
      </c>
      <c r="C290" s="260">
        <v>5</v>
      </c>
      <c r="D290" s="260">
        <v>5</v>
      </c>
      <c r="E290" s="260"/>
    </row>
    <row r="291" s="246" customFormat="1" ht="16" customHeight="1" spans="1:5">
      <c r="A291" s="258">
        <v>2130119</v>
      </c>
      <c r="B291" s="259" t="s">
        <v>329</v>
      </c>
      <c r="C291" s="260">
        <v>36</v>
      </c>
      <c r="D291" s="260">
        <v>36</v>
      </c>
      <c r="E291" s="260"/>
    </row>
    <row r="292" s="246" customFormat="1" ht="16" customHeight="1" spans="1:5">
      <c r="A292" s="258">
        <v>2130120</v>
      </c>
      <c r="B292" s="259" t="s">
        <v>330</v>
      </c>
      <c r="C292" s="260">
        <v>55</v>
      </c>
      <c r="D292" s="260">
        <v>55</v>
      </c>
      <c r="E292" s="260"/>
    </row>
    <row r="293" s="246" customFormat="1" ht="16" customHeight="1" spans="1:5">
      <c r="A293" s="258">
        <v>2130124</v>
      </c>
      <c r="B293" s="259" t="s">
        <v>332</v>
      </c>
      <c r="C293" s="260">
        <v>21</v>
      </c>
      <c r="D293" s="260">
        <v>21</v>
      </c>
      <c r="E293" s="260"/>
    </row>
    <row r="294" s="246" customFormat="1" ht="16" customHeight="1" spans="1:5">
      <c r="A294" s="258">
        <v>2130126</v>
      </c>
      <c r="B294" s="259" t="s">
        <v>333</v>
      </c>
      <c r="C294" s="260">
        <v>340</v>
      </c>
      <c r="D294" s="260">
        <v>240</v>
      </c>
      <c r="E294" s="260">
        <v>100</v>
      </c>
    </row>
    <row r="295" s="246" customFormat="1" ht="16" customHeight="1" spans="1:5">
      <c r="A295" s="258">
        <v>2130152</v>
      </c>
      <c r="B295" s="259" t="s">
        <v>334</v>
      </c>
      <c r="C295" s="260">
        <v>3</v>
      </c>
      <c r="D295" s="260">
        <v>3</v>
      </c>
      <c r="E295" s="260"/>
    </row>
    <row r="296" s="246" customFormat="1" ht="16" customHeight="1" spans="1:5">
      <c r="A296" s="258">
        <v>2130153</v>
      </c>
      <c r="B296" s="259" t="s">
        <v>335</v>
      </c>
      <c r="C296" s="260">
        <v>25</v>
      </c>
      <c r="D296" s="260">
        <v>25</v>
      </c>
      <c r="E296" s="260"/>
    </row>
    <row r="297" s="246" customFormat="1" ht="16" customHeight="1" spans="1:5">
      <c r="A297" s="258">
        <v>2130199</v>
      </c>
      <c r="B297" s="259" t="s">
        <v>336</v>
      </c>
      <c r="C297" s="260">
        <v>3576</v>
      </c>
      <c r="D297" s="260">
        <v>3576</v>
      </c>
      <c r="E297" s="260"/>
    </row>
    <row r="298" s="246" customFormat="1" ht="16" customHeight="1" spans="1:5">
      <c r="A298" s="258">
        <v>21302</v>
      </c>
      <c r="B298" s="259" t="s">
        <v>337</v>
      </c>
      <c r="C298" s="260">
        <v>381</v>
      </c>
      <c r="D298" s="260">
        <v>381</v>
      </c>
      <c r="E298" s="260"/>
    </row>
    <row r="299" s="246" customFormat="1" ht="16" customHeight="1" spans="1:5">
      <c r="A299" s="258">
        <v>2130205</v>
      </c>
      <c r="B299" s="259" t="s">
        <v>338</v>
      </c>
      <c r="C299" s="260">
        <v>380</v>
      </c>
      <c r="D299" s="260">
        <v>380</v>
      </c>
      <c r="E299" s="260"/>
    </row>
    <row r="300" s="246" customFormat="1" ht="16" customHeight="1" spans="1:5">
      <c r="A300" s="258">
        <v>2130299</v>
      </c>
      <c r="B300" s="259" t="s">
        <v>341</v>
      </c>
      <c r="C300" s="260">
        <v>1</v>
      </c>
      <c r="D300" s="260">
        <v>1</v>
      </c>
      <c r="E300" s="260"/>
    </row>
    <row r="301" s="246" customFormat="1" ht="16" customHeight="1" spans="1:5">
      <c r="A301" s="258">
        <v>21303</v>
      </c>
      <c r="B301" s="259" t="s">
        <v>342</v>
      </c>
      <c r="C301" s="260">
        <v>887</v>
      </c>
      <c r="D301" s="260">
        <v>885</v>
      </c>
      <c r="E301" s="260">
        <v>2</v>
      </c>
    </row>
    <row r="302" s="246" customFormat="1" ht="16" customHeight="1" spans="1:5">
      <c r="A302" s="258">
        <v>2130304</v>
      </c>
      <c r="B302" s="259" t="s">
        <v>343</v>
      </c>
      <c r="C302" s="260">
        <v>13</v>
      </c>
      <c r="D302" s="260">
        <v>13</v>
      </c>
      <c r="E302" s="260"/>
    </row>
    <row r="303" s="246" customFormat="1" ht="16" customHeight="1" spans="1:5">
      <c r="A303" s="258">
        <v>2130306</v>
      </c>
      <c r="B303" s="259" t="s">
        <v>345</v>
      </c>
      <c r="C303" s="260">
        <v>22</v>
      </c>
      <c r="D303" s="260">
        <v>22</v>
      </c>
      <c r="E303" s="260"/>
    </row>
    <row r="304" s="246" customFormat="1" ht="16" customHeight="1" spans="1:5">
      <c r="A304" s="258">
        <v>2130310</v>
      </c>
      <c r="B304" s="259" t="s">
        <v>346</v>
      </c>
      <c r="C304" s="260">
        <v>144</v>
      </c>
      <c r="D304" s="260">
        <v>144</v>
      </c>
      <c r="E304" s="260"/>
    </row>
    <row r="305" s="246" customFormat="1" ht="16" customHeight="1" spans="1:5">
      <c r="A305" s="258">
        <v>2130311</v>
      </c>
      <c r="B305" s="259" t="s">
        <v>347</v>
      </c>
      <c r="C305" s="260">
        <v>66</v>
      </c>
      <c r="D305" s="260">
        <v>66</v>
      </c>
      <c r="E305" s="260"/>
    </row>
    <row r="306" s="246" customFormat="1" ht="16" customHeight="1" spans="1:5">
      <c r="A306" s="258">
        <v>2130312</v>
      </c>
      <c r="B306" s="259" t="s">
        <v>348</v>
      </c>
      <c r="C306" s="260">
        <v>2</v>
      </c>
      <c r="D306" s="260">
        <v>2</v>
      </c>
      <c r="E306" s="260"/>
    </row>
    <row r="307" s="246" customFormat="1" ht="16" customHeight="1" spans="1:5">
      <c r="A307" s="258">
        <v>2130314</v>
      </c>
      <c r="B307" s="259" t="s">
        <v>349</v>
      </c>
      <c r="C307" s="260">
        <v>24</v>
      </c>
      <c r="D307" s="260">
        <v>24</v>
      </c>
      <c r="E307" s="260"/>
    </row>
    <row r="308" s="246" customFormat="1" ht="16" customHeight="1" spans="1:5">
      <c r="A308" s="258">
        <v>2130319</v>
      </c>
      <c r="B308" s="259" t="s">
        <v>351</v>
      </c>
      <c r="C308" s="260">
        <v>361</v>
      </c>
      <c r="D308" s="260">
        <v>361</v>
      </c>
      <c r="E308" s="260"/>
    </row>
    <row r="309" s="246" customFormat="1" ht="16" customHeight="1" spans="1:5">
      <c r="A309" s="258">
        <v>2130335</v>
      </c>
      <c r="B309" s="259" t="s">
        <v>353</v>
      </c>
      <c r="C309" s="260">
        <v>105</v>
      </c>
      <c r="D309" s="260">
        <v>105</v>
      </c>
      <c r="E309" s="260"/>
    </row>
    <row r="310" s="246" customFormat="1" ht="16" customHeight="1" spans="1:5">
      <c r="A310" s="258">
        <v>2130399</v>
      </c>
      <c r="B310" s="259" t="s">
        <v>354</v>
      </c>
      <c r="C310" s="260">
        <v>150</v>
      </c>
      <c r="D310" s="260">
        <v>148</v>
      </c>
      <c r="E310" s="260">
        <v>2</v>
      </c>
    </row>
    <row r="311" s="246" customFormat="1" ht="16" customHeight="1" spans="1:5">
      <c r="A311" s="258">
        <v>21305</v>
      </c>
      <c r="B311" s="259" t="s">
        <v>355</v>
      </c>
      <c r="C311" s="260">
        <v>252</v>
      </c>
      <c r="D311" s="260"/>
      <c r="E311" s="260">
        <v>252</v>
      </c>
    </row>
    <row r="312" s="246" customFormat="1" ht="16" customHeight="1" spans="1:5">
      <c r="A312" s="258">
        <v>2130504</v>
      </c>
      <c r="B312" s="259" t="s">
        <v>356</v>
      </c>
      <c r="C312" s="260">
        <v>252</v>
      </c>
      <c r="D312" s="260"/>
      <c r="E312" s="260">
        <v>252</v>
      </c>
    </row>
    <row r="313" s="246" customFormat="1" ht="16" customHeight="1" spans="1:5">
      <c r="A313" s="258">
        <v>21307</v>
      </c>
      <c r="B313" s="259" t="s">
        <v>358</v>
      </c>
      <c r="C313" s="260">
        <v>1179</v>
      </c>
      <c r="D313" s="260">
        <v>264</v>
      </c>
      <c r="E313" s="260">
        <v>915</v>
      </c>
    </row>
    <row r="314" s="246" customFormat="1" ht="16" customHeight="1" spans="1:5">
      <c r="A314" s="258">
        <v>2130701</v>
      </c>
      <c r="B314" s="259" t="s">
        <v>359</v>
      </c>
      <c r="C314" s="260">
        <v>339</v>
      </c>
      <c r="D314" s="260">
        <v>264</v>
      </c>
      <c r="E314" s="260">
        <v>75</v>
      </c>
    </row>
    <row r="315" s="246" customFormat="1" ht="16" customHeight="1" spans="1:5">
      <c r="A315" s="258">
        <v>2130705</v>
      </c>
      <c r="B315" s="259" t="s">
        <v>360</v>
      </c>
      <c r="C315" s="260">
        <v>530</v>
      </c>
      <c r="D315" s="260"/>
      <c r="E315" s="260">
        <v>530</v>
      </c>
    </row>
    <row r="316" s="246" customFormat="1" ht="16" customHeight="1" spans="1:5">
      <c r="A316" s="258">
        <v>2130706</v>
      </c>
      <c r="B316" s="259" t="s">
        <v>361</v>
      </c>
      <c r="C316" s="260">
        <v>310</v>
      </c>
      <c r="D316" s="260"/>
      <c r="E316" s="260">
        <v>310</v>
      </c>
    </row>
    <row r="317" s="246" customFormat="1" ht="16" customHeight="1" spans="1:5">
      <c r="A317" s="258">
        <v>21308</v>
      </c>
      <c r="B317" s="259" t="s">
        <v>364</v>
      </c>
      <c r="C317" s="260">
        <v>182</v>
      </c>
      <c r="D317" s="260">
        <v>182</v>
      </c>
      <c r="E317" s="260"/>
    </row>
    <row r="318" s="246" customFormat="1" ht="16" customHeight="1" spans="1:5">
      <c r="A318" s="258">
        <v>2130803</v>
      </c>
      <c r="B318" s="259" t="s">
        <v>365</v>
      </c>
      <c r="C318" s="260">
        <v>167</v>
      </c>
      <c r="D318" s="260">
        <v>167</v>
      </c>
      <c r="E318" s="260"/>
    </row>
    <row r="319" s="246" customFormat="1" ht="16" customHeight="1" spans="1:5">
      <c r="A319" s="258">
        <v>2130804</v>
      </c>
      <c r="B319" s="259" t="s">
        <v>366</v>
      </c>
      <c r="C319" s="260">
        <v>15</v>
      </c>
      <c r="D319" s="260">
        <v>15</v>
      </c>
      <c r="E319" s="260"/>
    </row>
    <row r="320" s="246" customFormat="1" ht="16" customHeight="1" spans="1:5">
      <c r="A320" s="258">
        <v>21399</v>
      </c>
      <c r="B320" s="259" t="s">
        <v>717</v>
      </c>
      <c r="C320" s="260">
        <v>2</v>
      </c>
      <c r="D320" s="260"/>
      <c r="E320" s="260">
        <v>2</v>
      </c>
    </row>
    <row r="321" s="246" customFormat="1" ht="16" customHeight="1" spans="1:5">
      <c r="A321" s="258">
        <v>2139999</v>
      </c>
      <c r="B321" s="259" t="s">
        <v>717</v>
      </c>
      <c r="C321" s="260">
        <v>2</v>
      </c>
      <c r="D321" s="260"/>
      <c r="E321" s="260">
        <v>2</v>
      </c>
    </row>
    <row r="322" s="246" customFormat="1" ht="16" customHeight="1" spans="1:5">
      <c r="A322" s="258">
        <v>214</v>
      </c>
      <c r="B322" s="259" t="s">
        <v>367</v>
      </c>
      <c r="C322" s="260">
        <v>1992</v>
      </c>
      <c r="D322" s="260">
        <v>1992</v>
      </c>
      <c r="E322" s="260"/>
    </row>
    <row r="323" s="246" customFormat="1" ht="16" customHeight="1" spans="1:5">
      <c r="A323" s="258">
        <v>21401</v>
      </c>
      <c r="B323" s="259" t="s">
        <v>368</v>
      </c>
      <c r="C323" s="260">
        <v>1992</v>
      </c>
      <c r="D323" s="260">
        <v>1992</v>
      </c>
      <c r="E323" s="260"/>
    </row>
    <row r="324" s="246" customFormat="1" ht="16" customHeight="1" spans="1:5">
      <c r="A324" s="258">
        <v>2140101</v>
      </c>
      <c r="B324" s="259" t="s">
        <v>106</v>
      </c>
      <c r="C324" s="260">
        <v>639</v>
      </c>
      <c r="D324" s="260">
        <v>639</v>
      </c>
      <c r="E324" s="260"/>
    </row>
    <row r="325" s="246" customFormat="1" ht="16" customHeight="1" spans="1:5">
      <c r="A325" s="258">
        <v>2140102</v>
      </c>
      <c r="B325" s="259" t="s">
        <v>107</v>
      </c>
      <c r="C325" s="260">
        <v>13</v>
      </c>
      <c r="D325" s="260">
        <v>13</v>
      </c>
      <c r="E325" s="260"/>
    </row>
    <row r="326" s="246" customFormat="1" ht="16" customHeight="1" spans="1:5">
      <c r="A326" s="258">
        <v>2140104</v>
      </c>
      <c r="B326" s="259" t="s">
        <v>369</v>
      </c>
      <c r="C326" s="260">
        <v>281</v>
      </c>
      <c r="D326" s="260">
        <v>281</v>
      </c>
      <c r="E326" s="260"/>
    </row>
    <row r="327" s="246" customFormat="1" ht="16" customHeight="1" spans="1:5">
      <c r="A327" s="258">
        <v>2140106</v>
      </c>
      <c r="B327" s="259" t="s">
        <v>370</v>
      </c>
      <c r="C327" s="260">
        <v>1043</v>
      </c>
      <c r="D327" s="260">
        <v>1043</v>
      </c>
      <c r="E327" s="260"/>
    </row>
    <row r="328" s="246" customFormat="1" ht="16" customHeight="1" spans="1:5">
      <c r="A328" s="258">
        <v>2140112</v>
      </c>
      <c r="B328" s="259" t="s">
        <v>718</v>
      </c>
      <c r="C328" s="260">
        <v>15</v>
      </c>
      <c r="D328" s="260">
        <v>15</v>
      </c>
      <c r="E328" s="260"/>
    </row>
    <row r="329" s="246" customFormat="1" ht="16" customHeight="1" spans="1:5">
      <c r="A329" s="258">
        <v>215</v>
      </c>
      <c r="B329" s="259" t="s">
        <v>373</v>
      </c>
      <c r="C329" s="260">
        <v>16</v>
      </c>
      <c r="D329" s="260">
        <v>16</v>
      </c>
      <c r="E329" s="260"/>
    </row>
    <row r="330" s="246" customFormat="1" ht="16" customHeight="1" spans="1:5">
      <c r="A330" s="258">
        <v>21505</v>
      </c>
      <c r="B330" s="259" t="s">
        <v>719</v>
      </c>
      <c r="C330" s="260">
        <v>6</v>
      </c>
      <c r="D330" s="260">
        <v>6</v>
      </c>
      <c r="E330" s="260"/>
    </row>
    <row r="331" s="246" customFormat="1" ht="16" customHeight="1" spans="1:5">
      <c r="A331" s="258">
        <v>2150502</v>
      </c>
      <c r="B331" s="259" t="s">
        <v>107</v>
      </c>
      <c r="C331" s="260">
        <v>6</v>
      </c>
      <c r="D331" s="260">
        <v>6</v>
      </c>
      <c r="E331" s="260"/>
    </row>
    <row r="332" s="246" customFormat="1" ht="16" customHeight="1" spans="1:5">
      <c r="A332" s="258">
        <v>21508</v>
      </c>
      <c r="B332" s="259" t="s">
        <v>378</v>
      </c>
      <c r="C332" s="260">
        <v>10</v>
      </c>
      <c r="D332" s="260">
        <v>10</v>
      </c>
      <c r="E332" s="260"/>
    </row>
    <row r="333" s="246" customFormat="1" ht="16" customHeight="1" spans="1:5">
      <c r="A333" s="258">
        <v>2150805</v>
      </c>
      <c r="B333" s="259" t="s">
        <v>720</v>
      </c>
      <c r="C333" s="260">
        <v>10</v>
      </c>
      <c r="D333" s="260">
        <v>10</v>
      </c>
      <c r="E333" s="260"/>
    </row>
    <row r="334" s="246" customFormat="1" ht="16" customHeight="1" spans="1:5">
      <c r="A334" s="258">
        <v>216</v>
      </c>
      <c r="B334" s="259" t="s">
        <v>380</v>
      </c>
      <c r="C334" s="260">
        <v>65</v>
      </c>
      <c r="D334" s="260">
        <v>65</v>
      </c>
      <c r="E334" s="260"/>
    </row>
    <row r="335" s="246" customFormat="1" ht="16" customHeight="1" spans="1:5">
      <c r="A335" s="258">
        <v>21602</v>
      </c>
      <c r="B335" s="259" t="s">
        <v>381</v>
      </c>
      <c r="C335" s="260">
        <v>40</v>
      </c>
      <c r="D335" s="260">
        <v>40</v>
      </c>
      <c r="E335" s="260"/>
    </row>
    <row r="336" s="246" customFormat="1" ht="16" customHeight="1" spans="1:5">
      <c r="A336" s="258">
        <v>2160250</v>
      </c>
      <c r="B336" s="259" t="s">
        <v>114</v>
      </c>
      <c r="C336" s="260">
        <v>40</v>
      </c>
      <c r="D336" s="260">
        <v>40</v>
      </c>
      <c r="E336" s="260"/>
    </row>
    <row r="337" s="246" customFormat="1" ht="16" customHeight="1" spans="1:5">
      <c r="A337" s="258">
        <v>21606</v>
      </c>
      <c r="B337" s="259" t="s">
        <v>384</v>
      </c>
      <c r="C337" s="260">
        <v>25</v>
      </c>
      <c r="D337" s="260">
        <v>25</v>
      </c>
      <c r="E337" s="260"/>
    </row>
    <row r="338" s="246" customFormat="1" ht="16" customHeight="1" spans="1:5">
      <c r="A338" s="258">
        <v>2160699</v>
      </c>
      <c r="B338" s="259" t="s">
        <v>385</v>
      </c>
      <c r="C338" s="260">
        <v>25</v>
      </c>
      <c r="D338" s="260">
        <v>25</v>
      </c>
      <c r="E338" s="260"/>
    </row>
    <row r="339" s="246" customFormat="1" ht="16" customHeight="1" spans="1:5">
      <c r="A339" s="258">
        <v>220</v>
      </c>
      <c r="B339" s="259" t="s">
        <v>386</v>
      </c>
      <c r="C339" s="260">
        <v>7692</v>
      </c>
      <c r="D339" s="260">
        <v>7692</v>
      </c>
      <c r="E339" s="260"/>
    </row>
    <row r="340" s="246" customFormat="1" ht="16" customHeight="1" spans="1:5">
      <c r="A340" s="258">
        <v>22001</v>
      </c>
      <c r="B340" s="259" t="s">
        <v>387</v>
      </c>
      <c r="C340" s="260">
        <v>7692</v>
      </c>
      <c r="D340" s="260">
        <v>7692</v>
      </c>
      <c r="E340" s="260"/>
    </row>
    <row r="341" s="246" customFormat="1" ht="16" customHeight="1" spans="1:5">
      <c r="A341" s="258">
        <v>2200104</v>
      </c>
      <c r="B341" s="259" t="s">
        <v>721</v>
      </c>
      <c r="C341" s="260">
        <v>46</v>
      </c>
      <c r="D341" s="260">
        <v>46</v>
      </c>
      <c r="E341" s="260"/>
    </row>
    <row r="342" s="246" customFormat="1" ht="16" customHeight="1" spans="1:5">
      <c r="A342" s="258">
        <v>2200106</v>
      </c>
      <c r="B342" s="259" t="s">
        <v>388</v>
      </c>
      <c r="C342" s="260">
        <v>646</v>
      </c>
      <c r="D342" s="260">
        <v>646</v>
      </c>
      <c r="E342" s="260"/>
    </row>
    <row r="343" s="246" customFormat="1" ht="16" customHeight="1" spans="1:5">
      <c r="A343" s="258">
        <v>2200112</v>
      </c>
      <c r="B343" s="259" t="s">
        <v>722</v>
      </c>
      <c r="C343" s="260">
        <v>7000</v>
      </c>
      <c r="D343" s="260">
        <v>7000</v>
      </c>
      <c r="E343" s="260"/>
    </row>
    <row r="344" s="246" customFormat="1" ht="16" customHeight="1" spans="1:5">
      <c r="A344" s="258">
        <v>221</v>
      </c>
      <c r="B344" s="259" t="s">
        <v>392</v>
      </c>
      <c r="C344" s="260">
        <v>1495</v>
      </c>
      <c r="D344" s="260">
        <v>1341</v>
      </c>
      <c r="E344" s="260">
        <v>153</v>
      </c>
    </row>
    <row r="345" s="246" customFormat="1" ht="16" customHeight="1" spans="1:5">
      <c r="A345" s="258">
        <v>22101</v>
      </c>
      <c r="B345" s="259" t="s">
        <v>393</v>
      </c>
      <c r="C345" s="260">
        <v>181</v>
      </c>
      <c r="D345" s="260">
        <v>181</v>
      </c>
      <c r="E345" s="260"/>
    </row>
    <row r="346" s="246" customFormat="1" ht="16" customHeight="1" spans="1:5">
      <c r="A346" s="258">
        <v>2210103</v>
      </c>
      <c r="B346" s="259" t="s">
        <v>394</v>
      </c>
      <c r="C346" s="260">
        <v>165</v>
      </c>
      <c r="D346" s="260">
        <v>165</v>
      </c>
      <c r="E346" s="260"/>
    </row>
    <row r="347" s="246" customFormat="1" ht="16" customHeight="1" spans="1:5">
      <c r="A347" s="258">
        <v>2210199</v>
      </c>
      <c r="B347" s="259" t="s">
        <v>396</v>
      </c>
      <c r="C347" s="260">
        <v>16</v>
      </c>
      <c r="D347" s="260">
        <v>16</v>
      </c>
      <c r="E347" s="260"/>
    </row>
    <row r="348" s="246" customFormat="1" ht="16" customHeight="1" spans="1:5">
      <c r="A348" s="258">
        <v>22102</v>
      </c>
      <c r="B348" s="259" t="s">
        <v>397</v>
      </c>
      <c r="C348" s="260">
        <v>1314</v>
      </c>
      <c r="D348" s="260">
        <v>1161</v>
      </c>
      <c r="E348" s="260">
        <v>153</v>
      </c>
    </row>
    <row r="349" s="246" customFormat="1" ht="16" customHeight="1" spans="1:5">
      <c r="A349" s="258">
        <v>2210201</v>
      </c>
      <c r="B349" s="259" t="s">
        <v>398</v>
      </c>
      <c r="C349" s="260">
        <v>1314</v>
      </c>
      <c r="D349" s="260">
        <v>1161</v>
      </c>
      <c r="E349" s="260">
        <v>153</v>
      </c>
    </row>
    <row r="350" s="246" customFormat="1" ht="16" customHeight="1" spans="1:5">
      <c r="A350" s="258">
        <v>222</v>
      </c>
      <c r="B350" s="259" t="s">
        <v>399</v>
      </c>
      <c r="C350" s="260">
        <v>13</v>
      </c>
      <c r="D350" s="260">
        <v>13</v>
      </c>
      <c r="E350" s="260"/>
    </row>
    <row r="351" s="246" customFormat="1" ht="16" customHeight="1" spans="1:5">
      <c r="A351" s="258">
        <v>22204</v>
      </c>
      <c r="B351" s="259" t="s">
        <v>400</v>
      </c>
      <c r="C351" s="260">
        <v>13</v>
      </c>
      <c r="D351" s="260">
        <v>13</v>
      </c>
      <c r="E351" s="260"/>
    </row>
    <row r="352" s="246" customFormat="1" ht="16" customHeight="1" spans="1:5">
      <c r="A352" s="258">
        <v>2220401</v>
      </c>
      <c r="B352" s="259" t="s">
        <v>401</v>
      </c>
      <c r="C352" s="260">
        <v>13</v>
      </c>
      <c r="D352" s="260">
        <v>13</v>
      </c>
      <c r="E352" s="260"/>
    </row>
    <row r="353" s="246" customFormat="1" ht="16" customHeight="1" spans="1:5">
      <c r="A353" s="258">
        <v>224</v>
      </c>
      <c r="B353" s="259" t="s">
        <v>403</v>
      </c>
      <c r="C353" s="260">
        <v>1177</v>
      </c>
      <c r="D353" s="260">
        <v>1177</v>
      </c>
      <c r="E353" s="260"/>
    </row>
    <row r="354" s="246" customFormat="1" ht="16" customHeight="1" spans="1:5">
      <c r="A354" s="258">
        <v>22401</v>
      </c>
      <c r="B354" s="259" t="s">
        <v>404</v>
      </c>
      <c r="C354" s="260">
        <v>343</v>
      </c>
      <c r="D354" s="260">
        <v>343</v>
      </c>
      <c r="E354" s="260"/>
    </row>
    <row r="355" s="246" customFormat="1" ht="16" customHeight="1" spans="1:5">
      <c r="A355" s="258">
        <v>2240101</v>
      </c>
      <c r="B355" s="259" t="s">
        <v>106</v>
      </c>
      <c r="C355" s="260">
        <v>249</v>
      </c>
      <c r="D355" s="260">
        <v>249</v>
      </c>
      <c r="E355" s="260"/>
    </row>
    <row r="356" s="246" customFormat="1" ht="16" customHeight="1" spans="1:5">
      <c r="A356" s="258">
        <v>2240102</v>
      </c>
      <c r="B356" s="259" t="s">
        <v>107</v>
      </c>
      <c r="C356" s="260">
        <v>2</v>
      </c>
      <c r="D356" s="260">
        <v>2</v>
      </c>
      <c r="E356" s="260"/>
    </row>
    <row r="357" s="246" customFormat="1" ht="16" customHeight="1" spans="1:5">
      <c r="A357" s="258">
        <v>2240106</v>
      </c>
      <c r="B357" s="259" t="s">
        <v>405</v>
      </c>
      <c r="C357" s="260">
        <v>1</v>
      </c>
      <c r="D357" s="260">
        <v>1</v>
      </c>
      <c r="E357" s="260"/>
    </row>
    <row r="358" s="246" customFormat="1" ht="16" customHeight="1" spans="1:5">
      <c r="A358" s="258">
        <v>2240108</v>
      </c>
      <c r="B358" s="259" t="s">
        <v>723</v>
      </c>
      <c r="C358" s="260">
        <v>30</v>
      </c>
      <c r="D358" s="260">
        <v>30</v>
      </c>
      <c r="E358" s="260"/>
    </row>
    <row r="359" s="246" customFormat="1" ht="16" customHeight="1" spans="1:5">
      <c r="A359" s="258">
        <v>2240109</v>
      </c>
      <c r="B359" s="259" t="s">
        <v>406</v>
      </c>
      <c r="C359" s="260">
        <v>2</v>
      </c>
      <c r="D359" s="260">
        <v>2</v>
      </c>
      <c r="E359" s="260"/>
    </row>
    <row r="360" s="246" customFormat="1" ht="16" customHeight="1" spans="1:5">
      <c r="A360" s="258">
        <v>2240199</v>
      </c>
      <c r="B360" s="259" t="s">
        <v>407</v>
      </c>
      <c r="C360" s="260">
        <v>59</v>
      </c>
      <c r="D360" s="260">
        <v>59</v>
      </c>
      <c r="E360" s="260"/>
    </row>
    <row r="361" s="246" customFormat="1" ht="16" customHeight="1" spans="1:5">
      <c r="A361" s="258">
        <v>22402</v>
      </c>
      <c r="B361" s="259" t="s">
        <v>408</v>
      </c>
      <c r="C361" s="260">
        <v>822</v>
      </c>
      <c r="D361" s="260">
        <v>822</v>
      </c>
      <c r="E361" s="260"/>
    </row>
    <row r="362" s="246" customFormat="1" ht="16" customHeight="1" spans="1:5">
      <c r="A362" s="258">
        <v>2240201</v>
      </c>
      <c r="B362" s="259" t="s">
        <v>106</v>
      </c>
      <c r="C362" s="260">
        <v>805</v>
      </c>
      <c r="D362" s="260">
        <v>805</v>
      </c>
      <c r="E362" s="260"/>
    </row>
    <row r="363" s="246" customFormat="1" ht="16" customHeight="1" spans="1:5">
      <c r="A363" s="258">
        <v>2240204</v>
      </c>
      <c r="B363" s="259" t="s">
        <v>409</v>
      </c>
      <c r="C363" s="260">
        <v>17</v>
      </c>
      <c r="D363" s="260">
        <v>17</v>
      </c>
      <c r="E363" s="260"/>
    </row>
    <row r="364" s="246" customFormat="1" ht="16" customHeight="1" spans="1:5">
      <c r="A364" s="258">
        <v>22405</v>
      </c>
      <c r="B364" s="259" t="s">
        <v>724</v>
      </c>
      <c r="C364" s="260">
        <v>1</v>
      </c>
      <c r="D364" s="260">
        <v>1</v>
      </c>
      <c r="E364" s="260"/>
    </row>
    <row r="365" s="246" customFormat="1" ht="16" customHeight="1" spans="1:5">
      <c r="A365" s="258">
        <v>2240505</v>
      </c>
      <c r="B365" s="259" t="s">
        <v>725</v>
      </c>
      <c r="C365" s="260">
        <v>1</v>
      </c>
      <c r="D365" s="260">
        <v>1</v>
      </c>
      <c r="E365" s="260"/>
    </row>
    <row r="366" s="246" customFormat="1" ht="16" customHeight="1" spans="1:5">
      <c r="A366" s="258">
        <v>22406</v>
      </c>
      <c r="B366" s="259" t="s">
        <v>410</v>
      </c>
      <c r="C366" s="260">
        <v>5</v>
      </c>
      <c r="D366" s="260">
        <v>5</v>
      </c>
      <c r="E366" s="260"/>
    </row>
    <row r="367" s="246" customFormat="1" ht="16" customHeight="1" spans="1:5">
      <c r="A367" s="258">
        <v>2240602</v>
      </c>
      <c r="B367" s="259" t="s">
        <v>411</v>
      </c>
      <c r="C367" s="260">
        <v>5</v>
      </c>
      <c r="D367" s="260">
        <v>5</v>
      </c>
      <c r="E367" s="260"/>
    </row>
    <row r="368" s="246" customFormat="1" ht="16" customHeight="1" spans="1:5">
      <c r="A368" s="258">
        <v>22407</v>
      </c>
      <c r="B368" s="259" t="s">
        <v>412</v>
      </c>
      <c r="C368" s="260">
        <v>7</v>
      </c>
      <c r="D368" s="260">
        <v>7</v>
      </c>
      <c r="E368" s="260"/>
    </row>
    <row r="369" s="246" customFormat="1" ht="16" customHeight="1" spans="1:5">
      <c r="A369" s="258">
        <v>2240703</v>
      </c>
      <c r="B369" s="259" t="s">
        <v>413</v>
      </c>
      <c r="C369" s="260">
        <v>7</v>
      </c>
      <c r="D369" s="260">
        <v>7</v>
      </c>
      <c r="E369" s="260"/>
    </row>
    <row r="370" s="246" customFormat="1" ht="16" customHeight="1" spans="1:5">
      <c r="A370" s="258">
        <v>227</v>
      </c>
      <c r="B370" s="259" t="s">
        <v>414</v>
      </c>
      <c r="C370" s="260">
        <v>1500</v>
      </c>
      <c r="D370" s="260">
        <v>1500</v>
      </c>
      <c r="E370" s="260"/>
    </row>
    <row r="371" s="246" customFormat="1" ht="16" customHeight="1" spans="1:5">
      <c r="A371" s="258">
        <v>229</v>
      </c>
      <c r="B371" s="259" t="s">
        <v>415</v>
      </c>
      <c r="C371" s="260">
        <v>14135</v>
      </c>
      <c r="D371" s="260">
        <v>14135</v>
      </c>
      <c r="E371" s="260"/>
    </row>
    <row r="372" s="246" customFormat="1" ht="16" customHeight="1" spans="1:5">
      <c r="A372" s="258">
        <v>22902</v>
      </c>
      <c r="B372" s="259" t="s">
        <v>416</v>
      </c>
      <c r="C372" s="260">
        <v>1040</v>
      </c>
      <c r="D372" s="260">
        <v>1040</v>
      </c>
      <c r="E372" s="260"/>
    </row>
    <row r="373" s="246" customFormat="1" ht="16" customHeight="1" spans="1:5">
      <c r="A373" s="258">
        <v>2290201</v>
      </c>
      <c r="B373" s="259" t="s">
        <v>416</v>
      </c>
      <c r="C373" s="260">
        <v>1040</v>
      </c>
      <c r="D373" s="260">
        <v>1040</v>
      </c>
      <c r="E373" s="260"/>
    </row>
    <row r="374" s="246" customFormat="1" ht="16" customHeight="1" spans="1:5">
      <c r="A374" s="258">
        <v>22999</v>
      </c>
      <c r="B374" s="259" t="s">
        <v>415</v>
      </c>
      <c r="C374" s="260">
        <v>13095</v>
      </c>
      <c r="D374" s="260">
        <v>13095</v>
      </c>
      <c r="E374" s="260"/>
    </row>
    <row r="375" s="246" customFormat="1" ht="16" customHeight="1" spans="1:5">
      <c r="A375" s="258">
        <v>2299999</v>
      </c>
      <c r="B375" s="259" t="s">
        <v>415</v>
      </c>
      <c r="C375" s="260">
        <v>13095</v>
      </c>
      <c r="D375" s="260">
        <v>13095</v>
      </c>
      <c r="E375" s="260"/>
    </row>
    <row r="376" s="246" customFormat="1" ht="16" customHeight="1" spans="1:5">
      <c r="A376" s="258">
        <v>232</v>
      </c>
      <c r="B376" s="259" t="s">
        <v>417</v>
      </c>
      <c r="C376" s="260">
        <v>1550</v>
      </c>
      <c r="D376" s="260">
        <v>1550</v>
      </c>
      <c r="E376" s="260"/>
    </row>
    <row r="377" s="246" customFormat="1" ht="16" customHeight="1" spans="1:5">
      <c r="A377" s="258">
        <v>23203</v>
      </c>
      <c r="B377" s="259" t="s">
        <v>418</v>
      </c>
      <c r="C377" s="260">
        <v>1550</v>
      </c>
      <c r="D377" s="260">
        <v>1550</v>
      </c>
      <c r="E377" s="260"/>
    </row>
    <row r="378" s="246" customFormat="1" ht="16" customHeight="1" spans="1:5">
      <c r="A378" s="258">
        <v>2320301</v>
      </c>
      <c r="B378" s="259" t="s">
        <v>419</v>
      </c>
      <c r="C378" s="260">
        <v>1550</v>
      </c>
      <c r="D378" s="260">
        <v>1550</v>
      </c>
      <c r="E378" s="260"/>
    </row>
    <row r="379" s="246" customFormat="1" ht="16" customHeight="1" spans="1:5">
      <c r="A379" s="258">
        <v>233</v>
      </c>
      <c r="B379" s="259" t="s">
        <v>420</v>
      </c>
      <c r="C379" s="260">
        <v>7</v>
      </c>
      <c r="D379" s="260">
        <v>7</v>
      </c>
      <c r="E379" s="260"/>
    </row>
    <row r="380" s="246" customFormat="1" ht="16" customHeight="1" spans="1:5">
      <c r="A380" s="258">
        <v>23303</v>
      </c>
      <c r="B380" s="259" t="s">
        <v>421</v>
      </c>
      <c r="C380" s="260">
        <v>7</v>
      </c>
      <c r="D380" s="260">
        <v>7</v>
      </c>
      <c r="E380" s="260"/>
    </row>
    <row r="381" s="246" customFormat="1" ht="16" customHeight="1" spans="1:5">
      <c r="A381" s="258">
        <v>2330301</v>
      </c>
      <c r="B381" s="259" t="s">
        <v>421</v>
      </c>
      <c r="C381" s="260">
        <v>7</v>
      </c>
      <c r="D381" s="260">
        <v>7</v>
      </c>
      <c r="E381" s="260"/>
    </row>
    <row r="382" s="57" customFormat="1" ht="13.5" spans="2:5">
      <c r="B382" s="261"/>
      <c r="C382" s="43"/>
      <c r="D382" s="43"/>
      <c r="E382" s="43"/>
    </row>
    <row r="383" s="57" customFormat="1" ht="13.5" spans="2:5">
      <c r="B383" s="261"/>
      <c r="C383" s="43"/>
      <c r="D383" s="43"/>
      <c r="E383" s="43"/>
    </row>
    <row r="384" s="57" customFormat="1" ht="13.5" spans="2:5">
      <c r="B384" s="261"/>
      <c r="C384" s="43"/>
      <c r="D384" s="43"/>
      <c r="E384" s="43"/>
    </row>
    <row r="385" s="57" customFormat="1" ht="13.5" spans="2:5">
      <c r="B385" s="261"/>
      <c r="C385" s="43"/>
      <c r="D385" s="43"/>
      <c r="E385" s="43"/>
    </row>
    <row r="386" s="57" customFormat="1" ht="13.5" spans="2:5">
      <c r="B386" s="261"/>
      <c r="C386" s="43"/>
      <c r="D386" s="43"/>
      <c r="E386" s="43"/>
    </row>
    <row r="387" s="57" customFormat="1" ht="13.5" spans="2:5">
      <c r="B387" s="261"/>
      <c r="C387" s="43"/>
      <c r="D387" s="43"/>
      <c r="E387" s="43"/>
    </row>
    <row r="388" s="57" customFormat="1" ht="13.5" spans="2:5">
      <c r="B388" s="261"/>
      <c r="C388" s="43"/>
      <c r="D388" s="43"/>
      <c r="E388" s="43"/>
    </row>
    <row r="389" s="57" customFormat="1" ht="13.5" spans="2:5">
      <c r="B389" s="261"/>
      <c r="C389" s="43"/>
      <c r="D389" s="43"/>
      <c r="E389" s="43"/>
    </row>
    <row r="390" s="57" customFormat="1" ht="13.5" spans="2:5">
      <c r="B390" s="261"/>
      <c r="C390" s="43"/>
      <c r="D390" s="43"/>
      <c r="E390" s="43"/>
    </row>
    <row r="391" s="57" customFormat="1" ht="13.5" spans="2:5">
      <c r="B391" s="261"/>
      <c r="C391" s="43"/>
      <c r="D391" s="43"/>
      <c r="E391" s="43"/>
    </row>
    <row r="392" s="57" customFormat="1" ht="13.5" spans="2:5">
      <c r="B392" s="261"/>
      <c r="C392" s="43"/>
      <c r="D392" s="43"/>
      <c r="E392" s="43"/>
    </row>
    <row r="393" s="57" customFormat="1" ht="13.5" spans="2:5">
      <c r="B393" s="261"/>
      <c r="C393" s="43"/>
      <c r="D393" s="43"/>
      <c r="E393" s="43"/>
    </row>
    <row r="394" s="57" customFormat="1" ht="13.5" spans="2:5">
      <c r="B394" s="261"/>
      <c r="C394" s="43"/>
      <c r="D394" s="43"/>
      <c r="E394" s="43"/>
    </row>
    <row r="395" s="57" customFormat="1" ht="13.5" spans="2:5">
      <c r="B395" s="261"/>
      <c r="C395" s="43"/>
      <c r="D395" s="43"/>
      <c r="E395" s="43"/>
    </row>
    <row r="396" s="57" customFormat="1" ht="13.5" spans="2:5">
      <c r="B396" s="261"/>
      <c r="C396" s="43"/>
      <c r="D396" s="43"/>
      <c r="E396" s="43"/>
    </row>
    <row r="397" s="57" customFormat="1" ht="13.5" spans="2:5">
      <c r="B397" s="261"/>
      <c r="C397" s="43"/>
      <c r="D397" s="43"/>
      <c r="E397" s="43"/>
    </row>
    <row r="398" s="57" customFormat="1" ht="13.5" spans="2:5">
      <c r="B398" s="261"/>
      <c r="C398" s="43"/>
      <c r="D398" s="43"/>
      <c r="E398" s="43"/>
    </row>
    <row r="399" s="57" customFormat="1" ht="13.5" spans="2:5">
      <c r="B399" s="261"/>
      <c r="C399" s="43"/>
      <c r="D399" s="43"/>
      <c r="E399" s="43"/>
    </row>
    <row r="400" s="57" customFormat="1" ht="13.5" spans="2:5">
      <c r="B400" s="261"/>
      <c r="C400" s="43"/>
      <c r="D400" s="43"/>
      <c r="E400" s="43"/>
    </row>
    <row r="401" s="57" customFormat="1" ht="13.5" spans="2:5">
      <c r="B401" s="261"/>
      <c r="C401" s="43"/>
      <c r="D401" s="43"/>
      <c r="E401" s="43"/>
    </row>
    <row r="402" s="57" customFormat="1" ht="13.5" spans="2:5">
      <c r="B402" s="261"/>
      <c r="C402" s="43"/>
      <c r="D402" s="43"/>
      <c r="E402" s="43"/>
    </row>
    <row r="403" s="57" customFormat="1" ht="13.5" spans="2:5">
      <c r="B403" s="261"/>
      <c r="C403" s="43"/>
      <c r="D403" s="43"/>
      <c r="E403" s="43"/>
    </row>
    <row r="404" s="57" customFormat="1" ht="13.5" spans="2:5">
      <c r="B404" s="261"/>
      <c r="C404" s="43"/>
      <c r="D404" s="43"/>
      <c r="E404" s="43"/>
    </row>
    <row r="405" s="57" customFormat="1" ht="13.5" spans="2:5">
      <c r="B405" s="261"/>
      <c r="C405" s="43"/>
      <c r="D405" s="43"/>
      <c r="E405" s="43"/>
    </row>
    <row r="406" s="57" customFormat="1" ht="13.5" spans="2:5">
      <c r="B406" s="261"/>
      <c r="C406" s="43"/>
      <c r="D406" s="43"/>
      <c r="E406" s="43"/>
    </row>
    <row r="407" s="57" customFormat="1" ht="13.5" spans="2:5">
      <c r="B407" s="261"/>
      <c r="C407" s="43"/>
      <c r="D407" s="43"/>
      <c r="E407" s="43"/>
    </row>
    <row r="408" s="57" customFormat="1" ht="13.5" spans="2:5">
      <c r="B408" s="261"/>
      <c r="C408" s="43"/>
      <c r="D408" s="43"/>
      <c r="E408" s="43"/>
    </row>
    <row r="409" s="57" customFormat="1" ht="13.5" spans="2:5">
      <c r="B409" s="261"/>
      <c r="C409" s="43"/>
      <c r="D409" s="43"/>
      <c r="E409" s="43"/>
    </row>
    <row r="410" s="57" customFormat="1" ht="13.5" spans="2:5">
      <c r="B410" s="261"/>
      <c r="C410" s="43"/>
      <c r="D410" s="43"/>
      <c r="E410" s="43"/>
    </row>
    <row r="411" s="57" customFormat="1" ht="13.5" spans="2:5">
      <c r="B411" s="261"/>
      <c r="C411" s="43"/>
      <c r="D411" s="43"/>
      <c r="E411" s="43"/>
    </row>
    <row r="412" s="57" customFormat="1" ht="13.5" spans="2:5">
      <c r="B412" s="261"/>
      <c r="C412" s="43"/>
      <c r="D412" s="43"/>
      <c r="E412" s="43"/>
    </row>
    <row r="413" s="57" customFormat="1" ht="13.5" spans="2:5">
      <c r="B413" s="261"/>
      <c r="C413" s="43"/>
      <c r="D413" s="43"/>
      <c r="E413" s="43"/>
    </row>
    <row r="414" s="57" customFormat="1" ht="13.5" spans="2:5">
      <c r="B414" s="261"/>
      <c r="C414" s="43"/>
      <c r="D414" s="43"/>
      <c r="E414" s="43"/>
    </row>
    <row r="415" s="57" customFormat="1" ht="13.5" spans="2:5">
      <c r="B415" s="261"/>
      <c r="C415" s="43"/>
      <c r="D415" s="43"/>
      <c r="E415" s="43"/>
    </row>
    <row r="416" s="57" customFormat="1" ht="13.5" spans="2:5">
      <c r="B416" s="261"/>
      <c r="C416" s="43"/>
      <c r="D416" s="43"/>
      <c r="E416" s="43"/>
    </row>
    <row r="417" s="57" customFormat="1" ht="13.5" spans="2:5">
      <c r="B417" s="261"/>
      <c r="C417" s="43"/>
      <c r="D417" s="43"/>
      <c r="E417" s="43"/>
    </row>
    <row r="418" s="57" customFormat="1" ht="13.5" spans="2:5">
      <c r="B418" s="261"/>
      <c r="C418" s="43"/>
      <c r="D418" s="43"/>
      <c r="E418" s="43"/>
    </row>
    <row r="419" s="57" customFormat="1" ht="13.5" spans="2:5">
      <c r="B419" s="261"/>
      <c r="C419" s="43"/>
      <c r="D419" s="43"/>
      <c r="E419" s="43"/>
    </row>
    <row r="420" s="57" customFormat="1" ht="13.5" spans="2:5">
      <c r="B420" s="261"/>
      <c r="C420" s="43"/>
      <c r="D420" s="43"/>
      <c r="E420" s="43"/>
    </row>
    <row r="421" s="57" customFormat="1" ht="13.5" spans="2:5">
      <c r="B421" s="261"/>
      <c r="C421" s="43"/>
      <c r="D421" s="43"/>
      <c r="E421" s="43"/>
    </row>
    <row r="422" s="57" customFormat="1" ht="13.5" spans="2:5">
      <c r="B422" s="261"/>
      <c r="C422" s="43"/>
      <c r="D422" s="43"/>
      <c r="E422" s="43"/>
    </row>
    <row r="423" s="57" customFormat="1" ht="13.5" spans="2:5">
      <c r="B423" s="261"/>
      <c r="C423" s="43"/>
      <c r="D423" s="43"/>
      <c r="E423" s="43"/>
    </row>
    <row r="424" s="57" customFormat="1" ht="13.5" spans="2:5">
      <c r="B424" s="261"/>
      <c r="C424" s="43"/>
      <c r="D424" s="43"/>
      <c r="E424" s="43"/>
    </row>
    <row r="425" s="57" customFormat="1" ht="13.5" spans="2:5">
      <c r="B425" s="261"/>
      <c r="C425" s="43"/>
      <c r="D425" s="43"/>
      <c r="E425" s="43"/>
    </row>
    <row r="426" s="57" customFormat="1" ht="13.5" spans="2:5">
      <c r="B426" s="261"/>
      <c r="C426" s="43"/>
      <c r="D426" s="43"/>
      <c r="E426" s="43"/>
    </row>
    <row r="427" s="57" customFormat="1" ht="13.5" spans="2:5">
      <c r="B427" s="261"/>
      <c r="C427" s="43"/>
      <c r="D427" s="43"/>
      <c r="E427" s="43"/>
    </row>
    <row r="428" s="57" customFormat="1" ht="13.5" spans="2:5">
      <c r="B428" s="261"/>
      <c r="C428" s="43"/>
      <c r="D428" s="43"/>
      <c r="E428" s="43"/>
    </row>
    <row r="429" s="57" customFormat="1" ht="13.5" spans="2:5">
      <c r="B429" s="261"/>
      <c r="C429" s="43"/>
      <c r="D429" s="43"/>
      <c r="E429" s="43"/>
    </row>
    <row r="430" s="57" customFormat="1" ht="13.5" spans="2:5">
      <c r="B430" s="261"/>
      <c r="C430" s="43"/>
      <c r="D430" s="43"/>
      <c r="E430" s="43"/>
    </row>
    <row r="431" s="57" customFormat="1" ht="13.5" spans="2:5">
      <c r="B431" s="261"/>
      <c r="C431" s="43"/>
      <c r="D431" s="43"/>
      <c r="E431" s="43"/>
    </row>
    <row r="432" s="57" customFormat="1" ht="13.5" spans="2:2">
      <c r="B432" s="261"/>
    </row>
    <row r="433" s="57" customFormat="1" ht="13.5" spans="2:2">
      <c r="B433" s="261"/>
    </row>
    <row r="434" s="57" customFormat="1" ht="13.5" spans="2:2">
      <c r="B434" s="261"/>
    </row>
    <row r="435" s="57" customFormat="1" ht="13.5" spans="2:2">
      <c r="B435" s="261"/>
    </row>
    <row r="436" s="57" customFormat="1" ht="13.5" spans="2:2">
      <c r="B436" s="261"/>
    </row>
    <row r="437" s="57" customFormat="1" ht="13.5" spans="2:2">
      <c r="B437" s="261"/>
    </row>
    <row r="438" s="57" customFormat="1" ht="13.5" spans="2:2">
      <c r="B438" s="261"/>
    </row>
    <row r="439" s="57" customFormat="1" ht="13.5" spans="2:2">
      <c r="B439" s="261"/>
    </row>
    <row r="440" s="57" customFormat="1" ht="13.5" spans="2:2">
      <c r="B440" s="261"/>
    </row>
    <row r="441" s="57" customFormat="1" ht="13.5" spans="2:2">
      <c r="B441" s="261"/>
    </row>
    <row r="442" s="57" customFormat="1" ht="13.5" spans="2:2">
      <c r="B442" s="261"/>
    </row>
    <row r="443" s="57" customFormat="1" ht="13.5" spans="2:2">
      <c r="B443" s="261"/>
    </row>
    <row r="444" s="57" customFormat="1" ht="13.5" spans="2:2">
      <c r="B444" s="261"/>
    </row>
    <row r="445" s="57" customFormat="1" ht="13.5" spans="2:2">
      <c r="B445" s="261"/>
    </row>
    <row r="446" s="57" customFormat="1" ht="13.5" spans="2:2">
      <c r="B446" s="261"/>
    </row>
    <row r="447" s="57" customFormat="1" ht="13.5" spans="2:2">
      <c r="B447" s="261"/>
    </row>
    <row r="448" s="57" customFormat="1" ht="13.5" spans="2:2">
      <c r="B448" s="261"/>
    </row>
    <row r="449" s="57" customFormat="1" ht="13.5" spans="2:2">
      <c r="B449" s="261"/>
    </row>
    <row r="450" s="57" customFormat="1" ht="13.5" spans="2:2">
      <c r="B450" s="261"/>
    </row>
    <row r="451" s="57" customFormat="1" ht="13.5" spans="2:2">
      <c r="B451" s="261"/>
    </row>
    <row r="452" s="57" customFormat="1" ht="13.5" spans="2:2">
      <c r="B452" s="261"/>
    </row>
    <row r="453" s="57" customFormat="1" ht="13.5" spans="2:2">
      <c r="B453" s="261"/>
    </row>
    <row r="454" s="57" customFormat="1" ht="13.5"/>
    <row r="455" s="57" customFormat="1" ht="13.5"/>
    <row r="456" s="57" customFormat="1" ht="13.5"/>
    <row r="457" s="57" customFormat="1" ht="13.5"/>
    <row r="458" s="57" customFormat="1" ht="13.5"/>
    <row r="459" s="57" customFormat="1" ht="13.5"/>
    <row r="460" s="57" customFormat="1" ht="13.5"/>
    <row r="461" s="57" customFormat="1" ht="13.5"/>
    <row r="462" s="57" customFormat="1" ht="13.5"/>
    <row r="463" s="57" customFormat="1" ht="13.5"/>
    <row r="464" s="57" customFormat="1" ht="13.5"/>
    <row r="465" s="57" customFormat="1" ht="13.5"/>
    <row r="466" s="57" customFormat="1" ht="13.5"/>
    <row r="467" s="57" customFormat="1" ht="13.5"/>
    <row r="468" s="57" customFormat="1" ht="13.5"/>
    <row r="469" s="57" customFormat="1" ht="13.5"/>
    <row r="470" s="57" customFormat="1" ht="13.5"/>
    <row r="471" s="57" customFormat="1" ht="13.5"/>
    <row r="472" s="57" customFormat="1" ht="13.5"/>
    <row r="473" s="57" customFormat="1" ht="13.5"/>
    <row r="474" s="57" customFormat="1" ht="13.5"/>
    <row r="475" s="57" customFormat="1" ht="13.5"/>
    <row r="476" s="57" customFormat="1" ht="13.5"/>
    <row r="477" s="57" customFormat="1" ht="13.5"/>
    <row r="478" s="57" customFormat="1" ht="13.5"/>
    <row r="479" s="57" customFormat="1" ht="13.5"/>
    <row r="480" s="57" customFormat="1" ht="13.5"/>
    <row r="481" s="57" customFormat="1" ht="13.5"/>
    <row r="482" s="57" customFormat="1" ht="13.5"/>
    <row r="483" s="57" customFormat="1" ht="13.5"/>
    <row r="484" s="57" customFormat="1" ht="13.5"/>
    <row r="485" s="57" customFormat="1" ht="13.5"/>
    <row r="486" s="57" customFormat="1" ht="13.5"/>
    <row r="487" s="57" customFormat="1" ht="13.5"/>
    <row r="488" s="57" customFormat="1" ht="13.5"/>
    <row r="489" s="57" customFormat="1" ht="13.5"/>
    <row r="490" s="57" customFormat="1" ht="13.5"/>
    <row r="491" s="57" customFormat="1" ht="13.5"/>
    <row r="492" s="57" customFormat="1" ht="13.5"/>
    <row r="493" s="57" customFormat="1" ht="13.5"/>
    <row r="494" s="57" customFormat="1" ht="13.5"/>
    <row r="495" s="57" customFormat="1" ht="13.5"/>
    <row r="496" s="57" customFormat="1" ht="13.5"/>
    <row r="497" s="57" customFormat="1" ht="13.5"/>
    <row r="498" s="57" customFormat="1" ht="13.5"/>
    <row r="499" s="57" customFormat="1" ht="13.5"/>
    <row r="500" s="57" customFormat="1" ht="13.5"/>
    <row r="501" s="57" customFormat="1" ht="13.5"/>
    <row r="502" s="57" customFormat="1" ht="13.5"/>
    <row r="503" s="57" customFormat="1" ht="13.5"/>
    <row r="504" s="57" customFormat="1" ht="13.5"/>
    <row r="505" s="57" customFormat="1" ht="13.5"/>
    <row r="506" s="57" customFormat="1" ht="13.5"/>
    <row r="507" s="57" customFormat="1" ht="13.5"/>
    <row r="508" s="57" customFormat="1" ht="13.5"/>
    <row r="509" s="57" customFormat="1" ht="13.5"/>
    <row r="510" s="57" customFormat="1" ht="13.5"/>
    <row r="511" s="57" customFormat="1" ht="13.5"/>
    <row r="512" s="57" customFormat="1" ht="13.5"/>
    <row r="513" s="57" customFormat="1" ht="13.5"/>
    <row r="514" s="57" customFormat="1" ht="13.5"/>
    <row r="515" s="57" customFormat="1" ht="13.5"/>
    <row r="516" s="57" customFormat="1" ht="13.5"/>
    <row r="517" s="57" customFormat="1" ht="13.5"/>
    <row r="518" s="57" customFormat="1" ht="13.5"/>
    <row r="519" s="57" customFormat="1" ht="13.5"/>
    <row r="520" s="57" customFormat="1" ht="13.5"/>
    <row r="521" s="57" customFormat="1" ht="13.5"/>
    <row r="522" s="57" customFormat="1" ht="13.5"/>
    <row r="523" s="57" customFormat="1" ht="13.5"/>
    <row r="524" s="57" customFormat="1" ht="13.5"/>
    <row r="525" s="57" customFormat="1" ht="13.5"/>
    <row r="526" s="57" customFormat="1" ht="13.5"/>
    <row r="527" s="57" customFormat="1" ht="13.5"/>
    <row r="528" s="57" customFormat="1" ht="13.5"/>
    <row r="529" s="57" customFormat="1" ht="13.5"/>
    <row r="530" s="57" customFormat="1" ht="13.5"/>
    <row r="531" s="57" customFormat="1" ht="13.5"/>
    <row r="532" s="57" customFormat="1" ht="13.5"/>
    <row r="533" s="57" customFormat="1" ht="13.5"/>
    <row r="534" s="57" customFormat="1" ht="13.5"/>
    <row r="535" s="57" customFormat="1" ht="13.5"/>
    <row r="536" s="57" customFormat="1" ht="13.5"/>
    <row r="537" s="57" customFormat="1" ht="13.5"/>
    <row r="538" s="57" customFormat="1" ht="13.5"/>
    <row r="539" s="57" customFormat="1" ht="13.5"/>
    <row r="540" s="57" customFormat="1" ht="13.5"/>
    <row r="541" s="57" customFormat="1" ht="13.5"/>
    <row r="542" s="57" customFormat="1" ht="13.5"/>
    <row r="543" s="57" customFormat="1" ht="13.5"/>
    <row r="544" s="57" customFormat="1" ht="13.5"/>
    <row r="545" s="57" customFormat="1" ht="13.5"/>
    <row r="546" s="57" customFormat="1" ht="13.5"/>
    <row r="547" s="57" customFormat="1" ht="13.5"/>
    <row r="548" s="57" customFormat="1" ht="13.5"/>
    <row r="549" s="57" customFormat="1" ht="13.5"/>
    <row r="550" s="57" customFormat="1" ht="13.5"/>
    <row r="551" s="57" customFormat="1" ht="13.5"/>
    <row r="552" s="57" customFormat="1" ht="13.5"/>
    <row r="553" s="57" customFormat="1" ht="13.5"/>
    <row r="554" s="57" customFormat="1" ht="13.5"/>
    <row r="555" s="57" customFormat="1" ht="13.5"/>
    <row r="556" s="57" customFormat="1" ht="13.5"/>
    <row r="557" s="57" customFormat="1" ht="13.5"/>
    <row r="558" s="57" customFormat="1" ht="13.5"/>
    <row r="559" s="57" customFormat="1" ht="13.5"/>
    <row r="560" s="57" customFormat="1" ht="13.5"/>
    <row r="561" s="57" customFormat="1" ht="13.5"/>
    <row r="562" s="57" customFormat="1" ht="13.5"/>
    <row r="563" s="57" customFormat="1" ht="13.5"/>
    <row r="564" s="57" customFormat="1" ht="13.5"/>
    <row r="565" s="57" customFormat="1" ht="13.5"/>
    <row r="566" s="57" customFormat="1" ht="13.5"/>
    <row r="567" s="57" customFormat="1" ht="13.5"/>
    <row r="568" s="57" customFormat="1" ht="13.5"/>
    <row r="569" s="57" customFormat="1" ht="13.5"/>
    <row r="570" s="57" customFormat="1" ht="13.5"/>
    <row r="571" s="57" customFormat="1" ht="13.5"/>
    <row r="572" s="57" customFormat="1" ht="13.5"/>
    <row r="573" s="57" customFormat="1" ht="13.5"/>
    <row r="574" s="57" customFormat="1" ht="13.5"/>
    <row r="575" s="57" customFormat="1" ht="13.5"/>
    <row r="576" s="57" customFormat="1" ht="13.5"/>
    <row r="577" s="57" customFormat="1" ht="13.5"/>
    <row r="578" s="57" customFormat="1" ht="13.5"/>
    <row r="579" s="57" customFormat="1" ht="13.5"/>
    <row r="580" s="57" customFormat="1" ht="13.5"/>
    <row r="581" s="57" customFormat="1" ht="13.5"/>
    <row r="582" s="57" customFormat="1" ht="13.5"/>
    <row r="583" s="57" customFormat="1" ht="13.5"/>
    <row r="584" s="57" customFormat="1" ht="13.5"/>
    <row r="585" s="57" customFormat="1" ht="13.5"/>
    <row r="586" s="57" customFormat="1" ht="13.5"/>
    <row r="587" s="57" customFormat="1" ht="13.5"/>
    <row r="588" s="57" customFormat="1" ht="13.5"/>
    <row r="589" s="57" customFormat="1" ht="13.5"/>
    <row r="590" s="57" customFormat="1" ht="13.5"/>
    <row r="591" s="57" customFormat="1" ht="13.5"/>
    <row r="592" s="57" customFormat="1" ht="13.5"/>
    <row r="593" s="57" customFormat="1" ht="13.5"/>
    <row r="594" s="57" customFormat="1" ht="13.5"/>
    <row r="595" s="57" customFormat="1" ht="13.5"/>
    <row r="596" s="57" customFormat="1" ht="13.5"/>
    <row r="597" s="57" customFormat="1" ht="13.5"/>
    <row r="598" s="57" customFormat="1" ht="13.5"/>
    <row r="599" s="57" customFormat="1" ht="13.5"/>
    <row r="600" s="57" customFormat="1" ht="13.5"/>
    <row r="601" s="57" customFormat="1" ht="13.5"/>
    <row r="602" s="57" customFormat="1" ht="13.5"/>
    <row r="603" s="57" customFormat="1" ht="13.5"/>
    <row r="604" s="57" customFormat="1" ht="13.5"/>
    <row r="605" s="57" customFormat="1" ht="13.5"/>
    <row r="606" s="57" customFormat="1" ht="13.5"/>
    <row r="607" s="57" customFormat="1" ht="13.5"/>
    <row r="608" s="57" customFormat="1" ht="13.5"/>
    <row r="609" s="57" customFormat="1" ht="13.5"/>
    <row r="610" s="57" customFormat="1" ht="13.5"/>
    <row r="611" s="57" customFormat="1" ht="13.5"/>
    <row r="612" s="57" customFormat="1" ht="13.5"/>
    <row r="613" s="57" customFormat="1" ht="13.5"/>
    <row r="614" s="57" customFormat="1" ht="13.5"/>
    <row r="615" s="57" customFormat="1" ht="13.5"/>
    <row r="616" s="57" customFormat="1" ht="13.5"/>
    <row r="617" s="57" customFormat="1" ht="13.5"/>
    <row r="618" s="57" customFormat="1" ht="13.5"/>
    <row r="619" s="57" customFormat="1" ht="13.5"/>
    <row r="620" s="57" customFormat="1" ht="13.5"/>
    <row r="621" s="57" customFormat="1" ht="13.5"/>
    <row r="622" s="57" customFormat="1" ht="13.5"/>
    <row r="623" s="57" customFormat="1" ht="13.5"/>
    <row r="624" s="57" customFormat="1" ht="13.5"/>
    <row r="625" s="57" customFormat="1" ht="13.5"/>
    <row r="626" s="57" customFormat="1" ht="13.5"/>
    <row r="627" s="57" customFormat="1" ht="13.5"/>
    <row r="628" s="57" customFormat="1" ht="13.5"/>
    <row r="629" s="57" customFormat="1" ht="13.5"/>
    <row r="630" s="57" customFormat="1" ht="13.5"/>
    <row r="631" s="57" customFormat="1" ht="13.5"/>
    <row r="632" s="57" customFormat="1" ht="13.5"/>
    <row r="633" s="57" customFormat="1" ht="13.5"/>
    <row r="634" s="57" customFormat="1" ht="13.5"/>
    <row r="635" s="57" customFormat="1" ht="13.5"/>
    <row r="636" s="57" customFormat="1" ht="13.5"/>
    <row r="637" s="57" customFormat="1" ht="13.5"/>
    <row r="638" s="57" customFormat="1" ht="13.5"/>
    <row r="639" s="57" customFormat="1" ht="13.5"/>
    <row r="640" s="57" customFormat="1" ht="13.5"/>
    <row r="641" s="57" customFormat="1" ht="13.5"/>
    <row r="642" s="57" customFormat="1" ht="13.5"/>
    <row r="643" s="57" customFormat="1" ht="13.5"/>
    <row r="644" s="57" customFormat="1" ht="13.5"/>
    <row r="645" s="57" customFormat="1" ht="13.5"/>
    <row r="646" s="57" customFormat="1" ht="13.5"/>
    <row r="647" s="57" customFormat="1" ht="13.5"/>
    <row r="648" s="57" customFormat="1" ht="13.5"/>
    <row r="649" s="57" customFormat="1" ht="13.5"/>
    <row r="650" s="57" customFormat="1" ht="13.5"/>
    <row r="651" s="57" customFormat="1" ht="13.5"/>
    <row r="652" s="57" customFormat="1" ht="13.5"/>
    <row r="653" s="57" customFormat="1" ht="13.5"/>
    <row r="654" s="57" customFormat="1" ht="13.5"/>
    <row r="655" s="57" customFormat="1" ht="13.5"/>
    <row r="656" s="57" customFormat="1" ht="13.5"/>
    <row r="657" s="57" customFormat="1" ht="13.5"/>
    <row r="658" s="57" customFormat="1" ht="13.5"/>
    <row r="659" s="57" customFormat="1" ht="13.5"/>
    <row r="660" s="57" customFormat="1" ht="13.5"/>
    <row r="661" s="57" customFormat="1" ht="13.5"/>
    <row r="662" s="57" customFormat="1" ht="13.5"/>
    <row r="663" s="57" customFormat="1" ht="13.5"/>
    <row r="664" s="57" customFormat="1" ht="13.5"/>
    <row r="665" s="57" customFormat="1" ht="13.5"/>
    <row r="666" s="57" customFormat="1" ht="13.5"/>
    <row r="667" s="57" customFormat="1" ht="13.5"/>
    <row r="668" s="57" customFormat="1" ht="13.5"/>
    <row r="669" s="57" customFormat="1" ht="13.5"/>
    <row r="670" s="57" customFormat="1" ht="13.5"/>
    <row r="671" s="57" customFormat="1" ht="13.5"/>
    <row r="672" s="57" customFormat="1" ht="13.5"/>
    <row r="673" s="57" customFormat="1" ht="13.5"/>
    <row r="674" s="57" customFormat="1" ht="13.5"/>
    <row r="675" s="57" customFormat="1" ht="13.5"/>
    <row r="676" s="57" customFormat="1" ht="13.5"/>
    <row r="677" s="57" customFormat="1" ht="13.5"/>
    <row r="678" s="57" customFormat="1" ht="13.5"/>
    <row r="679" s="57" customFormat="1" ht="13.5"/>
    <row r="680" s="57" customFormat="1" ht="13.5"/>
    <row r="681" s="57" customFormat="1" ht="13.5"/>
    <row r="682" s="57" customFormat="1" ht="13.5"/>
    <row r="683" s="57" customFormat="1" ht="13.5"/>
    <row r="684" s="57" customFormat="1" ht="13.5"/>
    <row r="685" s="57" customFormat="1" ht="13.5"/>
    <row r="686" s="57" customFormat="1" ht="13.5"/>
    <row r="687" s="57" customFormat="1" ht="13.5"/>
    <row r="688" s="57" customFormat="1" ht="13.5"/>
    <row r="689" s="57" customFormat="1" ht="13.5"/>
    <row r="690" s="57" customFormat="1" ht="13.5"/>
    <row r="691" s="57" customFormat="1" ht="13.5"/>
    <row r="692" s="57" customFormat="1" ht="13.5"/>
    <row r="693" s="57" customFormat="1" ht="13.5"/>
    <row r="694" s="57" customFormat="1" ht="13.5"/>
    <row r="695" s="57" customFormat="1" ht="13.5"/>
    <row r="696" s="57" customFormat="1" ht="13.5"/>
    <row r="697" s="57" customFormat="1" ht="13.5"/>
    <row r="698" s="57" customFormat="1" ht="13.5"/>
    <row r="699" s="57" customFormat="1" ht="13.5"/>
    <row r="700" s="57" customFormat="1" ht="13.5"/>
    <row r="701" s="57" customFormat="1" ht="13.5"/>
    <row r="702" s="57" customFormat="1" ht="13.5"/>
    <row r="703" s="57" customFormat="1" ht="13.5"/>
    <row r="704" s="57" customFormat="1" ht="13.5"/>
    <row r="705" s="57" customFormat="1" ht="13.5"/>
    <row r="706" s="57" customFormat="1" ht="13.5"/>
    <row r="707" s="57" customFormat="1" ht="13.5"/>
    <row r="708" s="57" customFormat="1" ht="13.5"/>
    <row r="709" s="57" customFormat="1" ht="13.5"/>
    <row r="710" s="57" customFormat="1" ht="13.5"/>
    <row r="711" s="57" customFormat="1" ht="13.5"/>
    <row r="712" s="57" customFormat="1" ht="13.5"/>
    <row r="713" s="57" customFormat="1" ht="13.5"/>
    <row r="714" s="57" customFormat="1" ht="13.5"/>
    <row r="715" s="57" customFormat="1" ht="13.5"/>
    <row r="716" s="57" customFormat="1" ht="13.5"/>
    <row r="717" s="57" customFormat="1" ht="13.5"/>
    <row r="718" s="57" customFormat="1" ht="13.5"/>
    <row r="719" s="57" customFormat="1" ht="13.5"/>
    <row r="720" s="57" customFormat="1" ht="13.5"/>
    <row r="721" s="57" customFormat="1" ht="13.5"/>
    <row r="722" s="57" customFormat="1" ht="13.5"/>
    <row r="723" s="57" customFormat="1" ht="13.5"/>
    <row r="724" s="57" customFormat="1" ht="13.5"/>
    <row r="725" s="57" customFormat="1" ht="13.5"/>
    <row r="726" s="57" customFormat="1" ht="13.5"/>
    <row r="727" s="57" customFormat="1" ht="13.5"/>
    <row r="728" s="57" customFormat="1" ht="13.5"/>
    <row r="729" s="57" customFormat="1" ht="13.5"/>
    <row r="730" s="57" customFormat="1" ht="13.5"/>
    <row r="731" s="57" customFormat="1" ht="13.5"/>
    <row r="732" s="57" customFormat="1" ht="13.5"/>
    <row r="733" s="57" customFormat="1" ht="13.5"/>
    <row r="734" s="57" customFormat="1" ht="13.5"/>
    <row r="735" s="57" customFormat="1" ht="13.5"/>
    <row r="736" s="57" customFormat="1" ht="13.5"/>
    <row r="737" s="57" customFormat="1" ht="13.5"/>
    <row r="738" s="57" customFormat="1" ht="13.5"/>
    <row r="739" s="57" customFormat="1" ht="13.5"/>
    <row r="740" s="57" customFormat="1" ht="13.5"/>
    <row r="741" s="57" customFormat="1" ht="13.5"/>
    <row r="742" s="57" customFormat="1" ht="13.5"/>
    <row r="743" s="57" customFormat="1" ht="13.5"/>
    <row r="744" s="57" customFormat="1" ht="13.5"/>
    <row r="745" s="57" customFormat="1" ht="13.5"/>
    <row r="746" s="57" customFormat="1" ht="13.5"/>
    <row r="747" s="57" customFormat="1" ht="13.5"/>
    <row r="748" s="57" customFormat="1" ht="13.5"/>
    <row r="749" s="57" customFormat="1" ht="13.5"/>
    <row r="750" s="57" customFormat="1" ht="13.5"/>
    <row r="751" s="57" customFormat="1" ht="13.5"/>
    <row r="752" s="57" customFormat="1" ht="13.5"/>
    <row r="753" s="57" customFormat="1" ht="13.5"/>
    <row r="754" s="57" customFormat="1" ht="13.5"/>
    <row r="755" s="57" customFormat="1" ht="13.5"/>
    <row r="756" s="57" customFormat="1" ht="13.5"/>
    <row r="757" s="57" customFormat="1" ht="13.5"/>
    <row r="758" s="57" customFormat="1" ht="13.5"/>
    <row r="759" s="57" customFormat="1" ht="13.5"/>
    <row r="760" s="57" customFormat="1" ht="13.5"/>
    <row r="761" s="57" customFormat="1" ht="13.5"/>
    <row r="762" s="57" customFormat="1" ht="13.5"/>
    <row r="763" s="57" customFormat="1" ht="13.5"/>
    <row r="764" s="57" customFormat="1" ht="13.5"/>
    <row r="765" s="57" customFormat="1" ht="13.5"/>
    <row r="766" s="57" customFormat="1" ht="13.5"/>
    <row r="767" s="57" customFormat="1" ht="13.5"/>
    <row r="768" s="57" customFormat="1" ht="13.5"/>
    <row r="769" s="57" customFormat="1" ht="13.5"/>
    <row r="770" s="57" customFormat="1" ht="13.5"/>
    <row r="771" s="57" customFormat="1" ht="13.5"/>
    <row r="772" s="57" customFormat="1" ht="13.5"/>
    <row r="773" s="57" customFormat="1" ht="13.5"/>
    <row r="774" s="57" customFormat="1" ht="13.5"/>
    <row r="775" s="57" customFormat="1" ht="13.5"/>
    <row r="776" s="57" customFormat="1" ht="13.5"/>
    <row r="777" s="57" customFormat="1" ht="13.5"/>
    <row r="778" s="57" customFormat="1" ht="13.5"/>
    <row r="779" s="57" customFormat="1" ht="13.5"/>
    <row r="780" s="57" customFormat="1" ht="13.5"/>
    <row r="781" s="57" customFormat="1" ht="13.5"/>
    <row r="782" s="57" customFormat="1" ht="13.5"/>
    <row r="783" s="57" customFormat="1" ht="13.5"/>
    <row r="784" s="57" customFormat="1" ht="13.5"/>
    <row r="785" s="57" customFormat="1" ht="13.5"/>
    <row r="786" s="57" customFormat="1" ht="13.5"/>
    <row r="787" s="57" customFormat="1" ht="13.5"/>
    <row r="788" s="57" customFormat="1" ht="13.5"/>
    <row r="789" s="57" customFormat="1" ht="13.5"/>
    <row r="790" s="57" customFormat="1" ht="13.5"/>
    <row r="791" s="57" customFormat="1" ht="13.5"/>
    <row r="792" s="57" customFormat="1" ht="13.5"/>
    <row r="793" s="57" customFormat="1" ht="13.5"/>
    <row r="794" s="57" customFormat="1" ht="13.5"/>
    <row r="795" s="57" customFormat="1" ht="13.5"/>
    <row r="796" s="57" customFormat="1" ht="13.5"/>
    <row r="797" s="57" customFormat="1" ht="13.5"/>
    <row r="798" s="57" customFormat="1" ht="13.5"/>
    <row r="799" s="57" customFormat="1" ht="13.5"/>
    <row r="800" s="57" customFormat="1" ht="13.5"/>
    <row r="801" s="57" customFormat="1" ht="13.5"/>
    <row r="802" s="57" customFormat="1" ht="13.5"/>
    <row r="803" s="57" customFormat="1" ht="13.5"/>
    <row r="804" s="57" customFormat="1" ht="13.5"/>
    <row r="805" s="57" customFormat="1" ht="13.5"/>
    <row r="806" s="57" customFormat="1" ht="13.5"/>
    <row r="807" s="57" customFormat="1" ht="13.5"/>
    <row r="808" s="57" customFormat="1" ht="13.5"/>
    <row r="809" s="57" customFormat="1" ht="13.5"/>
    <row r="810" s="57" customFormat="1" ht="13.5"/>
    <row r="811" s="57" customFormat="1" ht="13.5"/>
    <row r="812" s="57" customFormat="1" ht="13.5"/>
    <row r="813" s="57" customFormat="1" ht="13.5"/>
    <row r="814" s="57" customFormat="1" ht="13.5"/>
    <row r="815" s="57" customFormat="1" ht="13.5"/>
    <row r="816" s="57" customFormat="1" ht="13.5"/>
    <row r="817" s="57" customFormat="1" ht="13.5"/>
    <row r="818" s="57" customFormat="1" ht="13.5"/>
    <row r="819" s="57" customFormat="1" ht="13.5"/>
    <row r="820" s="57" customFormat="1" ht="13.5"/>
    <row r="821" s="57" customFormat="1" ht="13.5"/>
    <row r="822" s="57" customFormat="1" ht="13.5"/>
    <row r="823" s="57" customFormat="1" ht="13.5"/>
    <row r="824" s="57" customFormat="1" ht="13.5"/>
    <row r="825" s="57" customFormat="1" ht="13.5"/>
    <row r="826" s="57" customFormat="1" ht="13.5"/>
    <row r="827" s="57" customFormat="1" ht="13.5"/>
    <row r="828" s="57" customFormat="1" ht="13.5"/>
    <row r="829" s="57" customFormat="1" ht="13.5"/>
    <row r="830" s="57" customFormat="1" ht="13.5"/>
    <row r="831" s="57" customFormat="1" ht="13.5"/>
    <row r="832" s="57" customFormat="1" ht="13.5"/>
    <row r="833" s="57" customFormat="1" ht="13.5"/>
    <row r="834" s="57" customFormat="1" ht="13.5"/>
    <row r="835" s="57" customFormat="1" ht="13.5"/>
    <row r="836" s="57" customFormat="1" ht="13.5"/>
    <row r="837" s="57" customFormat="1" ht="13.5"/>
    <row r="838" s="57" customFormat="1" ht="13.5"/>
    <row r="839" s="57" customFormat="1" ht="13.5"/>
    <row r="840" s="57" customFormat="1" ht="13.5"/>
    <row r="841" s="57" customFormat="1" ht="13.5"/>
    <row r="842" s="57" customFormat="1" ht="13.5"/>
    <row r="843" s="57" customFormat="1" ht="13.5"/>
    <row r="844" s="57" customFormat="1" ht="13.5"/>
    <row r="845" s="57" customFormat="1" ht="13.5"/>
    <row r="846" s="57" customFormat="1" ht="13.5"/>
    <row r="847" s="57" customFormat="1" ht="13.5"/>
    <row r="848" s="57" customFormat="1" ht="13.5"/>
    <row r="849" s="57" customFormat="1" ht="13.5"/>
    <row r="850" s="57" customFormat="1" ht="13.5"/>
    <row r="851" s="57" customFormat="1" ht="13.5"/>
    <row r="852" s="57" customFormat="1" ht="13.5"/>
    <row r="853" s="57" customFormat="1" ht="13.5"/>
    <row r="854" s="57" customFormat="1" ht="13.5"/>
    <row r="855" s="57" customFormat="1" ht="13.5"/>
    <row r="856" s="57" customFormat="1" ht="13.5"/>
    <row r="857" s="57" customFormat="1" ht="13.5"/>
    <row r="858" s="57" customFormat="1" ht="13.5"/>
    <row r="859" s="57" customFormat="1" ht="13.5"/>
    <row r="860" s="57" customFormat="1" ht="13.5"/>
    <row r="861" s="57" customFormat="1" ht="13.5"/>
    <row r="862" s="57" customFormat="1" ht="13.5"/>
    <row r="863" s="57" customFormat="1" ht="13.5"/>
    <row r="864" s="57" customFormat="1" ht="13.5"/>
    <row r="865" s="57" customFormat="1" ht="13.5"/>
    <row r="866" s="57" customFormat="1" ht="13.5"/>
    <row r="867" s="57" customFormat="1" ht="13.5"/>
    <row r="868" s="57" customFormat="1" ht="13.5"/>
    <row r="869" s="57" customFormat="1" ht="13.5"/>
    <row r="870" s="57" customFormat="1" ht="13.5"/>
    <row r="871" s="57" customFormat="1" ht="13.5"/>
    <row r="872" s="57" customFormat="1" ht="13.5"/>
    <row r="873" s="57" customFormat="1" ht="13.5"/>
    <row r="874" s="57" customFormat="1" ht="13.5"/>
    <row r="875" s="57" customFormat="1" ht="13.5"/>
    <row r="876" s="57" customFormat="1" ht="13.5"/>
    <row r="877" s="57" customFormat="1" ht="13.5"/>
    <row r="878" s="57" customFormat="1" ht="13.5"/>
    <row r="879" s="57" customFormat="1" ht="13.5"/>
    <row r="880" s="57" customFormat="1" ht="13.5"/>
    <row r="881" s="57" customFormat="1" ht="13.5"/>
    <row r="882" s="57" customFormat="1" ht="13.5"/>
    <row r="883" s="57" customFormat="1" ht="13.5"/>
    <row r="884" s="57" customFormat="1" ht="13.5"/>
    <row r="885" s="57" customFormat="1" ht="13.5"/>
    <row r="886" s="57" customFormat="1" ht="13.5"/>
    <row r="887" s="57" customFormat="1" ht="13.5"/>
    <row r="888" s="57" customFormat="1" ht="13.5"/>
    <row r="889" s="57" customFormat="1" ht="13.5"/>
    <row r="890" s="57" customFormat="1" ht="13.5"/>
    <row r="891" s="57" customFormat="1" ht="13.5"/>
    <row r="892" s="57" customFormat="1" ht="13.5"/>
    <row r="893" s="57" customFormat="1" ht="13.5"/>
    <row r="894" s="57" customFormat="1" ht="13.5"/>
    <row r="895" s="57" customFormat="1" ht="13.5"/>
    <row r="896" s="57" customFormat="1" ht="13.5"/>
    <row r="897" s="57" customFormat="1" ht="13.5"/>
    <row r="898" s="57" customFormat="1" ht="13.5"/>
    <row r="899" s="57" customFormat="1" ht="13.5"/>
    <row r="900" s="57" customFormat="1" ht="13.5"/>
    <row r="901" s="57" customFormat="1" ht="13.5"/>
    <row r="902" s="57" customFormat="1" ht="13.5"/>
    <row r="903" s="57" customFormat="1" ht="13.5"/>
    <row r="904" s="57" customFormat="1" ht="13.5"/>
    <row r="905" s="57" customFormat="1" ht="13.5"/>
    <row r="906" s="57" customFormat="1" ht="13.5"/>
    <row r="907" s="57" customFormat="1" ht="13.5"/>
    <row r="908" s="57" customFormat="1" ht="13.5"/>
    <row r="909" s="57" customFormat="1" ht="13.5"/>
    <row r="910" s="57" customFormat="1" ht="13.5"/>
    <row r="911" s="57" customFormat="1" ht="13.5"/>
    <row r="912" s="57" customFormat="1" ht="13.5"/>
    <row r="913" s="57" customFormat="1" ht="13.5"/>
    <row r="914" s="57" customFormat="1" ht="13.5"/>
    <row r="915" s="57" customFormat="1" ht="13.5"/>
    <row r="916" s="57" customFormat="1" ht="13.5"/>
    <row r="917" s="57" customFormat="1" ht="13.5"/>
    <row r="918" s="57" customFormat="1" ht="13.5"/>
    <row r="919" s="57" customFormat="1" ht="13.5"/>
    <row r="920" s="57" customFormat="1" ht="13.5"/>
    <row r="921" s="57" customFormat="1" ht="13.5"/>
    <row r="922" s="57" customFormat="1" ht="13.5"/>
    <row r="923" s="57" customFormat="1" ht="13.5"/>
    <row r="924" s="57" customFormat="1" ht="13.5"/>
    <row r="925" s="57" customFormat="1" ht="13.5"/>
    <row r="926" s="57" customFormat="1" ht="13.5"/>
    <row r="927" s="57" customFormat="1" ht="13.5"/>
    <row r="928" s="57" customFormat="1" ht="13.5"/>
    <row r="929" s="57" customFormat="1" ht="13.5"/>
    <row r="930" s="57" customFormat="1" ht="13.5"/>
    <row r="931" s="57" customFormat="1" ht="13.5"/>
    <row r="932" s="57" customFormat="1" ht="13.5"/>
    <row r="933" s="57" customFormat="1" ht="13.5"/>
    <row r="934" s="57" customFormat="1" ht="13.5"/>
    <row r="935" s="57" customFormat="1" ht="13.5"/>
    <row r="936" s="57" customFormat="1" ht="13.5"/>
    <row r="937" s="57" customFormat="1" ht="13.5"/>
    <row r="938" s="57" customFormat="1" ht="13.5"/>
    <row r="939" s="57" customFormat="1" ht="13.5"/>
    <row r="940" s="57" customFormat="1" ht="13.5"/>
    <row r="941" s="57" customFormat="1" ht="13.5"/>
    <row r="942" s="57" customFormat="1" ht="13.5"/>
    <row r="943" s="57" customFormat="1" ht="13.5"/>
    <row r="944" s="57" customFormat="1" ht="13.5"/>
    <row r="945" s="57" customFormat="1" ht="13.5"/>
    <row r="946" s="57" customFormat="1" ht="13.5"/>
    <row r="947" s="57" customFormat="1" ht="13.5"/>
    <row r="948" s="57" customFormat="1" ht="13.5"/>
    <row r="949" s="57" customFormat="1" ht="13.5"/>
    <row r="950" s="57" customFormat="1" ht="13.5"/>
    <row r="951" s="57" customFormat="1" ht="13.5"/>
    <row r="952" s="57" customFormat="1" ht="13.5"/>
    <row r="953" s="57" customFormat="1" ht="13.5"/>
    <row r="954" s="57" customFormat="1" ht="13.5"/>
    <row r="955" s="57" customFormat="1" ht="13.5"/>
    <row r="956" s="57" customFormat="1" ht="13.5"/>
    <row r="957" s="57" customFormat="1" ht="13.5"/>
    <row r="958" s="57" customFormat="1" ht="13.5"/>
    <row r="959" s="57" customFormat="1" ht="13.5"/>
    <row r="960" s="57" customFormat="1" ht="13.5"/>
    <row r="961" s="57" customFormat="1" ht="13.5"/>
    <row r="962" s="57" customFormat="1" ht="13.5"/>
    <row r="963" s="57" customFormat="1" ht="13.5"/>
    <row r="964" s="57" customFormat="1" ht="13.5"/>
    <row r="965" s="57" customFormat="1" ht="13.5"/>
    <row r="966" s="57" customFormat="1" ht="13.5"/>
    <row r="967" s="57" customFormat="1" ht="13.5"/>
    <row r="968" s="57" customFormat="1" ht="13.5"/>
    <row r="969" s="57" customFormat="1" ht="13.5"/>
    <row r="970" s="57" customFormat="1" ht="13.5"/>
    <row r="971" s="57" customFormat="1" ht="13.5"/>
    <row r="972" s="57" customFormat="1" ht="13.5"/>
    <row r="973" s="57" customFormat="1" ht="13.5"/>
    <row r="974" s="57" customFormat="1" ht="13.5"/>
    <row r="975" s="57" customFormat="1" ht="13.5"/>
    <row r="976" s="57" customFormat="1" ht="13.5"/>
    <row r="977" s="57" customFormat="1" ht="13.5"/>
    <row r="978" s="57" customFormat="1" ht="13.5"/>
    <row r="979" s="57" customFormat="1" ht="13.5"/>
    <row r="980" s="57" customFormat="1" ht="13.5"/>
    <row r="981" s="57" customFormat="1" ht="13.5"/>
    <row r="982" s="57" customFormat="1" ht="13.5"/>
    <row r="983" s="57" customFormat="1" ht="13.5"/>
    <row r="984" s="57" customFormat="1" ht="13.5"/>
    <row r="985" s="57" customFormat="1" ht="13.5"/>
    <row r="986" s="57" customFormat="1" ht="13.5"/>
    <row r="987" s="57" customFormat="1" ht="13.5"/>
    <row r="988" s="57" customFormat="1" ht="13.5"/>
    <row r="989" s="57" customFormat="1" ht="13.5"/>
    <row r="990" s="57" customFormat="1" ht="13.5"/>
    <row r="991" s="57" customFormat="1" ht="13.5"/>
    <row r="992" s="57" customFormat="1" ht="13.5"/>
    <row r="993" s="57" customFormat="1" ht="13.5"/>
    <row r="994" s="57" customFormat="1" ht="13.5"/>
    <row r="995" s="57" customFormat="1" ht="13.5"/>
    <row r="996" s="57" customFormat="1" ht="13.5"/>
    <row r="997" s="57" customFormat="1" ht="13.5"/>
    <row r="998" s="57" customFormat="1" ht="13.5"/>
    <row r="999" s="57" customFormat="1" ht="13.5"/>
    <row r="1000" s="57" customFormat="1" ht="13.5"/>
    <row r="1001" s="57" customFormat="1" ht="13.5"/>
    <row r="1002" s="57" customFormat="1" ht="13.5"/>
    <row r="1003" s="57" customFormat="1" ht="13.5"/>
    <row r="1004" s="57" customFormat="1" ht="13.5"/>
    <row r="1005" s="57" customFormat="1" ht="13.5"/>
    <row r="1006" s="57" customFormat="1" ht="13.5"/>
    <row r="1007" s="57" customFormat="1" ht="13.5"/>
    <row r="1008" s="57" customFormat="1" ht="13.5"/>
    <row r="1009" s="57" customFormat="1" ht="13.5"/>
    <row r="1010" s="57" customFormat="1" ht="13.5"/>
    <row r="1011" s="57" customFormat="1" ht="13.5"/>
    <row r="1012" s="57" customFormat="1" ht="13.5"/>
    <row r="1013" s="57" customFormat="1" ht="13.5"/>
    <row r="1014" s="57" customFormat="1" ht="13.5"/>
    <row r="1015" s="57" customFormat="1" ht="13.5"/>
    <row r="1016" s="57" customFormat="1" ht="13.5"/>
    <row r="1017" s="57" customFormat="1" ht="13.5"/>
    <row r="1018" s="57" customFormat="1" ht="13.5"/>
    <row r="1019" s="57" customFormat="1" ht="13.5"/>
    <row r="1020" s="57" customFormat="1" ht="13.5"/>
    <row r="1021" s="57" customFormat="1" ht="13.5"/>
    <row r="1022" s="57" customFormat="1" ht="13.5"/>
    <row r="1023" s="57" customFormat="1" ht="13.5"/>
    <row r="1024" s="57" customFormat="1" ht="13.5"/>
    <row r="1025" s="57" customFormat="1" ht="13.5"/>
    <row r="1026" s="57" customFormat="1" ht="13.5"/>
    <row r="1027" s="57" customFormat="1" ht="13.5"/>
    <row r="1028" s="57" customFormat="1" ht="13.5"/>
    <row r="1029" s="57" customFormat="1" ht="13.5"/>
    <row r="1030" s="57" customFormat="1" ht="13.5"/>
    <row r="1031" s="57" customFormat="1" ht="13.5"/>
    <row r="1032" s="57" customFormat="1" ht="13.5"/>
    <row r="1033" s="57" customFormat="1" ht="13.5"/>
    <row r="1034" s="57" customFormat="1" ht="13.5"/>
    <row r="1035" s="57" customFormat="1" ht="13.5"/>
    <row r="1036" s="57" customFormat="1" ht="13.5"/>
    <row r="1037" s="57" customFormat="1" ht="13.5"/>
    <row r="1038" s="57" customFormat="1" ht="13.5"/>
    <row r="1039" s="57" customFormat="1" ht="13.5"/>
    <row r="1040" s="57" customFormat="1" ht="13.5"/>
    <row r="1041" s="57" customFormat="1" ht="13.5"/>
    <row r="1042" s="57" customFormat="1" ht="13.5"/>
    <row r="1043" s="57" customFormat="1" ht="13.5"/>
    <row r="1044" s="57" customFormat="1" ht="13.5"/>
    <row r="1045" s="57" customFormat="1" ht="13.5"/>
    <row r="1046" s="57" customFormat="1" ht="13.5"/>
    <row r="1047" s="57" customFormat="1" ht="13.5"/>
    <row r="1048" s="57" customFormat="1" ht="13.5"/>
    <row r="1049" s="57" customFormat="1" ht="13.5"/>
    <row r="1050" s="57" customFormat="1" ht="13.5"/>
    <row r="1051" s="57" customFormat="1" ht="13.5"/>
    <row r="1052" s="57" customFormat="1" ht="13.5"/>
    <row r="1053" s="57" customFormat="1" ht="13.5"/>
    <row r="1054" s="57" customFormat="1" ht="13.5"/>
    <row r="1055" s="57" customFormat="1" ht="13.5"/>
    <row r="1056" s="57" customFormat="1" ht="13.5"/>
    <row r="1057" s="57" customFormat="1" ht="13.5"/>
    <row r="1058" s="57" customFormat="1" ht="13.5"/>
    <row r="1059" s="57" customFormat="1" ht="13.5"/>
    <row r="1060" s="57" customFormat="1" ht="13.5"/>
    <row r="1061" s="57" customFormat="1" ht="13.5"/>
    <row r="1062" s="57" customFormat="1" ht="13.5"/>
    <row r="1063" s="57" customFormat="1" ht="13.5"/>
    <row r="1064" s="57" customFormat="1" ht="13.5"/>
    <row r="1065" s="57" customFormat="1" ht="13.5"/>
    <row r="1066" s="57" customFormat="1" ht="13.5"/>
    <row r="1067" s="57" customFormat="1" ht="13.5"/>
    <row r="1068" s="57" customFormat="1" ht="13.5"/>
    <row r="1069" s="57" customFormat="1" ht="13.5"/>
    <row r="1070" s="57" customFormat="1" ht="13.5"/>
    <row r="1071" s="57" customFormat="1" ht="13.5"/>
    <row r="1072" s="57" customFormat="1" ht="13.5"/>
    <row r="1073" s="57" customFormat="1" ht="13.5"/>
    <row r="1074" s="57" customFormat="1" ht="13.5"/>
    <row r="1075" s="57" customFormat="1" ht="13.5"/>
    <row r="1076" s="57" customFormat="1" ht="13.5"/>
    <row r="1077" s="57" customFormat="1" ht="13.5"/>
    <row r="1078" s="57" customFormat="1" ht="13.5"/>
    <row r="1079" s="57" customFormat="1" ht="13.5"/>
    <row r="1080" s="57" customFormat="1" ht="13.5"/>
    <row r="1081" s="57" customFormat="1" ht="13.5"/>
    <row r="1082" s="57" customFormat="1" ht="13.5"/>
    <row r="1083" s="57" customFormat="1" ht="13.5"/>
    <row r="1084" s="57" customFormat="1" ht="13.5"/>
    <row r="1085" s="57" customFormat="1" ht="13.5"/>
    <row r="1086" s="57" customFormat="1" ht="13.5"/>
    <row r="1087" s="57" customFormat="1" ht="13.5"/>
    <row r="1088" s="57" customFormat="1" ht="13.5"/>
    <row r="1089" s="57" customFormat="1" ht="13.5"/>
    <row r="1090" s="57" customFormat="1" ht="13.5"/>
    <row r="1091" s="57" customFormat="1" ht="13.5"/>
    <row r="1092" s="57" customFormat="1" ht="13.5"/>
    <row r="1093" s="57" customFormat="1" ht="13.5"/>
    <row r="1094" s="57" customFormat="1" ht="13.5"/>
    <row r="1095" s="57" customFormat="1" ht="13.5"/>
    <row r="1096" s="57" customFormat="1" ht="13.5"/>
    <row r="1097" s="57" customFormat="1" ht="13.5"/>
    <row r="1098" s="57" customFormat="1" ht="13.5"/>
    <row r="1099" s="57" customFormat="1" ht="13.5"/>
    <row r="1100" s="57" customFormat="1" ht="13.5"/>
    <row r="1101" s="57" customFormat="1" ht="13.5"/>
    <row r="1102" s="57" customFormat="1" ht="13.5"/>
    <row r="1103" s="57" customFormat="1" ht="13.5"/>
    <row r="1104" s="57" customFormat="1" ht="13.5"/>
    <row r="1105" s="57" customFormat="1" ht="13.5"/>
    <row r="1106" s="57" customFormat="1" ht="13.5"/>
    <row r="1107" s="57" customFormat="1" ht="13.5"/>
    <row r="1108" s="57" customFormat="1" ht="13.5"/>
    <row r="1109" s="57" customFormat="1" ht="13.5"/>
    <row r="1110" s="57" customFormat="1" ht="13.5"/>
    <row r="1111" s="57" customFormat="1" ht="13.5"/>
    <row r="1112" s="57" customFormat="1" ht="13.5"/>
    <row r="1113" s="57" customFormat="1" ht="13.5"/>
    <row r="1114" s="57" customFormat="1" ht="13.5"/>
    <row r="1115" s="57" customFormat="1" ht="13.5"/>
    <row r="1116" s="57" customFormat="1" ht="13.5"/>
    <row r="1117" s="57" customFormat="1" ht="13.5"/>
    <row r="1118" s="57" customFormat="1" ht="13.5"/>
    <row r="1119" s="57" customFormat="1" ht="13.5"/>
    <row r="1120" s="57" customFormat="1" ht="13.5"/>
    <row r="1121" s="57" customFormat="1" ht="13.5"/>
    <row r="1122" s="57" customFormat="1" ht="13.5"/>
    <row r="1123" s="57" customFormat="1" ht="13.5"/>
    <row r="1124" s="57" customFormat="1" ht="13.5"/>
    <row r="1125" s="57" customFormat="1" ht="13.5"/>
    <row r="1126" s="57" customFormat="1" ht="13.5"/>
    <row r="1127" s="57" customFormat="1" ht="13.5"/>
    <row r="1128" s="57" customFormat="1" ht="13.5"/>
    <row r="1129" s="57" customFormat="1" ht="13.5"/>
    <row r="1130" s="57" customFormat="1" ht="13.5"/>
    <row r="1131" s="57" customFormat="1" ht="13.5"/>
    <row r="1132" s="57" customFormat="1" ht="13.5"/>
    <row r="1133" s="57" customFormat="1" ht="13.5"/>
    <row r="1134" s="57" customFormat="1" ht="13.5"/>
    <row r="1135" s="57" customFormat="1" ht="13.5"/>
    <row r="1136" s="57" customFormat="1" ht="13.5"/>
    <row r="1137" s="57" customFormat="1" ht="13.5"/>
    <row r="1138" s="57" customFormat="1" ht="13.5"/>
    <row r="1139" s="57" customFormat="1" ht="13.5"/>
    <row r="1140" s="57" customFormat="1" ht="13.5"/>
    <row r="1141" s="57" customFormat="1" ht="13.5"/>
    <row r="1142" s="57" customFormat="1" ht="13.5"/>
    <row r="1143" s="57" customFormat="1" ht="13.5"/>
    <row r="1144" s="57" customFormat="1" ht="13.5"/>
    <row r="1145" s="57" customFormat="1" ht="13.5"/>
    <row r="1146" s="57" customFormat="1" ht="13.5"/>
    <row r="1147" s="57" customFormat="1" ht="13.5"/>
    <row r="1148" s="57" customFormat="1" ht="13.5"/>
    <row r="1149" s="57" customFormat="1" ht="13.5"/>
    <row r="1150" s="57" customFormat="1" ht="13.5"/>
    <row r="1151" s="57" customFormat="1" ht="13.5"/>
    <row r="1152" s="57" customFormat="1" ht="13.5"/>
    <row r="1153" s="57" customFormat="1" ht="13.5"/>
    <row r="1154" s="57" customFormat="1" ht="13.5"/>
    <row r="1155" s="57" customFormat="1" ht="13.5"/>
    <row r="1156" s="57" customFormat="1" ht="13.5"/>
    <row r="1157" s="57" customFormat="1" ht="13.5"/>
    <row r="1158" s="57" customFormat="1" ht="13.5"/>
    <row r="1159" s="57" customFormat="1" ht="13.5"/>
    <row r="1160" s="57" customFormat="1" ht="13.5"/>
    <row r="1161" s="57" customFormat="1" ht="13.5"/>
    <row r="1162" s="57" customFormat="1" ht="13.5"/>
    <row r="1163" s="57" customFormat="1" ht="13.5"/>
    <row r="1164" s="57" customFormat="1" ht="13.5"/>
    <row r="1165" s="57" customFormat="1" ht="13.5"/>
    <row r="1166" s="57" customFormat="1" ht="13.5"/>
    <row r="1167" s="57" customFormat="1" ht="13.5"/>
    <row r="1168" s="57" customFormat="1" ht="13.5"/>
    <row r="1169" s="57" customFormat="1" ht="13.5"/>
    <row r="1170" s="57" customFormat="1" ht="13.5"/>
    <row r="1171" s="57" customFormat="1" ht="13.5"/>
    <row r="1172" s="57" customFormat="1" ht="13.5"/>
    <row r="1173" s="57" customFormat="1" ht="13.5"/>
    <row r="1174" s="57" customFormat="1" ht="13.5"/>
    <row r="1175" s="57" customFormat="1" ht="13.5"/>
    <row r="1176" s="57" customFormat="1" ht="13.5"/>
    <row r="1177" s="57" customFormat="1" ht="13.5"/>
    <row r="1178" s="57" customFormat="1" ht="13.5"/>
    <row r="1179" s="57" customFormat="1" ht="13.5"/>
    <row r="1180" s="57" customFormat="1" ht="13.5"/>
    <row r="1181" s="57" customFormat="1" ht="13.5"/>
    <row r="1182" s="57" customFormat="1" ht="13.5"/>
    <row r="1183" s="57" customFormat="1" ht="13.5"/>
    <row r="1184" s="57" customFormat="1" ht="13.5"/>
    <row r="1185" s="57" customFormat="1" ht="13.5"/>
    <row r="1186" s="57" customFormat="1" ht="13.5"/>
    <row r="1187" s="57" customFormat="1" ht="13.5"/>
    <row r="1188" s="57" customFormat="1" ht="13.5"/>
    <row r="1189" s="57" customFormat="1" ht="13.5"/>
    <row r="1190" s="57" customFormat="1" ht="13.5"/>
    <row r="1191" s="57" customFormat="1" ht="13.5"/>
    <row r="1192" s="57" customFormat="1" ht="13.5"/>
    <row r="1193" s="57" customFormat="1" ht="13.5"/>
    <row r="1194" s="57" customFormat="1" ht="13.5"/>
    <row r="1195" s="57" customFormat="1" ht="13.5"/>
    <row r="1196" s="57" customFormat="1" ht="13.5"/>
    <row r="1197" s="57" customFormat="1" ht="13.5"/>
    <row r="1198" s="57" customFormat="1" ht="13.5"/>
    <row r="1199" s="57" customFormat="1" ht="13.5"/>
    <row r="1200" s="57" customFormat="1" ht="13.5"/>
    <row r="1201" s="57" customFormat="1" ht="13.5"/>
    <row r="1202" s="57" customFormat="1" ht="13.5"/>
    <row r="1203" s="57" customFormat="1" ht="13.5"/>
    <row r="1204" s="57" customFormat="1" ht="13.5"/>
    <row r="1205" s="57" customFormat="1" ht="13.5"/>
    <row r="1206" s="57" customFormat="1" ht="13.5"/>
    <row r="1207" s="57" customFormat="1" ht="13.5"/>
    <row r="1208" s="57" customFormat="1" ht="13.5"/>
    <row r="1209" s="57" customFormat="1" ht="13.5"/>
    <row r="1210" s="57" customFormat="1" ht="13.5"/>
    <row r="1211" s="57" customFormat="1" ht="13.5"/>
    <row r="1212" s="57" customFormat="1" ht="13.5"/>
    <row r="1213" s="57" customFormat="1" ht="13.5"/>
    <row r="1214" s="57" customFormat="1" ht="13.5"/>
    <row r="1215" s="57" customFormat="1" ht="13.5"/>
    <row r="1216" s="57" customFormat="1" ht="13.5"/>
    <row r="1217" s="57" customFormat="1" ht="13.5"/>
    <row r="1218" s="57" customFormat="1" ht="13.5"/>
    <row r="1219" s="57" customFormat="1" ht="13.5"/>
    <row r="1220" s="57" customFormat="1" ht="13.5"/>
    <row r="1221" s="57" customFormat="1" ht="13.5"/>
    <row r="1222" s="57" customFormat="1" ht="13.5"/>
    <row r="1223" s="57" customFormat="1" ht="13.5"/>
    <row r="1224" s="57" customFormat="1" ht="13.5"/>
    <row r="1225" s="57" customFormat="1" ht="13.5"/>
    <row r="1226" s="57" customFormat="1" ht="13.5"/>
    <row r="1227" s="57" customFormat="1" ht="13.5"/>
    <row r="1228" s="57" customFormat="1" ht="13.5"/>
    <row r="1229" s="57" customFormat="1" ht="13.5"/>
    <row r="1230" s="57" customFormat="1" ht="13.5"/>
    <row r="1231" s="57" customFormat="1" ht="13.5"/>
    <row r="1232" s="57" customFormat="1" ht="13.5"/>
    <row r="1233" s="57" customFormat="1" ht="13.5"/>
    <row r="1234" s="57" customFormat="1" ht="13.5"/>
    <row r="1235" s="57" customFormat="1" ht="13.5"/>
    <row r="1236" s="57" customFormat="1" ht="13.5"/>
    <row r="1237" s="57" customFormat="1" ht="13.5"/>
    <row r="1238" s="57" customFormat="1" ht="13.5"/>
    <row r="1239" s="57" customFormat="1" ht="13.5"/>
    <row r="1240" s="57" customFormat="1" ht="13.5"/>
    <row r="1241" s="57" customFormat="1" ht="13.5"/>
    <row r="1242" s="57" customFormat="1" ht="13.5"/>
    <row r="1243" s="57" customFormat="1" ht="13.5"/>
    <row r="1244" s="57" customFormat="1" ht="13.5"/>
    <row r="1245" s="57" customFormat="1" ht="13.5"/>
    <row r="1246" s="57" customFormat="1" ht="13.5"/>
    <row r="1247" s="57" customFormat="1" ht="13.5"/>
    <row r="1248" s="57" customFormat="1" ht="13.5"/>
    <row r="1249" s="57" customFormat="1" ht="13.5"/>
    <row r="1250" s="57" customFormat="1" ht="13.5"/>
    <row r="1251" s="57" customFormat="1" ht="13.5"/>
    <row r="1252" s="57" customFormat="1" ht="13.5"/>
    <row r="1253" s="57" customFormat="1" ht="13.5"/>
    <row r="1254" s="57" customFormat="1" ht="13.5"/>
    <row r="1255" s="57" customFormat="1" ht="13.5"/>
    <row r="1256" s="57" customFormat="1" ht="13.5"/>
    <row r="1257" s="57" customFormat="1" ht="13.5"/>
    <row r="1258" s="57" customFormat="1" ht="13.5"/>
    <row r="1259" s="57" customFormat="1" ht="13.5"/>
    <row r="1260" s="57" customFormat="1" ht="13.5"/>
    <row r="1261" s="57" customFormat="1" ht="13.5"/>
    <row r="1262" s="57" customFormat="1" ht="13.5"/>
    <row r="1263" s="57" customFormat="1" ht="13.5"/>
    <row r="1264" s="57" customFormat="1" ht="13.5"/>
    <row r="1265" s="57" customFormat="1" ht="13.5"/>
    <row r="1266" s="57" customFormat="1" ht="13.5"/>
    <row r="1267" s="57" customFormat="1" ht="13.5"/>
    <row r="1268" s="57" customFormat="1" ht="13.5"/>
    <row r="1269" s="57" customFormat="1" ht="13.5"/>
    <row r="1270" s="57" customFormat="1" ht="13.5"/>
    <row r="1271" s="57" customFormat="1" ht="13.5"/>
    <row r="1272" s="57" customFormat="1" ht="13.5"/>
    <row r="1273" s="57" customFormat="1" ht="13.5"/>
    <row r="1274" s="57" customFormat="1" ht="13.5"/>
    <row r="1275" s="57" customFormat="1" ht="13.5"/>
    <row r="1276" s="57" customFormat="1" ht="13.5"/>
    <row r="1277" s="57" customFormat="1" ht="13.5"/>
    <row r="1278" s="57" customFormat="1" ht="13.5"/>
    <row r="1279" s="57" customFormat="1" ht="13.5"/>
    <row r="1280" s="57" customFormat="1" ht="13.5"/>
    <row r="1281" s="57" customFormat="1" ht="13.5"/>
    <row r="1282" s="57" customFormat="1" ht="13.5"/>
    <row r="1283" s="57" customFormat="1" ht="13.5"/>
    <row r="1284" s="57" customFormat="1" ht="13.5"/>
    <row r="1285" s="57" customFormat="1" ht="13.5"/>
    <row r="1286" s="57" customFormat="1" ht="13.5"/>
    <row r="1287" s="57" customFormat="1" ht="13.5"/>
    <row r="1288" s="57" customFormat="1" ht="13.5"/>
    <row r="1289" s="57" customFormat="1" ht="13.5"/>
    <row r="1290" s="57" customFormat="1" ht="13.5"/>
    <row r="1291" s="57" customFormat="1" ht="13.5"/>
    <row r="1292" s="57" customFormat="1" ht="13.5"/>
    <row r="1293" s="57" customFormat="1" ht="13.5"/>
    <row r="1294" s="57" customFormat="1" ht="13.5"/>
    <row r="1295" s="57" customFormat="1" ht="13.5"/>
    <row r="1296" s="57" customFormat="1" ht="13.5"/>
    <row r="1297" s="57" customFormat="1" ht="13.5"/>
    <row r="1298" s="57" customFormat="1" ht="13.5"/>
    <row r="1299" s="57" customFormat="1" ht="13.5"/>
    <row r="1300" s="57" customFormat="1" ht="13.5"/>
    <row r="1301" s="57" customFormat="1" ht="13.5"/>
    <row r="1302" s="57" customFormat="1" ht="13.5"/>
    <row r="1303" s="57" customFormat="1" ht="13.5"/>
    <row r="1304" s="57" customFormat="1" ht="13.5"/>
    <row r="1305" s="57" customFormat="1" ht="13.5"/>
    <row r="1306" s="57" customFormat="1" ht="13.5"/>
    <row r="1307" s="57" customFormat="1" ht="13.5"/>
    <row r="1308" s="57" customFormat="1" ht="13.5"/>
    <row r="1309" s="57" customFormat="1" ht="13.5"/>
    <row r="1310" s="57" customFormat="1" ht="13.5"/>
    <row r="1311" s="57" customFormat="1" ht="13.5"/>
    <row r="1312" s="57" customFormat="1" ht="13.5"/>
    <row r="1313" s="57" customFormat="1" ht="13.5"/>
    <row r="1314" s="57" customFormat="1" ht="13.5"/>
    <row r="1315" s="57" customFormat="1" ht="13.5"/>
    <row r="1316" s="57" customFormat="1" ht="13.5"/>
    <row r="1317" s="57" customFormat="1" ht="13.5"/>
    <row r="1318" s="57" customFormat="1" ht="13.5"/>
    <row r="1319" s="57" customFormat="1" ht="13.5"/>
    <row r="1320" s="57" customFormat="1" ht="13.5"/>
    <row r="1321" s="57" customFormat="1" ht="13.5"/>
    <row r="1322" s="57" customFormat="1" ht="13.5"/>
    <row r="1323" s="57" customFormat="1" ht="13.5"/>
    <row r="1324" s="57" customFormat="1" ht="13.5"/>
    <row r="1325" s="57" customFormat="1" ht="13.5"/>
    <row r="1326" s="57" customFormat="1" ht="13.5"/>
    <row r="1327" s="57" customFormat="1" ht="13.5"/>
    <row r="1328" s="57" customFormat="1" ht="13.5"/>
    <row r="1329" s="57" customFormat="1" ht="13.5"/>
    <row r="1330" s="57" customFormat="1" ht="13.5"/>
    <row r="1331" s="57" customFormat="1" ht="13.5"/>
    <row r="1332" s="57" customFormat="1" ht="13.5"/>
    <row r="1333" s="57" customFormat="1" ht="13.5"/>
    <row r="1334" s="57" customFormat="1" ht="13.5"/>
    <row r="1335" s="57" customFormat="1" ht="13.5"/>
    <row r="1336" s="57" customFormat="1" ht="13.5"/>
    <row r="1337" s="57" customFormat="1" ht="13.5"/>
    <row r="1338" s="57" customFormat="1" ht="13.5"/>
    <row r="1339" s="57" customFormat="1" ht="13.5"/>
    <row r="1340" s="57" customFormat="1" ht="13.5"/>
    <row r="1341" s="57" customFormat="1" ht="13.5"/>
    <row r="1342" s="57" customFormat="1" ht="13.5"/>
    <row r="1343" s="57" customFormat="1" ht="13.5"/>
    <row r="1344" s="57" customFormat="1" ht="13.5"/>
    <row r="1345" s="57" customFormat="1" ht="13.5"/>
    <row r="1346" s="57" customFormat="1" ht="13.5"/>
    <row r="1347" s="57" customFormat="1" ht="13.5"/>
    <row r="1348" s="57" customFormat="1" ht="13.5"/>
    <row r="1349" s="57" customFormat="1" ht="13.5"/>
    <row r="1350" s="57" customFormat="1" ht="13.5"/>
    <row r="1351" s="57" customFormat="1" ht="13.5"/>
    <row r="1352" s="57" customFormat="1" ht="13.5"/>
    <row r="1353" s="57" customFormat="1" ht="13.5"/>
    <row r="1354" s="57" customFormat="1" ht="13.5"/>
    <row r="1355" s="57" customFormat="1" ht="13.5"/>
    <row r="1356" s="57" customFormat="1" ht="13.5"/>
    <row r="1357" s="57" customFormat="1" ht="13.5"/>
    <row r="1358" s="57" customFormat="1" ht="13.5"/>
    <row r="1359" s="57" customFormat="1" ht="13.5"/>
    <row r="1360" s="57" customFormat="1" ht="13.5"/>
    <row r="1361" s="57" customFormat="1" ht="13.5"/>
    <row r="1362" s="57" customFormat="1" ht="13.5"/>
    <row r="1363" s="57" customFormat="1" ht="13.5"/>
    <row r="1364" s="57" customFormat="1" ht="13.5"/>
    <row r="1365" s="57" customFormat="1" ht="13.5"/>
    <row r="1366" s="57" customFormat="1" ht="13.5"/>
    <row r="1367" s="57" customFormat="1" ht="13.5"/>
    <row r="1368" s="57" customFormat="1" ht="13.5"/>
    <row r="1369" s="57" customFormat="1" ht="13.5"/>
    <row r="1370" s="57" customFormat="1" ht="13.5"/>
    <row r="1371" s="57" customFormat="1" ht="13.5"/>
    <row r="1372" s="57" customFormat="1" ht="13.5"/>
    <row r="1373" s="57" customFormat="1" ht="13.5"/>
    <row r="1374" s="57" customFormat="1" ht="13.5"/>
    <row r="1375" s="57" customFormat="1" ht="13.5"/>
    <row r="1376" s="57" customFormat="1" ht="13.5"/>
    <row r="1377" s="57" customFormat="1" ht="13.5"/>
    <row r="1378" s="57" customFormat="1" ht="13.5"/>
    <row r="1379" s="57" customFormat="1" ht="13.5"/>
    <row r="1380" s="57" customFormat="1" ht="13.5"/>
    <row r="1381" s="57" customFormat="1" ht="13.5"/>
    <row r="1382" s="57" customFormat="1" ht="13.5"/>
    <row r="1383" s="57" customFormat="1" ht="13.5"/>
    <row r="1384" s="57" customFormat="1" ht="13.5"/>
    <row r="1385" s="57" customFormat="1" ht="13.5"/>
    <row r="1386" s="57" customFormat="1" ht="13.5"/>
    <row r="1387" s="57" customFormat="1" ht="13.5"/>
    <row r="1388" s="57" customFormat="1" ht="13.5"/>
    <row r="1389" s="57" customFormat="1" ht="13.5"/>
    <row r="1390" s="57" customFormat="1" ht="13.5"/>
    <row r="1391" s="57" customFormat="1" ht="13.5"/>
    <row r="1392" s="57" customFormat="1" ht="13.5"/>
    <row r="1393" s="57" customFormat="1" ht="13.5"/>
    <row r="1394" s="57" customFormat="1" ht="13.5"/>
    <row r="1395" s="57" customFormat="1" ht="13.5"/>
    <row r="1396" s="57" customFormat="1" ht="13.5"/>
    <row r="1397" s="57" customFormat="1" ht="13.5"/>
    <row r="1398" s="57" customFormat="1" ht="13.5"/>
    <row r="1399" s="57" customFormat="1" ht="13.5"/>
    <row r="1400" s="57" customFormat="1" ht="13.5"/>
    <row r="1401" s="57" customFormat="1" ht="13.5"/>
    <row r="1402" s="57" customFormat="1" ht="13.5"/>
    <row r="1403" s="57" customFormat="1" ht="13.5"/>
    <row r="1404" s="57" customFormat="1" ht="13.5"/>
    <row r="1405" s="57" customFormat="1" ht="13.5"/>
    <row r="1406" s="57" customFormat="1" ht="13.5"/>
    <row r="1407" s="57" customFormat="1" ht="13.5"/>
    <row r="1408" s="57" customFormat="1" ht="13.5"/>
    <row r="1409" s="57" customFormat="1" ht="13.5"/>
    <row r="1410" s="57" customFormat="1" ht="13.5"/>
    <row r="1411" s="57" customFormat="1" ht="13.5"/>
    <row r="1412" s="57" customFormat="1" ht="13.5"/>
    <row r="1413" s="57" customFormat="1" ht="13.5"/>
    <row r="1414" s="57" customFormat="1" ht="13.5"/>
    <row r="1415" s="57" customFormat="1" ht="13.5"/>
    <row r="1416" s="57" customFormat="1" ht="13.5"/>
    <row r="1417" s="57" customFormat="1" ht="13.5"/>
    <row r="1418" s="57" customFormat="1" ht="13.5"/>
    <row r="1419" s="57" customFormat="1" ht="13.5"/>
    <row r="1420" s="57" customFormat="1" ht="13.5"/>
    <row r="1421" s="57" customFormat="1" ht="13.5"/>
    <row r="1422" s="57" customFormat="1" ht="13.5"/>
    <row r="1423" s="57" customFormat="1" ht="13.5"/>
    <row r="1424" s="57" customFormat="1" ht="13.5"/>
    <row r="1425" s="57" customFormat="1" ht="13.5"/>
    <row r="1426" s="57" customFormat="1" ht="13.5"/>
    <row r="1427" s="57" customFormat="1" ht="13.5"/>
    <row r="1428" s="57" customFormat="1" ht="13.5"/>
    <row r="1429" s="57" customFormat="1" ht="13.5"/>
    <row r="1430" s="57" customFormat="1" ht="13.5"/>
    <row r="1431" s="57" customFormat="1" ht="13.5"/>
    <row r="1432" s="57" customFormat="1" ht="13.5"/>
    <row r="1433" s="57" customFormat="1" ht="13.5"/>
    <row r="1434" s="57" customFormat="1" ht="13.5"/>
    <row r="1435" s="57" customFormat="1" ht="13.5"/>
    <row r="1436" s="57" customFormat="1" ht="13.5"/>
    <row r="1437" s="57" customFormat="1" ht="13.5"/>
    <row r="1438" s="57" customFormat="1" ht="13.5"/>
    <row r="1439" s="57" customFormat="1" ht="13.5"/>
    <row r="1440" s="57" customFormat="1" ht="13.5"/>
    <row r="1441" s="57" customFormat="1" ht="13.5"/>
    <row r="1442" s="57" customFormat="1" ht="13.5"/>
    <row r="1443" s="57" customFormat="1" ht="13.5"/>
    <row r="1444" s="57" customFormat="1" ht="13.5"/>
    <row r="1445" s="57" customFormat="1" ht="13.5"/>
    <row r="1446" s="57" customFormat="1" ht="13.5"/>
    <row r="1447" s="57" customFormat="1" ht="13.5"/>
    <row r="1448" s="57" customFormat="1" ht="13.5"/>
    <row r="1449" s="57" customFormat="1" ht="13.5"/>
    <row r="1450" s="57" customFormat="1" ht="13.5"/>
    <row r="1451" s="57" customFormat="1" ht="13.5"/>
    <row r="1452" s="57" customFormat="1" ht="13.5"/>
    <row r="1453" s="57" customFormat="1" ht="13.5"/>
    <row r="1454" s="57" customFormat="1" ht="13.5"/>
    <row r="1455" s="57" customFormat="1" ht="13.5"/>
    <row r="1456" s="57" customFormat="1" ht="13.5"/>
    <row r="1457" s="57" customFormat="1" ht="13.5"/>
    <row r="1458" s="57" customFormat="1" ht="13.5"/>
    <row r="1459" s="57" customFormat="1" ht="13.5"/>
    <row r="1460" s="57" customFormat="1" ht="13.5"/>
    <row r="1461" s="57" customFormat="1" ht="13.5"/>
    <row r="1462" s="57" customFormat="1" ht="13.5"/>
    <row r="1463" s="57" customFormat="1" ht="13.5"/>
    <row r="1464" s="57" customFormat="1" ht="13.5"/>
    <row r="1465" s="57" customFormat="1" ht="13.5"/>
    <row r="1466" s="57" customFormat="1" ht="13.5"/>
    <row r="1467" s="57" customFormat="1" ht="13.5"/>
    <row r="1468" s="57" customFormat="1" ht="13.5"/>
    <row r="1469" s="57" customFormat="1" ht="13.5"/>
    <row r="1470" s="57" customFormat="1" ht="13.5"/>
    <row r="1471" s="57" customFormat="1" ht="13.5"/>
    <row r="1472" s="57" customFormat="1" ht="13.5"/>
    <row r="1473" s="57" customFormat="1" ht="13.5"/>
    <row r="1474" s="57" customFormat="1" ht="13.5"/>
    <row r="1475" s="57" customFormat="1" ht="13.5"/>
    <row r="1476" s="57" customFormat="1" ht="13.5"/>
    <row r="1477" s="57" customFormat="1" ht="13.5"/>
    <row r="1478" s="57" customFormat="1" ht="13.5"/>
    <row r="1479" s="57" customFormat="1" ht="13.5"/>
    <row r="1480" s="57" customFormat="1" ht="13.5"/>
    <row r="1481" s="57" customFormat="1" ht="13.5"/>
    <row r="1482" s="57" customFormat="1" ht="13.5"/>
    <row r="1483" s="57" customFormat="1" ht="13.5"/>
    <row r="1484" s="57" customFormat="1" ht="13.5"/>
    <row r="1485" s="57" customFormat="1" ht="13.5"/>
    <row r="1486" s="57" customFormat="1" ht="13.5"/>
    <row r="1487" s="57" customFormat="1" ht="13.5"/>
    <row r="1488" s="57" customFormat="1" ht="13.5"/>
    <row r="1489" s="57" customFormat="1" ht="13.5"/>
    <row r="1490" s="57" customFormat="1" ht="13.5"/>
    <row r="1491" s="57" customFormat="1" ht="13.5"/>
    <row r="1492" s="57" customFormat="1" ht="13.5"/>
    <row r="1493" s="57" customFormat="1" ht="13.5"/>
    <row r="1494" s="57" customFormat="1" ht="13.5"/>
    <row r="1495" s="57" customFormat="1" ht="13.5"/>
    <row r="1496" s="57" customFormat="1" ht="13.5"/>
    <row r="1497" s="57" customFormat="1" ht="13.5"/>
    <row r="1498" s="57" customFormat="1" ht="13.5"/>
    <row r="1499" s="57" customFormat="1" ht="13.5"/>
    <row r="1500" s="57" customFormat="1" ht="13.5"/>
    <row r="1501" s="57" customFormat="1" ht="13.5"/>
    <row r="1502" s="57" customFormat="1" ht="13.5"/>
    <row r="1503" s="57" customFormat="1" ht="13.5"/>
    <row r="1504" s="57" customFormat="1" ht="13.5"/>
    <row r="1505" s="57" customFormat="1" ht="13.5"/>
    <row r="1506" s="57" customFormat="1" ht="13.5"/>
    <row r="1507" s="57" customFormat="1" ht="13.5"/>
    <row r="1508" s="57" customFormat="1" ht="13.5"/>
    <row r="1509" s="57" customFormat="1" ht="13.5"/>
    <row r="1510" s="57" customFormat="1" ht="13.5"/>
    <row r="1511" s="57" customFormat="1" ht="13.5"/>
    <row r="1512" s="57" customFormat="1" ht="13.5"/>
    <row r="1513" s="57" customFormat="1" ht="13.5"/>
    <row r="1514" s="57" customFormat="1" ht="13.5"/>
    <row r="1515" s="57" customFormat="1" ht="13.5"/>
    <row r="1516" s="57" customFormat="1" ht="13.5"/>
    <row r="1517" s="57" customFormat="1" ht="13.5"/>
    <row r="1518" s="57" customFormat="1" ht="13.5"/>
    <row r="1519" s="57" customFormat="1" ht="13.5"/>
    <row r="1520" s="57" customFormat="1" ht="13.5"/>
    <row r="1521" s="57" customFormat="1" ht="13.5"/>
    <row r="1522" s="57" customFormat="1" ht="13.5"/>
    <row r="1523" s="57" customFormat="1" ht="13.5"/>
    <row r="1524" s="57" customFormat="1" ht="13.5"/>
    <row r="1525" s="57" customFormat="1" ht="13.5"/>
    <row r="1526" s="57" customFormat="1" ht="13.5"/>
    <row r="1527" s="57" customFormat="1" ht="13.5"/>
    <row r="1528" s="57" customFormat="1" ht="13.5"/>
    <row r="1529" s="57" customFormat="1" ht="13.5"/>
    <row r="1530" s="57" customFormat="1" ht="13.5"/>
    <row r="1531" s="57" customFormat="1" ht="13.5"/>
    <row r="1532" s="57" customFormat="1" ht="13.5"/>
    <row r="1533" s="57" customFormat="1" ht="13.5"/>
    <row r="1534" s="57" customFormat="1" ht="13.5"/>
    <row r="1535" s="57" customFormat="1" ht="13.5"/>
    <row r="1536" s="57" customFormat="1" ht="13.5"/>
    <row r="1537" s="57" customFormat="1" ht="13.5"/>
    <row r="1538" s="57" customFormat="1" ht="13.5"/>
    <row r="1539" s="57" customFormat="1" ht="13.5"/>
    <row r="1540" s="57" customFormat="1" ht="13.5"/>
    <row r="1541" s="57" customFormat="1" ht="13.5"/>
    <row r="1542" s="57" customFormat="1" ht="13.5"/>
    <row r="1543" s="57" customFormat="1" ht="13.5"/>
    <row r="1544" s="57" customFormat="1" ht="13.5"/>
    <row r="1545" s="57" customFormat="1" ht="13.5"/>
    <row r="1546" s="57" customFormat="1" ht="13.5"/>
    <row r="1547" s="57" customFormat="1" ht="13.5"/>
    <row r="1548" s="57" customFormat="1" ht="13.5"/>
    <row r="1549" s="57" customFormat="1" ht="13.5"/>
    <row r="1550" s="57" customFormat="1" ht="13.5"/>
    <row r="1551" s="57" customFormat="1" ht="13.5"/>
    <row r="1552" s="57" customFormat="1" ht="13.5"/>
    <row r="1553" s="57" customFormat="1" ht="13.5"/>
    <row r="1554" s="57" customFormat="1" ht="13.5"/>
    <row r="1555" s="57" customFormat="1" ht="13.5"/>
    <row r="1556" s="57" customFormat="1" ht="13.5"/>
    <row r="1557" s="57" customFormat="1" ht="13.5"/>
    <row r="1558" s="57" customFormat="1" ht="13.5"/>
    <row r="1559" s="57" customFormat="1" ht="13.5"/>
    <row r="1560" s="57" customFormat="1" ht="13.5"/>
    <row r="1561" s="57" customFormat="1" ht="13.5"/>
    <row r="1562" s="57" customFormat="1" ht="13.5"/>
    <row r="1563" s="57" customFormat="1" ht="13.5"/>
    <row r="1564" s="57" customFormat="1" ht="13.5"/>
    <row r="1565" s="57" customFormat="1" ht="13.5"/>
    <row r="1566" s="57" customFormat="1" ht="13.5"/>
    <row r="1567" s="57" customFormat="1" ht="13.5"/>
    <row r="1568" s="57" customFormat="1" ht="13.5"/>
    <row r="1569" s="57" customFormat="1" ht="13.5"/>
    <row r="1570" s="57" customFormat="1" ht="13.5"/>
    <row r="1571" s="57" customFormat="1" ht="13.5"/>
    <row r="1572" s="57" customFormat="1" ht="13.5"/>
    <row r="1573" s="57" customFormat="1" ht="13.5"/>
    <row r="1574" s="57" customFormat="1" ht="13.5"/>
    <row r="1575" s="57" customFormat="1" ht="13.5"/>
    <row r="1576" s="57" customFormat="1" ht="13.5"/>
    <row r="1577" s="57" customFormat="1" ht="13.5"/>
    <row r="1578" s="57" customFormat="1" ht="13.5"/>
    <row r="1579" s="57" customFormat="1" ht="13.5"/>
    <row r="1580" s="57" customFormat="1" ht="13.5"/>
    <row r="1581" s="57" customFormat="1" ht="13.5"/>
    <row r="1582" s="57" customFormat="1" ht="13.5"/>
    <row r="1583" s="57" customFormat="1" ht="13.5"/>
    <row r="1584" s="57" customFormat="1" ht="13.5"/>
    <row r="1585" s="57" customFormat="1" ht="13.5"/>
    <row r="1586" s="57" customFormat="1" ht="13.5"/>
    <row r="1587" s="57" customFormat="1" ht="13.5"/>
    <row r="1588" s="57" customFormat="1" ht="13.5"/>
    <row r="1589" s="57" customFormat="1" ht="13.5"/>
    <row r="1590" s="57" customFormat="1" ht="13.5"/>
    <row r="1591" s="57" customFormat="1" ht="13.5"/>
    <row r="1592" s="57" customFormat="1" ht="13.5"/>
    <row r="1593" s="57" customFormat="1" ht="13.5"/>
    <row r="1594" s="57" customFormat="1" ht="13.5"/>
    <row r="1595" s="57" customFormat="1" ht="13.5"/>
    <row r="1596" s="57" customFormat="1" ht="13.5"/>
    <row r="1597" s="57" customFormat="1" ht="13.5"/>
    <row r="1598" s="57" customFormat="1" ht="13.5"/>
    <row r="1599" s="57" customFormat="1" ht="13.5"/>
    <row r="1600" s="57" customFormat="1" ht="13.5"/>
    <row r="1601" s="57" customFormat="1" ht="13.5"/>
    <row r="1602" s="57" customFormat="1" ht="13.5"/>
    <row r="1603" s="57" customFormat="1" ht="13.5"/>
    <row r="1604" s="57" customFormat="1" ht="13.5"/>
    <row r="1605" s="57" customFormat="1" ht="13.5"/>
    <row r="1606" s="57" customFormat="1" ht="13.5"/>
    <row r="1607" s="57" customFormat="1" ht="13.5"/>
    <row r="1608" s="57" customFormat="1" ht="13.5"/>
    <row r="1609" s="57" customFormat="1" ht="13.5"/>
    <row r="1610" s="57" customFormat="1" ht="13.5"/>
    <row r="1611" s="57" customFormat="1" ht="13.5"/>
    <row r="1612" s="57" customFormat="1" ht="13.5"/>
    <row r="1613" s="57" customFormat="1" ht="13.5"/>
    <row r="1614" s="57" customFormat="1" ht="13.5"/>
    <row r="1615" s="57" customFormat="1" ht="13.5"/>
    <row r="1616" s="57" customFormat="1" ht="13.5"/>
    <row r="1617" s="57" customFormat="1" ht="13.5"/>
    <row r="1618" s="57" customFormat="1" ht="13.5"/>
    <row r="1619" s="57" customFormat="1" ht="13.5"/>
    <row r="1620" s="57" customFormat="1" ht="13.5"/>
    <row r="1621" s="57" customFormat="1" ht="13.5"/>
    <row r="1622" s="57" customFormat="1" ht="13.5"/>
    <row r="1623" s="57" customFormat="1" ht="13.5"/>
    <row r="1624" s="57" customFormat="1" ht="13.5"/>
    <row r="1625" s="57" customFormat="1" ht="13.5"/>
    <row r="1626" s="57" customFormat="1" ht="13.5"/>
    <row r="1627" s="57" customFormat="1" ht="13.5"/>
    <row r="1628" s="57" customFormat="1" ht="13.5"/>
    <row r="1629" s="57" customFormat="1" ht="13.5"/>
    <row r="1630" s="57" customFormat="1" ht="13.5"/>
    <row r="1631" s="57" customFormat="1" ht="13.5"/>
    <row r="1632" s="57" customFormat="1" ht="13.5"/>
    <row r="1633" s="57" customFormat="1" ht="13.5"/>
    <row r="1634" s="57" customFormat="1" ht="13.5"/>
    <row r="1635" s="57" customFormat="1" ht="13.5"/>
    <row r="1636" s="57" customFormat="1" ht="13.5"/>
    <row r="1637" s="57" customFormat="1" ht="13.5"/>
    <row r="1638" s="57" customFormat="1" ht="13.5"/>
    <row r="1639" s="57" customFormat="1" ht="13.5"/>
    <row r="1640" s="57" customFormat="1" ht="13.5"/>
    <row r="1641" s="57" customFormat="1" ht="13.5"/>
    <row r="1642" s="57" customFormat="1" ht="13.5"/>
    <row r="1643" s="57" customFormat="1" ht="13.5"/>
    <row r="1644" s="57" customFormat="1" ht="13.5"/>
    <row r="1645" s="57" customFormat="1" ht="13.5"/>
    <row r="1646" s="57" customFormat="1" ht="13.5"/>
    <row r="1647" s="57" customFormat="1" ht="13.5"/>
    <row r="1648" s="57" customFormat="1" ht="13.5"/>
    <row r="1649" s="57" customFormat="1" ht="13.5"/>
    <row r="1650" s="57" customFormat="1" ht="13.5"/>
    <row r="1651" s="57" customFormat="1" ht="13.5"/>
    <row r="1652" s="57" customFormat="1" ht="13.5"/>
    <row r="1653" s="57" customFormat="1" ht="13.5"/>
    <row r="1654" s="57" customFormat="1" ht="13.5"/>
    <row r="1655" s="57" customFormat="1" ht="13.5"/>
    <row r="1656" s="57" customFormat="1" ht="13.5"/>
    <row r="1657" s="57" customFormat="1" ht="13.5"/>
    <row r="1658" s="57" customFormat="1" ht="13.5"/>
    <row r="1659" s="57" customFormat="1" ht="13.5"/>
    <row r="1660" s="57" customFormat="1" ht="13.5"/>
    <row r="1661" s="57" customFormat="1" ht="13.5"/>
    <row r="1662" s="57" customFormat="1" ht="13.5"/>
    <row r="1663" s="57" customFormat="1" ht="13.5"/>
    <row r="1664" s="57" customFormat="1" ht="13.5"/>
    <row r="1665" s="57" customFormat="1" ht="13.5"/>
    <row r="1666" s="57" customFormat="1" ht="13.5"/>
    <row r="1667" s="57" customFormat="1" ht="13.5"/>
    <row r="1668" s="57" customFormat="1" ht="13.5"/>
    <row r="1669" s="57" customFormat="1" ht="13.5"/>
    <row r="1670" s="57" customFormat="1" ht="13.5"/>
    <row r="1671" s="57" customFormat="1" ht="13.5"/>
    <row r="1672" s="57" customFormat="1" ht="13.5"/>
    <row r="1673" s="57" customFormat="1" ht="13.5"/>
    <row r="1674" s="57" customFormat="1" ht="13.5"/>
    <row r="1675" s="57" customFormat="1" ht="13.5"/>
    <row r="1676" s="57" customFormat="1" ht="13.5"/>
    <row r="1677" s="57" customFormat="1" ht="13.5"/>
    <row r="1678" s="57" customFormat="1" ht="13.5"/>
    <row r="1679" s="57" customFormat="1" ht="13.5"/>
    <row r="1680" s="57" customFormat="1" ht="13.5"/>
    <row r="1681" s="57" customFormat="1" ht="13.5"/>
    <row r="1682" s="57" customFormat="1" ht="13.5"/>
    <row r="1683" s="57" customFormat="1" ht="13.5"/>
    <row r="1684" s="57" customFormat="1" ht="13.5"/>
    <row r="1685" s="57" customFormat="1" ht="13.5"/>
    <row r="1686" s="57" customFormat="1" ht="13.5"/>
    <row r="1687" s="57" customFormat="1" ht="13.5"/>
    <row r="1688" s="57" customFormat="1" ht="13.5"/>
    <row r="1689" s="57" customFormat="1" ht="13.5"/>
    <row r="1690" s="57" customFormat="1" ht="13.5"/>
    <row r="1691" s="57" customFormat="1" ht="13.5"/>
    <row r="1692" s="57" customFormat="1" ht="13.5"/>
    <row r="1693" s="57" customFormat="1" ht="13.5"/>
    <row r="1694" s="57" customFormat="1" ht="13.5"/>
    <row r="1695" s="57" customFormat="1" ht="13.5"/>
    <row r="1696" s="57" customFormat="1" ht="13.5"/>
    <row r="1697" s="57" customFormat="1" ht="13.5"/>
    <row r="1698" s="57" customFormat="1" ht="13.5"/>
    <row r="1699" s="57" customFormat="1" ht="13.5"/>
    <row r="1700" s="57" customFormat="1" ht="13.5"/>
    <row r="1701" s="57" customFormat="1" ht="13.5"/>
    <row r="1702" s="57" customFormat="1" ht="13.5"/>
    <row r="1703" s="57" customFormat="1" ht="13.5"/>
    <row r="1704" s="57" customFormat="1" ht="13.5"/>
    <row r="1705" s="57" customFormat="1" ht="13.5"/>
    <row r="1706" s="57" customFormat="1" ht="13.5"/>
    <row r="1707" s="57" customFormat="1" ht="13.5"/>
    <row r="1708" s="57" customFormat="1" ht="13.5"/>
    <row r="1709" s="57" customFormat="1" ht="13.5"/>
    <row r="1710" s="57" customFormat="1" ht="13.5"/>
    <row r="1711" s="57" customFormat="1" ht="13.5"/>
    <row r="1712" s="57" customFormat="1" ht="13.5"/>
    <row r="1713" s="57" customFormat="1" ht="13.5"/>
    <row r="1714" s="57" customFormat="1" ht="13.5"/>
    <row r="1715" s="57" customFormat="1" ht="13.5"/>
    <row r="1716" s="57" customFormat="1" ht="13.5"/>
    <row r="1717" s="57" customFormat="1" ht="13.5"/>
    <row r="1718" s="57" customFormat="1" ht="13.5"/>
    <row r="1719" s="57" customFormat="1" ht="13.5"/>
    <row r="1720" s="57" customFormat="1" ht="13.5"/>
    <row r="1721" s="57" customFormat="1" ht="13.5"/>
    <row r="1722" s="57" customFormat="1" ht="13.5"/>
    <row r="1723" s="57" customFormat="1" ht="13.5"/>
    <row r="1724" s="57" customFormat="1" ht="13.5"/>
    <row r="1725" s="57" customFormat="1" ht="13.5"/>
    <row r="1726" s="57" customFormat="1" ht="13.5"/>
    <row r="1727" s="57" customFormat="1" ht="13.5"/>
    <row r="1728" s="57" customFormat="1" ht="13.5"/>
    <row r="1729" s="57" customFormat="1" ht="13.5"/>
    <row r="1730" s="57" customFormat="1" ht="13.5"/>
    <row r="1731" s="57" customFormat="1" ht="13.5"/>
    <row r="1732" s="57" customFormat="1" ht="13.5"/>
    <row r="1733" s="57" customFormat="1" ht="13.5"/>
    <row r="1734" s="57" customFormat="1" ht="13.5"/>
    <row r="1735" s="57" customFormat="1" ht="13.5"/>
    <row r="1736" s="57" customFormat="1" ht="13.5"/>
    <row r="1737" s="57" customFormat="1" ht="13.5"/>
    <row r="1738" s="57" customFormat="1" ht="13.5"/>
    <row r="1739" s="57" customFormat="1" ht="13.5"/>
    <row r="1740" s="57" customFormat="1" ht="13.5"/>
    <row r="1741" s="57" customFormat="1" ht="13.5"/>
    <row r="1742" s="57" customFormat="1" ht="13.5"/>
    <row r="1743" s="57" customFormat="1" ht="13.5"/>
    <row r="1744" s="57" customFormat="1" ht="13.5"/>
    <row r="1745" s="57" customFormat="1" ht="13.5"/>
    <row r="1746" s="57" customFormat="1" ht="13.5"/>
    <row r="1747" s="57" customFormat="1" ht="13.5"/>
    <row r="1748" s="57" customFormat="1" ht="13.5"/>
    <row r="1749" s="57" customFormat="1" ht="13.5"/>
    <row r="1750" s="57" customFormat="1" ht="13.5"/>
    <row r="1751" s="57" customFormat="1" ht="13.5"/>
    <row r="1752" s="57" customFormat="1" ht="13.5"/>
    <row r="1753" s="57" customFormat="1" ht="13.5"/>
    <row r="1754" s="57" customFormat="1" ht="13.5"/>
    <row r="1755" s="57" customFormat="1" ht="13.5"/>
    <row r="1756" s="57" customFormat="1" ht="13.5"/>
    <row r="1757" s="57" customFormat="1" ht="13.5"/>
    <row r="1758" s="57" customFormat="1" ht="13.5"/>
    <row r="1759" s="57" customFormat="1" ht="13.5"/>
    <row r="1760" s="57" customFormat="1" ht="13.5"/>
    <row r="1761" s="57" customFormat="1" ht="13.5"/>
    <row r="1762" s="57" customFormat="1" ht="13.5"/>
    <row r="1763" s="57" customFormat="1" ht="13.5"/>
    <row r="1764" s="57" customFormat="1" ht="13.5"/>
    <row r="1765" s="57" customFormat="1" ht="13.5"/>
    <row r="1766" s="57" customFormat="1" ht="13.5"/>
    <row r="1767" s="57" customFormat="1" ht="13.5"/>
    <row r="1768" s="57" customFormat="1" ht="13.5"/>
    <row r="1769" s="57" customFormat="1" ht="13.5"/>
    <row r="1770" s="57" customFormat="1" ht="13.5"/>
    <row r="1771" s="57" customFormat="1" ht="13.5"/>
    <row r="1772" s="57" customFormat="1" ht="13.5"/>
    <row r="1773" s="57" customFormat="1" ht="13.5"/>
    <row r="1774" s="57" customFormat="1" ht="13.5"/>
    <row r="1775" s="57" customFormat="1" ht="13.5"/>
    <row r="1776" s="57" customFormat="1" ht="13.5"/>
    <row r="1777" s="57" customFormat="1" ht="13.5"/>
    <row r="1778" s="57" customFormat="1" ht="13.5"/>
    <row r="1779" s="57" customFormat="1" ht="13.5"/>
    <row r="1780" s="57" customFormat="1" ht="13.5"/>
    <row r="1781" s="57" customFormat="1" ht="13.5"/>
    <row r="1782" s="57" customFormat="1" ht="13.5"/>
    <row r="1783" s="57" customFormat="1" ht="13.5"/>
    <row r="1784" s="57" customFormat="1" ht="13.5"/>
    <row r="1785" s="57" customFormat="1" ht="13.5"/>
    <row r="1786" s="57" customFormat="1" ht="13.5"/>
    <row r="1787" s="57" customFormat="1" ht="13.5"/>
    <row r="1788" s="57" customFormat="1" ht="13.5"/>
    <row r="1789" s="57" customFormat="1" ht="13.5"/>
    <row r="1790" s="57" customFormat="1" ht="13.5"/>
    <row r="1791" s="57" customFormat="1" ht="13.5"/>
    <row r="1792" s="57" customFormat="1" ht="13.5"/>
    <row r="1793" s="57" customFormat="1" ht="13.5"/>
    <row r="1794" s="57" customFormat="1" ht="13.5"/>
    <row r="1795" s="57" customFormat="1" ht="13.5"/>
    <row r="1796" s="57" customFormat="1" ht="13.5"/>
    <row r="1797" s="57" customFormat="1" ht="13.5"/>
    <row r="1798" s="57" customFormat="1" ht="13.5"/>
    <row r="1799" s="57" customFormat="1" ht="13.5"/>
    <row r="1800" s="57" customFormat="1" ht="13.5"/>
    <row r="1801" s="57" customFormat="1" ht="13.5"/>
    <row r="1802" s="57" customFormat="1" ht="13.5"/>
    <row r="1803" s="57" customFormat="1" ht="13.5"/>
    <row r="1804" s="57" customFormat="1" ht="13.5"/>
    <row r="1805" s="57" customFormat="1" ht="13.5"/>
    <row r="1806" s="57" customFormat="1" ht="13.5"/>
    <row r="1807" s="57" customFormat="1" ht="13.5"/>
    <row r="1808" s="57" customFormat="1" ht="13.5"/>
    <row r="1809" s="57" customFormat="1" ht="13.5"/>
    <row r="1810" s="57" customFormat="1" ht="13.5"/>
    <row r="1811" s="57" customFormat="1" ht="13.5"/>
    <row r="1812" s="57" customFormat="1" ht="13.5"/>
    <row r="1813" s="57" customFormat="1" ht="13.5"/>
    <row r="1814" s="57" customFormat="1" ht="13.5"/>
    <row r="1815" s="57" customFormat="1" ht="13.5"/>
    <row r="1816" s="57" customFormat="1" ht="13.5"/>
    <row r="1817" s="57" customFormat="1" ht="13.5"/>
    <row r="1818" s="57" customFormat="1" ht="13.5"/>
    <row r="1819" s="57" customFormat="1" ht="13.5"/>
    <row r="1820" s="57" customFormat="1" ht="13.5"/>
    <row r="1821" s="57" customFormat="1" ht="13.5"/>
    <row r="1822" s="57" customFormat="1" ht="13.5"/>
    <row r="1823" s="57" customFormat="1" ht="13.5"/>
    <row r="1824" s="57" customFormat="1" ht="13.5"/>
    <row r="1825" s="57" customFormat="1" ht="13.5"/>
    <row r="1826" s="57" customFormat="1" ht="13.5"/>
    <row r="1827" s="57" customFormat="1" ht="13.5"/>
    <row r="1828" s="57" customFormat="1" ht="13.5"/>
    <row r="1829" s="57" customFormat="1" ht="13.5"/>
    <row r="1830" s="57" customFormat="1" ht="13.5"/>
    <row r="1831" s="57" customFormat="1" ht="13.5"/>
    <row r="1832" s="57" customFormat="1" ht="13.5"/>
    <row r="1833" s="57" customFormat="1" ht="13.5"/>
    <row r="1834" s="57" customFormat="1" ht="13.5"/>
    <row r="1835" s="57" customFormat="1" ht="13.5"/>
    <row r="1836" s="57" customFormat="1" ht="13.5"/>
    <row r="1837" s="57" customFormat="1" ht="13.5"/>
    <row r="1838" s="57" customFormat="1" ht="13.5"/>
    <row r="1839" s="57" customFormat="1" ht="13.5"/>
    <row r="1840" s="57" customFormat="1" ht="13.5"/>
    <row r="1841" s="57" customFormat="1" ht="13.5"/>
    <row r="1842" s="57" customFormat="1" ht="13.5"/>
    <row r="1843" s="57" customFormat="1" ht="13.5"/>
    <row r="1844" s="57" customFormat="1" ht="13.5"/>
    <row r="1845" s="57" customFormat="1" ht="13.5"/>
    <row r="1846" s="57" customFormat="1" ht="13.5"/>
    <row r="1847" s="57" customFormat="1" ht="13.5"/>
    <row r="1848" s="57" customFormat="1" ht="13.5"/>
    <row r="1849" s="57" customFormat="1" ht="13.5"/>
    <row r="1850" s="57" customFormat="1" ht="13.5"/>
    <row r="1851" s="57" customFormat="1" ht="13.5"/>
    <row r="1852" s="57" customFormat="1" ht="13.5"/>
    <row r="1853" s="57" customFormat="1" ht="13.5"/>
    <row r="1854" s="57" customFormat="1" ht="13.5"/>
    <row r="1855" s="57" customFormat="1" ht="13.5"/>
    <row r="1856" s="57" customFormat="1" ht="13.5"/>
    <row r="1857" s="57" customFormat="1" ht="13.5"/>
    <row r="1858" s="57" customFormat="1" ht="13.5"/>
    <row r="1859" s="57" customFormat="1" ht="13.5"/>
    <row r="1860" s="57" customFormat="1" ht="13.5"/>
    <row r="1861" s="57" customFormat="1" ht="13.5"/>
    <row r="1862" s="57" customFormat="1" ht="13.5"/>
    <row r="1863" s="57" customFormat="1" ht="13.5"/>
    <row r="1864" s="57" customFormat="1" ht="13.5"/>
    <row r="1865" s="57" customFormat="1" ht="13.5"/>
    <row r="1866" s="57" customFormat="1" ht="13.5"/>
    <row r="1867" s="57" customFormat="1" ht="13.5"/>
    <row r="1868" s="57" customFormat="1" ht="13.5"/>
    <row r="1869" s="57" customFormat="1" ht="13.5"/>
    <row r="1870" s="57" customFormat="1" ht="13.5"/>
    <row r="1871" s="57" customFormat="1" ht="13.5"/>
    <row r="1872" s="57" customFormat="1" ht="13.5"/>
    <row r="1873" s="57" customFormat="1" ht="13.5"/>
    <row r="1874" s="57" customFormat="1" ht="13.5"/>
    <row r="1875" s="57" customFormat="1" ht="13.5"/>
    <row r="1876" s="57" customFormat="1" ht="13.5"/>
    <row r="1877" s="57" customFormat="1" ht="13.5"/>
    <row r="1878" s="57" customFormat="1" ht="13.5"/>
    <row r="1879" s="57" customFormat="1" ht="13.5"/>
    <row r="1880" s="57" customFormat="1" ht="13.5"/>
    <row r="1881" s="57" customFormat="1" ht="13.5"/>
    <row r="1882" s="57" customFormat="1" ht="13.5"/>
    <row r="1883" s="57" customFormat="1" ht="13.5"/>
    <row r="1884" s="57" customFormat="1" ht="13.5"/>
    <row r="1885" s="57" customFormat="1" ht="13.5"/>
    <row r="1886" s="57" customFormat="1" ht="13.5"/>
    <row r="1887" s="57" customFormat="1" ht="13.5"/>
    <row r="1888" s="57" customFormat="1" ht="13.5"/>
    <row r="1889" s="57" customFormat="1" ht="13.5"/>
    <row r="1890" s="57" customFormat="1" ht="13.5"/>
    <row r="1891" s="57" customFormat="1" ht="13.5"/>
    <row r="1892" s="57" customFormat="1" ht="13.5"/>
    <row r="1893" s="57" customFormat="1" ht="13.5"/>
    <row r="1894" s="57" customFormat="1" ht="13.5"/>
    <row r="1895" s="57" customFormat="1" ht="13.5"/>
    <row r="1896" s="57" customFormat="1" ht="13.5"/>
    <row r="1897" s="57" customFormat="1" ht="13.5"/>
    <row r="1898" s="57" customFormat="1" ht="13.5"/>
    <row r="1899" s="57" customFormat="1" ht="13.5"/>
    <row r="1900" s="57" customFormat="1" ht="13.5"/>
    <row r="1901" s="57" customFormat="1" ht="13.5"/>
    <row r="1902" s="57" customFormat="1" ht="13.5"/>
    <row r="1903" s="57" customFormat="1" ht="13.5"/>
    <row r="1904" s="57" customFormat="1" ht="13.5"/>
    <row r="1905" s="57" customFormat="1" ht="13.5"/>
    <row r="1906" s="57" customFormat="1" ht="13.5"/>
    <row r="1907" s="57" customFormat="1" ht="13.5"/>
    <row r="1908" s="57" customFormat="1" ht="13.5"/>
    <row r="1909" s="57" customFormat="1" ht="13.5"/>
    <row r="1910" s="57" customFormat="1" ht="13.5"/>
    <row r="1911" s="57" customFormat="1" ht="13.5"/>
    <row r="1912" s="57" customFormat="1" ht="13.5"/>
    <row r="1913" s="57" customFormat="1" ht="13.5"/>
    <row r="1914" s="57" customFormat="1" ht="13.5"/>
    <row r="1915" s="57" customFormat="1" ht="13.5"/>
    <row r="1916" s="57" customFormat="1" ht="13.5"/>
    <row r="1917" s="57" customFormat="1" ht="13.5"/>
    <row r="1918" s="57" customFormat="1" ht="13.5"/>
    <row r="1919" s="57" customFormat="1" ht="13.5"/>
    <row r="1920" s="57" customFormat="1" ht="13.5"/>
    <row r="1921" s="57" customFormat="1" ht="13.5"/>
    <row r="1922" s="57" customFormat="1" ht="13.5"/>
    <row r="1923" s="57" customFormat="1" ht="13.5"/>
    <row r="1924" s="57" customFormat="1" ht="13.5"/>
    <row r="1925" s="57" customFormat="1" ht="13.5"/>
    <row r="1926" s="57" customFormat="1" ht="13.5"/>
    <row r="1927" s="57" customFormat="1" ht="13.5"/>
    <row r="1928" s="57" customFormat="1" ht="13.5"/>
    <row r="1929" s="57" customFormat="1" ht="13.5"/>
    <row r="1930" s="57" customFormat="1" ht="13.5"/>
    <row r="1931" s="57" customFormat="1" ht="13.5"/>
    <row r="1932" s="57" customFormat="1" ht="13.5"/>
    <row r="1933" s="57" customFormat="1" ht="13.5"/>
    <row r="1934" s="57" customFormat="1" ht="13.5"/>
    <row r="1935" s="57" customFormat="1" ht="13.5"/>
    <row r="1936" s="57" customFormat="1" ht="13.5"/>
    <row r="1937" s="57" customFormat="1" ht="13.5"/>
    <row r="1938" s="57" customFormat="1" ht="13.5"/>
    <row r="1939" s="57" customFormat="1" ht="13.5"/>
    <row r="1940" s="57" customFormat="1" ht="13.5"/>
    <row r="1941" s="57" customFormat="1" ht="13.5"/>
    <row r="1942" s="57" customFormat="1" ht="13.5"/>
    <row r="1943" s="57" customFormat="1" ht="13.5"/>
    <row r="1944" s="57" customFormat="1" ht="13.5"/>
    <row r="1945" s="57" customFormat="1" ht="13.5"/>
    <row r="1946" s="57" customFormat="1" ht="13.5"/>
    <row r="1947" s="57" customFormat="1" ht="13.5"/>
    <row r="1948" s="57" customFormat="1" ht="13.5"/>
    <row r="1949" s="57" customFormat="1" ht="13.5"/>
    <row r="1950" s="57" customFormat="1" ht="13.5"/>
    <row r="1951" s="57" customFormat="1" ht="13.5"/>
    <row r="1952" s="57" customFormat="1" ht="13.5"/>
    <row r="1953" s="57" customFormat="1" ht="13.5"/>
    <row r="1954" s="57" customFormat="1" ht="13.5"/>
    <row r="1955" s="57" customFormat="1" ht="13.5"/>
    <row r="1956" s="57" customFormat="1" ht="13.5"/>
    <row r="1957" s="57" customFormat="1" ht="13.5"/>
    <row r="1958" s="57" customFormat="1" ht="13.5"/>
    <row r="1959" s="57" customFormat="1" ht="13.5"/>
    <row r="1960" s="57" customFormat="1" ht="13.5"/>
    <row r="1961" s="57" customFormat="1" ht="13.5"/>
    <row r="1962" s="57" customFormat="1" ht="13.5"/>
    <row r="1963" s="57" customFormat="1" ht="13.5"/>
    <row r="1964" s="57" customFormat="1" ht="13.5"/>
    <row r="1965" s="57" customFormat="1" ht="13.5"/>
    <row r="1966" s="57" customFormat="1" ht="13.5"/>
    <row r="1967" s="57" customFormat="1" ht="13.5"/>
    <row r="1968" s="57" customFormat="1" ht="13.5"/>
    <row r="1969" s="57" customFormat="1" ht="13.5"/>
    <row r="1970" s="57" customFormat="1" ht="13.5"/>
    <row r="1971" s="57" customFormat="1" ht="13.5"/>
    <row r="1972" s="57" customFormat="1" ht="13.5"/>
    <row r="1973" s="57" customFormat="1" ht="13.5"/>
    <row r="1974" s="57" customFormat="1" ht="13.5"/>
    <row r="1975" s="57" customFormat="1" ht="13.5"/>
    <row r="1976" s="57" customFormat="1" ht="13.5"/>
    <row r="1977" s="57" customFormat="1" ht="13.5"/>
    <row r="1978" s="57" customFormat="1" ht="13.5"/>
    <row r="1979" s="57" customFormat="1" ht="13.5"/>
    <row r="1980" s="57" customFormat="1" ht="13.5"/>
    <row r="1981" s="57" customFormat="1" ht="13.5"/>
    <row r="1982" s="57" customFormat="1" ht="13.5"/>
    <row r="1983" s="57" customFormat="1" ht="13.5"/>
    <row r="1984" s="57" customFormat="1" ht="13.5"/>
    <row r="1985" s="57" customFormat="1" ht="13.5"/>
    <row r="1986" s="57" customFormat="1" ht="13.5"/>
    <row r="1987" s="57" customFormat="1" ht="13.5"/>
    <row r="1988" s="57" customFormat="1" ht="13.5"/>
    <row r="1989" s="57" customFormat="1" ht="13.5"/>
    <row r="1990" s="57" customFormat="1" ht="13.5"/>
    <row r="1991" s="57" customFormat="1" ht="13.5"/>
    <row r="1992" s="57" customFormat="1" ht="13.5"/>
    <row r="1993" s="57" customFormat="1" ht="13.5"/>
    <row r="1994" s="57" customFormat="1" ht="13.5"/>
    <row r="1995" s="57" customFormat="1" ht="13.5"/>
    <row r="1996" s="57" customFormat="1" ht="13.5"/>
    <row r="1997" s="57" customFormat="1" ht="13.5"/>
    <row r="1998" s="57" customFormat="1" ht="13.5"/>
    <row r="1999" s="57" customFormat="1" ht="13.5"/>
    <row r="2000" s="57" customFormat="1" ht="13.5"/>
    <row r="2001" s="57" customFormat="1" ht="13.5"/>
    <row r="2002" s="57" customFormat="1" ht="13.5"/>
    <row r="2003" s="57" customFormat="1" ht="13.5"/>
    <row r="2004" s="57" customFormat="1" ht="13.5"/>
    <row r="2005" s="57" customFormat="1" ht="13.5"/>
    <row r="2006" s="57" customFormat="1" ht="13.5"/>
    <row r="2007" s="57" customFormat="1" ht="13.5"/>
    <row r="2008" s="57" customFormat="1" ht="13.5"/>
    <row r="2009" s="57" customFormat="1" ht="13.5"/>
    <row r="2010" s="57" customFormat="1" ht="13.5"/>
    <row r="2011" s="57" customFormat="1" ht="13.5"/>
    <row r="2012" s="57" customFormat="1" ht="13.5"/>
    <row r="2013" s="57" customFormat="1" ht="13.5"/>
    <row r="2014" s="57" customFormat="1" ht="13.5"/>
    <row r="2015" s="57" customFormat="1" ht="13.5"/>
    <row r="2016" s="57" customFormat="1" ht="13.5"/>
    <row r="2017" s="57" customFormat="1" ht="13.5"/>
    <row r="2018" s="57" customFormat="1" ht="13.5"/>
    <row r="2019" s="57" customFormat="1" ht="13.5"/>
    <row r="2020" s="57" customFormat="1" ht="13.5"/>
    <row r="2021" s="57" customFormat="1" ht="13.5"/>
    <row r="2022" s="57" customFormat="1" ht="13.5"/>
    <row r="2023" s="57" customFormat="1" ht="13.5"/>
    <row r="2024" s="57" customFormat="1" ht="13.5"/>
    <row r="2025" s="57" customFormat="1" ht="13.5"/>
    <row r="2026" s="57" customFormat="1" ht="13.5"/>
    <row r="2027" s="57" customFormat="1" ht="13.5"/>
    <row r="2028" s="57" customFormat="1" ht="13.5"/>
    <row r="2029" s="57" customFormat="1" ht="13.5"/>
    <row r="2030" s="57" customFormat="1" ht="13.5"/>
    <row r="2031" s="57" customFormat="1" ht="13.5"/>
    <row r="2032" s="57" customFormat="1" ht="13.5"/>
    <row r="2033" s="57" customFormat="1" ht="13.5"/>
    <row r="2034" s="57" customFormat="1" ht="13.5"/>
    <row r="2035" s="57" customFormat="1" ht="13.5"/>
    <row r="2036" s="57" customFormat="1" ht="13.5"/>
    <row r="2037" s="57" customFormat="1" ht="13.5"/>
    <row r="2038" s="57" customFormat="1" ht="13.5"/>
    <row r="2039" s="57" customFormat="1" ht="13.5"/>
    <row r="2040" s="57" customFormat="1" ht="13.5"/>
    <row r="2041" s="57" customFormat="1" ht="13.5"/>
    <row r="2042" s="57" customFormat="1" ht="13.5"/>
    <row r="2043" s="57" customFormat="1" ht="13.5"/>
    <row r="2044" s="57" customFormat="1" ht="13.5"/>
    <row r="2045" s="57" customFormat="1" ht="13.5"/>
    <row r="2046" s="57" customFormat="1" ht="13.5"/>
    <row r="2047" s="57" customFormat="1" ht="13.5"/>
    <row r="2048" s="57" customFormat="1" ht="13.5"/>
    <row r="2049" s="57" customFormat="1" ht="13.5"/>
    <row r="2050" s="57" customFormat="1" ht="13.5"/>
    <row r="2051" s="57" customFormat="1" ht="13.5"/>
    <row r="2052" s="57" customFormat="1" ht="13.5"/>
    <row r="2053" s="57" customFormat="1" ht="13.5"/>
    <row r="2054" s="57" customFormat="1" ht="13.5"/>
    <row r="2055" s="57" customFormat="1" ht="13.5"/>
    <row r="2056" s="57" customFormat="1" ht="13.5"/>
    <row r="2057" s="57" customFormat="1" ht="13.5"/>
    <row r="2058" s="57" customFormat="1" ht="13.5"/>
    <row r="2059" s="57" customFormat="1" ht="13.5"/>
    <row r="2060" s="57" customFormat="1" ht="13.5"/>
    <row r="2061" s="57" customFormat="1" ht="13.5"/>
    <row r="2062" s="57" customFormat="1" ht="13.5"/>
    <row r="2063" s="57" customFormat="1" ht="13.5"/>
    <row r="2064" s="57" customFormat="1" ht="13.5"/>
    <row r="2065" s="57" customFormat="1" ht="13.5"/>
    <row r="2066" s="57" customFormat="1" ht="13.5"/>
    <row r="2067" s="57" customFormat="1" ht="13.5"/>
    <row r="2068" s="57" customFormat="1" ht="13.5"/>
    <row r="2069" s="57" customFormat="1" ht="13.5"/>
    <row r="2070" s="57" customFormat="1" ht="13.5"/>
    <row r="2071" s="57" customFormat="1" ht="13.5"/>
    <row r="2072" s="57" customFormat="1" ht="13.5"/>
    <row r="2073" s="57" customFormat="1" ht="13.5"/>
    <row r="2074" s="57" customFormat="1" ht="13.5"/>
    <row r="2075" s="57" customFormat="1" ht="13.5"/>
    <row r="2076" s="57" customFormat="1" ht="13.5"/>
    <row r="2077" s="57" customFormat="1" ht="13.5"/>
    <row r="2078" s="57" customFormat="1" ht="13.5"/>
    <row r="2079" s="57" customFormat="1" ht="13.5"/>
    <row r="2080" s="57" customFormat="1" ht="13.5"/>
    <row r="2081" s="57" customFormat="1" ht="13.5"/>
    <row r="2082" s="57" customFormat="1" ht="13.5"/>
    <row r="2083" s="57" customFormat="1" ht="13.5"/>
    <row r="2084" s="57" customFormat="1" ht="13.5"/>
    <row r="2085" s="57" customFormat="1" ht="13.5"/>
    <row r="2086" s="57" customFormat="1" ht="13.5"/>
    <row r="2087" s="57" customFormat="1" ht="13.5"/>
    <row r="2088" s="57" customFormat="1" ht="13.5"/>
    <row r="2089" s="57" customFormat="1" ht="13.5"/>
    <row r="2090" s="57" customFormat="1" ht="13.5"/>
    <row r="2091" s="57" customFormat="1" ht="13.5"/>
    <row r="2092" s="57" customFormat="1" ht="13.5"/>
    <row r="2093" s="57" customFormat="1" ht="13.5"/>
    <row r="2094" s="57" customFormat="1" ht="13.5"/>
    <row r="2095" s="57" customFormat="1" ht="13.5"/>
    <row r="2096" s="57" customFormat="1" ht="13.5"/>
    <row r="2097" s="57" customFormat="1" ht="13.5"/>
    <row r="2098" s="57" customFormat="1" ht="13.5"/>
    <row r="2099" s="57" customFormat="1" ht="13.5"/>
    <row r="2100" s="57" customFormat="1" ht="13.5"/>
    <row r="2101" s="57" customFormat="1" ht="13.5"/>
    <row r="2102" s="57" customFormat="1" ht="13.5"/>
    <row r="2103" s="57" customFormat="1" ht="13.5"/>
    <row r="2104" s="57" customFormat="1" ht="13.5"/>
    <row r="2105" s="57" customFormat="1" ht="13.5"/>
    <row r="2106" s="57" customFormat="1" ht="13.5"/>
    <row r="2107" s="57" customFormat="1" ht="13.5"/>
    <row r="2108" s="57" customFormat="1" ht="13.5"/>
    <row r="2109" s="57" customFormat="1" ht="13.5"/>
    <row r="2110" s="57" customFormat="1" ht="13.5"/>
    <row r="2111" s="57" customFormat="1" ht="13.5"/>
    <row r="2112" s="57" customFormat="1" ht="13.5"/>
    <row r="2113" s="57" customFormat="1" ht="13.5"/>
    <row r="2114" s="57" customFormat="1" ht="13.5"/>
    <row r="2115" s="57" customFormat="1" ht="13.5"/>
    <row r="2116" s="57" customFormat="1" ht="13.5"/>
    <row r="2117" s="57" customFormat="1" ht="13.5"/>
    <row r="2118" s="57" customFormat="1" ht="13.5"/>
    <row r="2119" s="57" customFormat="1" ht="13.5"/>
    <row r="2120" s="57" customFormat="1" ht="13.5"/>
    <row r="2121" s="57" customFormat="1" ht="13.5"/>
    <row r="2122" s="57" customFormat="1" ht="13.5"/>
    <row r="2123" s="57" customFormat="1" ht="13.5"/>
    <row r="2124" s="57" customFormat="1" ht="13.5"/>
    <row r="2125" s="57" customFormat="1" ht="13.5"/>
    <row r="2126" s="57" customFormat="1" ht="13.5"/>
    <row r="2127" s="57" customFormat="1" ht="13.5"/>
    <row r="2128" s="57" customFormat="1" ht="13.5"/>
    <row r="2129" s="57" customFormat="1" ht="13.5"/>
    <row r="2130" s="57" customFormat="1" ht="13.5"/>
    <row r="2131" s="57" customFormat="1" ht="13.5"/>
    <row r="2132" s="57" customFormat="1" ht="13.5"/>
    <row r="2133" s="57" customFormat="1" ht="13.5"/>
    <row r="2134" s="57" customFormat="1" ht="13.5"/>
    <row r="2135" s="57" customFormat="1" ht="13.5"/>
    <row r="2136" s="57" customFormat="1" ht="13.5"/>
    <row r="2137" s="57" customFormat="1" ht="13.5"/>
    <row r="2138" s="57" customFormat="1" ht="13.5"/>
    <row r="2139" s="57" customFormat="1" ht="13.5"/>
    <row r="2140" s="57" customFormat="1" ht="13.5"/>
    <row r="2141" s="57" customFormat="1" ht="13.5"/>
    <row r="2142" s="57" customFormat="1" ht="13.5"/>
    <row r="2143" s="57" customFormat="1" ht="13.5"/>
    <row r="2144" s="57" customFormat="1" ht="13.5"/>
    <row r="2145" s="57" customFormat="1" ht="13.5"/>
    <row r="2146" s="57" customFormat="1" ht="13.5"/>
    <row r="2147" s="57" customFormat="1" ht="13.5"/>
    <row r="2148" s="57" customFormat="1" ht="13.5"/>
    <row r="2149" s="57" customFormat="1" ht="13.5"/>
    <row r="2150" s="57" customFormat="1" ht="13.5"/>
    <row r="2151" s="57" customFormat="1" ht="13.5"/>
    <row r="2152" s="57" customFormat="1" ht="13.5"/>
    <row r="2153" s="57" customFormat="1" ht="13.5"/>
    <row r="2154" s="57" customFormat="1" ht="13.5"/>
    <row r="2155" s="57" customFormat="1" ht="13.5"/>
    <row r="2156" s="57" customFormat="1" ht="13.5"/>
    <row r="2157" s="57" customFormat="1" ht="13.5"/>
    <row r="2158" s="57" customFormat="1" ht="13.5"/>
    <row r="2159" s="57" customFormat="1" ht="13.5"/>
    <row r="2160" s="57" customFormat="1" ht="13.5"/>
    <row r="2161" s="57" customFormat="1" ht="13.5"/>
    <row r="2162" s="57" customFormat="1" ht="13.5"/>
    <row r="2163" s="57" customFormat="1" ht="13.5"/>
    <row r="2164" s="57" customFormat="1" ht="13.5"/>
    <row r="2165" s="57" customFormat="1" ht="13.5"/>
    <row r="2166" s="57" customFormat="1" ht="13.5"/>
    <row r="2167" s="57" customFormat="1" ht="13.5"/>
    <row r="2168" s="57" customFormat="1" ht="13.5"/>
    <row r="2169" s="57" customFormat="1" ht="13.5"/>
    <row r="2170" s="57" customFormat="1" ht="13.5"/>
    <row r="2171" s="57" customFormat="1" ht="13.5"/>
    <row r="2172" s="57" customFormat="1" ht="13.5"/>
    <row r="2173" s="57" customFormat="1" ht="13.5"/>
    <row r="2174" s="57" customFormat="1" ht="13.5"/>
    <row r="2175" s="57" customFormat="1" ht="13.5"/>
    <row r="2176" s="57" customFormat="1" ht="13.5"/>
    <row r="2177" s="57" customFormat="1" ht="13.5"/>
    <row r="2178" s="57" customFormat="1" ht="13.5"/>
    <row r="2179" s="57" customFormat="1" ht="13.5"/>
    <row r="2180" s="57" customFormat="1" ht="13.5"/>
    <row r="2181" s="57" customFormat="1" ht="13.5"/>
    <row r="2182" s="57" customFormat="1" ht="13.5"/>
    <row r="2183" s="57" customFormat="1" ht="13.5"/>
    <row r="2184" s="57" customFormat="1" ht="13.5"/>
    <row r="2185" s="57" customFormat="1" ht="13.5"/>
    <row r="2186" s="57" customFormat="1" ht="13.5"/>
    <row r="2187" s="57" customFormat="1" ht="13.5"/>
    <row r="2188" s="57" customFormat="1" ht="13.5"/>
    <row r="2189" s="57" customFormat="1" ht="13.5"/>
    <row r="2190" s="57" customFormat="1" ht="13.5"/>
    <row r="2191" s="57" customFormat="1" ht="13.5"/>
    <row r="2192" s="57" customFormat="1" ht="13.5"/>
    <row r="2193" s="57" customFormat="1" ht="13.5"/>
    <row r="2194" s="57" customFormat="1" ht="13.5"/>
    <row r="2195" s="57" customFormat="1" ht="13.5"/>
    <row r="2196" s="57" customFormat="1" ht="13.5"/>
    <row r="2197" s="57" customFormat="1" ht="13.5"/>
    <row r="2198" s="57" customFormat="1" ht="13.5"/>
    <row r="2199" s="57" customFormat="1" ht="13.5"/>
    <row r="2200" s="57" customFormat="1" ht="13.5"/>
    <row r="2201" s="57" customFormat="1" ht="13.5"/>
    <row r="2202" s="57" customFormat="1" ht="13.5"/>
    <row r="2203" s="57" customFormat="1" ht="13.5"/>
    <row r="2204" s="57" customFormat="1" ht="13.5"/>
    <row r="2205" s="57" customFormat="1" ht="13.5"/>
    <row r="2206" s="57" customFormat="1" ht="13.5"/>
    <row r="2207" s="57" customFormat="1" ht="13.5"/>
    <row r="2208" s="57" customFormat="1" ht="13.5"/>
    <row r="2209" s="57" customFormat="1" ht="13.5"/>
    <row r="2210" s="57" customFormat="1" ht="13.5"/>
    <row r="2211" s="57" customFormat="1" ht="13.5"/>
    <row r="2212" s="57" customFormat="1" ht="13.5"/>
    <row r="2213" s="57" customFormat="1" ht="13.5"/>
    <row r="2214" s="57" customFormat="1" ht="13.5"/>
    <row r="2215" s="57" customFormat="1" ht="13.5"/>
    <row r="2216" s="57" customFormat="1" ht="13.5"/>
    <row r="2217" s="57" customFormat="1" ht="13.5"/>
    <row r="2218" s="57" customFormat="1" ht="13.5"/>
    <row r="2219" s="57" customFormat="1" ht="13.5"/>
    <row r="2220" s="57" customFormat="1" ht="13.5"/>
    <row r="2221" s="57" customFormat="1" ht="13.5"/>
    <row r="2222" s="57" customFormat="1" ht="13.5"/>
    <row r="2223" s="57" customFormat="1" ht="13.5"/>
    <row r="2224" s="57" customFormat="1" ht="13.5"/>
    <row r="2225" s="57" customFormat="1" ht="13.5"/>
    <row r="2226" s="57" customFormat="1" ht="13.5"/>
    <row r="2227" s="57" customFormat="1" ht="13.5"/>
    <row r="2228" s="57" customFormat="1" ht="13.5"/>
    <row r="2229" s="57" customFormat="1" ht="13.5"/>
    <row r="2230" s="57" customFormat="1" ht="13.5"/>
    <row r="2231" s="57" customFormat="1" ht="13.5"/>
    <row r="2232" s="57" customFormat="1" ht="13.5"/>
    <row r="2233" s="57" customFormat="1" ht="13.5"/>
    <row r="2234" s="57" customFormat="1" ht="13.5"/>
    <row r="2235" s="57" customFormat="1" ht="13.5"/>
    <row r="2236" s="57" customFormat="1" ht="13.5"/>
    <row r="2237" s="57" customFormat="1" ht="13.5"/>
    <row r="2238" s="57" customFormat="1" ht="13.5"/>
    <row r="2239" s="57" customFormat="1" ht="13.5"/>
    <row r="2240" s="57" customFormat="1" ht="13.5"/>
    <row r="2241" s="57" customFormat="1" ht="13.5"/>
    <row r="2242" s="57" customFormat="1" ht="13.5"/>
    <row r="2243" s="57" customFormat="1" ht="13.5"/>
    <row r="2244" s="57" customFormat="1" ht="13.5"/>
    <row r="2245" s="57" customFormat="1" ht="13.5"/>
    <row r="2246" s="57" customFormat="1" ht="13.5"/>
    <row r="2247" s="57" customFormat="1" ht="13.5"/>
    <row r="2248" s="57" customFormat="1" ht="13.5"/>
    <row r="2249" s="57" customFormat="1" ht="13.5"/>
    <row r="2250" s="57" customFormat="1" ht="13.5"/>
    <row r="2251" s="57" customFormat="1" ht="13.5"/>
    <row r="2252" s="57" customFormat="1" ht="13.5"/>
    <row r="2253" s="57" customFormat="1" ht="13.5"/>
    <row r="2254" s="57" customFormat="1" ht="13.5"/>
    <row r="2255" s="57" customFormat="1" ht="13.5"/>
    <row r="2256" s="57" customFormat="1" ht="13.5"/>
    <row r="2257" s="57" customFormat="1" ht="13.5"/>
    <row r="2258" s="57" customFormat="1" ht="13.5"/>
    <row r="2259" s="57" customFormat="1" ht="13.5"/>
    <row r="2260" s="57" customFormat="1" ht="13.5"/>
    <row r="2261" s="57" customFormat="1" ht="13.5"/>
    <row r="2262" s="57" customFormat="1" ht="13.5"/>
    <row r="2263" s="57" customFormat="1" ht="13.5"/>
    <row r="2264" s="57" customFormat="1" ht="13.5"/>
    <row r="2265" s="57" customFormat="1" ht="13.5"/>
    <row r="2266" s="57" customFormat="1" ht="13.5"/>
    <row r="2267" s="57" customFormat="1" ht="13.5"/>
    <row r="2268" s="57" customFormat="1" ht="13.5"/>
    <row r="2269" s="57" customFormat="1" ht="13.5"/>
    <row r="2270" s="57" customFormat="1" ht="13.5"/>
    <row r="2271" s="57" customFormat="1" ht="13.5"/>
    <row r="2272" s="57" customFormat="1" ht="13.5"/>
    <row r="2273" s="57" customFormat="1" ht="13.5"/>
    <row r="2274" s="57" customFormat="1" ht="13.5"/>
    <row r="2275" s="57" customFormat="1" ht="13.5"/>
    <row r="2276" s="57" customFormat="1" ht="13.5"/>
    <row r="2277" s="57" customFormat="1" ht="13.5"/>
    <row r="2278" s="57" customFormat="1" ht="13.5"/>
    <row r="2279" s="57" customFormat="1" ht="13.5"/>
    <row r="2280" s="57" customFormat="1" ht="13.5"/>
    <row r="2281" s="57" customFormat="1" ht="13.5"/>
    <row r="2282" s="57" customFormat="1" ht="13.5"/>
    <row r="2283" s="57" customFormat="1" ht="13.5"/>
    <row r="2284" s="57" customFormat="1" ht="13.5"/>
    <row r="2285" s="57" customFormat="1" ht="13.5"/>
    <row r="2286" s="57" customFormat="1" ht="13.5"/>
    <row r="2287" s="57" customFormat="1" ht="13.5"/>
    <row r="2288" s="57" customFormat="1" ht="13.5"/>
    <row r="2289" s="57" customFormat="1" ht="13.5"/>
    <row r="2290" s="57" customFormat="1" ht="13.5"/>
    <row r="2291" s="57" customFormat="1" ht="13.5"/>
    <row r="2292" s="57" customFormat="1" ht="13.5"/>
    <row r="2293" s="57" customFormat="1" ht="13.5"/>
    <row r="2294" s="57" customFormat="1" ht="13.5"/>
    <row r="2295" s="57" customFormat="1" ht="13.5"/>
    <row r="2296" s="57" customFormat="1" ht="13.5"/>
    <row r="2297" s="57" customFormat="1" ht="13.5"/>
    <row r="2298" s="57" customFormat="1" ht="13.5"/>
    <row r="2299" s="57" customFormat="1" ht="13.5"/>
    <row r="2300" s="57" customFormat="1" ht="13.5"/>
    <row r="2301" s="57" customFormat="1" ht="13.5"/>
    <row r="2302" s="57" customFormat="1" ht="13.5"/>
    <row r="2303" s="57" customFormat="1" ht="13.5"/>
    <row r="2304" s="57" customFormat="1" ht="13.5"/>
    <row r="2305" s="57" customFormat="1" ht="13.5"/>
    <row r="2306" s="57" customFormat="1" ht="13.5"/>
    <row r="2307" s="57" customFormat="1" ht="13.5"/>
    <row r="2308" s="57" customFormat="1" ht="13.5"/>
    <row r="2309" s="57" customFormat="1" ht="13.5"/>
    <row r="2310" s="57" customFormat="1" ht="13.5"/>
    <row r="2311" s="57" customFormat="1" ht="13.5"/>
    <row r="2312" s="57" customFormat="1" ht="13.5"/>
    <row r="2313" s="57" customFormat="1" ht="13.5"/>
    <row r="2314" s="57" customFormat="1" ht="13.5"/>
    <row r="2315" s="57" customFormat="1" ht="13.5"/>
    <row r="2316" s="57" customFormat="1" ht="13.5"/>
    <row r="2317" s="57" customFormat="1" ht="13.5"/>
    <row r="2318" s="57" customFormat="1" ht="13.5"/>
    <row r="2319" s="57" customFormat="1" ht="13.5"/>
    <row r="2320" s="57" customFormat="1" ht="13.5"/>
    <row r="2321" s="57" customFormat="1" ht="13.5"/>
    <row r="2322" s="57" customFormat="1" ht="13.5"/>
    <row r="2323" s="57" customFormat="1" ht="13.5"/>
    <row r="2324" s="57" customFormat="1" ht="13.5"/>
    <row r="2325" s="57" customFormat="1" ht="13.5"/>
    <row r="2326" s="57" customFormat="1" ht="13.5"/>
    <row r="2327" s="57" customFormat="1" ht="13.5"/>
    <row r="2328" s="57" customFormat="1" ht="13.5"/>
    <row r="2329" s="57" customFormat="1" ht="13.5"/>
    <row r="2330" s="57" customFormat="1" ht="13.5"/>
    <row r="2331" s="57" customFormat="1" ht="13.5"/>
    <row r="2332" s="57" customFormat="1" ht="13.5"/>
    <row r="2333" s="57" customFormat="1" ht="13.5"/>
    <row r="2334" s="57" customFormat="1" ht="13.5"/>
    <row r="2335" s="57" customFormat="1" ht="13.5"/>
    <row r="2336" s="57" customFormat="1" ht="13.5"/>
    <row r="2337" s="57" customFormat="1" ht="13.5"/>
    <row r="2338" s="57" customFormat="1" ht="13.5"/>
    <row r="2339" s="57" customFormat="1" ht="13.5"/>
    <row r="2340" s="57" customFormat="1" ht="13.5"/>
    <row r="2341" s="57" customFormat="1" ht="13.5"/>
    <row r="2342" s="57" customFormat="1" ht="13.5"/>
    <row r="2343" s="57" customFormat="1" ht="13.5"/>
    <row r="2344" s="57" customFormat="1" ht="13.5"/>
    <row r="2345" s="57" customFormat="1" ht="13.5"/>
    <row r="2346" s="57" customFormat="1" ht="13.5"/>
    <row r="2347" s="57" customFormat="1" ht="13.5"/>
    <row r="2348" s="57" customFormat="1" ht="13.5"/>
    <row r="2349" s="57" customFormat="1" ht="13.5"/>
    <row r="2350" s="57" customFormat="1" ht="13.5"/>
    <row r="2351" s="57" customFormat="1" ht="13.5"/>
    <row r="2352" s="57" customFormat="1" ht="13.5"/>
    <row r="2353" s="57" customFormat="1" ht="13.5"/>
    <row r="2354" s="57" customFormat="1" ht="13.5"/>
    <row r="2355" s="57" customFormat="1" ht="13.5"/>
    <row r="2356" s="57" customFormat="1" ht="13.5"/>
    <row r="2357" s="57" customFormat="1" ht="13.5"/>
    <row r="2358" s="57" customFormat="1" ht="13.5"/>
    <row r="2359" s="57" customFormat="1" ht="13.5"/>
    <row r="2360" s="57" customFormat="1" ht="13.5"/>
    <row r="2361" s="57" customFormat="1" ht="13.5"/>
    <row r="2362" s="57" customFormat="1" ht="13.5"/>
    <row r="2363" s="57" customFormat="1" ht="13.5"/>
    <row r="2364" s="57" customFormat="1" ht="13.5"/>
    <row r="2365" s="57" customFormat="1" ht="13.5"/>
    <row r="2366" s="57" customFormat="1" ht="13.5"/>
    <row r="2367" s="57" customFormat="1" ht="13.5"/>
    <row r="2368" s="57" customFormat="1" ht="13.5"/>
    <row r="2369" s="57" customFormat="1" ht="13.5"/>
    <row r="2370" s="57" customFormat="1" ht="13.5"/>
    <row r="2371" s="57" customFormat="1" ht="13.5"/>
    <row r="2372" s="57" customFormat="1" ht="13.5"/>
    <row r="2373" s="57" customFormat="1" ht="13.5"/>
    <row r="2374" s="57" customFormat="1" ht="13.5"/>
    <row r="2375" s="57" customFormat="1" ht="13.5"/>
    <row r="2376" s="57" customFormat="1" ht="13.5"/>
    <row r="2377" s="57" customFormat="1" ht="13.5"/>
    <row r="2378" s="57" customFormat="1" ht="13.5"/>
    <row r="2379" s="57" customFormat="1" ht="13.5"/>
    <row r="2380" s="57" customFormat="1" ht="13.5"/>
    <row r="2381" s="57" customFormat="1" ht="13.5"/>
    <row r="2382" s="57" customFormat="1" ht="13.5"/>
    <row r="2383" s="57" customFormat="1" ht="13.5"/>
    <row r="2384" s="57" customFormat="1" ht="13.5"/>
    <row r="2385" s="57" customFormat="1" ht="13.5"/>
    <row r="2386" s="57" customFormat="1" ht="13.5"/>
    <row r="2387" s="57" customFormat="1" ht="13.5"/>
    <row r="2388" s="57" customFormat="1" ht="13.5"/>
    <row r="2389" s="57" customFormat="1" ht="13.5"/>
    <row r="2390" s="57" customFormat="1" ht="13.5"/>
    <row r="2391" s="57" customFormat="1" ht="13.5"/>
    <row r="2392" s="57" customFormat="1" ht="13.5"/>
    <row r="2393" s="57" customFormat="1" ht="13.5"/>
    <row r="2394" s="57" customFormat="1" ht="13.5"/>
    <row r="2395" s="57" customFormat="1" ht="13.5"/>
    <row r="2396" s="57" customFormat="1" ht="13.5"/>
    <row r="2397" s="57" customFormat="1" ht="13.5"/>
    <row r="2398" s="57" customFormat="1" ht="13.5"/>
    <row r="2399" s="57" customFormat="1" ht="13.5"/>
    <row r="2400" s="57" customFormat="1" ht="13.5"/>
    <row r="2401" s="57" customFormat="1" ht="13.5"/>
    <row r="2402" s="57" customFormat="1" ht="13.5"/>
    <row r="2403" s="57" customFormat="1" ht="13.5"/>
    <row r="2404" s="57" customFormat="1" ht="13.5"/>
    <row r="2405" s="57" customFormat="1" ht="13.5"/>
    <row r="2406" s="57" customFormat="1" ht="13.5"/>
    <row r="2407" s="57" customFormat="1" ht="13.5"/>
    <row r="2408" s="57" customFormat="1" ht="13.5"/>
    <row r="2409" s="57" customFormat="1" ht="13.5"/>
    <row r="2410" s="57" customFormat="1" ht="13.5"/>
    <row r="2411" s="57" customFormat="1" ht="13.5"/>
    <row r="2412" s="57" customFormat="1" ht="13.5"/>
    <row r="2413" s="57" customFormat="1" ht="13.5"/>
    <row r="2414" s="57" customFormat="1" ht="13.5"/>
    <row r="2415" s="57" customFormat="1" ht="13.5"/>
    <row r="2416" s="57" customFormat="1" ht="13.5"/>
    <row r="2417" s="57" customFormat="1" ht="13.5"/>
    <row r="2418" s="57" customFormat="1" ht="13.5"/>
    <row r="2419" s="57" customFormat="1" ht="13.5"/>
    <row r="2420" s="57" customFormat="1" ht="13.5"/>
    <row r="2421" s="57" customFormat="1" ht="13.5"/>
    <row r="2422" s="57" customFormat="1" ht="13.5"/>
    <row r="2423" s="57" customFormat="1" ht="13.5"/>
    <row r="2424" s="57" customFormat="1" ht="13.5"/>
    <row r="2425" s="57" customFormat="1" ht="13.5"/>
    <row r="2426" s="57" customFormat="1" ht="13.5"/>
    <row r="2427" s="57" customFormat="1" ht="13.5"/>
    <row r="2428" s="57" customFormat="1" ht="13.5"/>
    <row r="2429" s="57" customFormat="1" ht="13.5"/>
    <row r="2430" s="57" customFormat="1" ht="13.5"/>
    <row r="2431" s="57" customFormat="1" ht="13.5"/>
    <row r="2432" s="57" customFormat="1" ht="13.5"/>
    <row r="2433" s="57" customFormat="1" ht="13.5"/>
    <row r="2434" s="57" customFormat="1" ht="13.5"/>
    <row r="2435" s="57" customFormat="1" ht="13.5"/>
    <row r="2436" s="57" customFormat="1" ht="13.5"/>
    <row r="2437" s="57" customFormat="1" ht="13.5"/>
    <row r="2438" s="57" customFormat="1" ht="13.5"/>
    <row r="2439" s="57" customFormat="1" ht="13.5"/>
    <row r="2440" s="57" customFormat="1" ht="13.5"/>
    <row r="2441" s="57" customFormat="1" ht="13.5"/>
    <row r="2442" s="57" customFormat="1" ht="13.5"/>
    <row r="2443" s="57" customFormat="1" ht="13.5"/>
    <row r="2444" s="57" customFormat="1" ht="13.5"/>
    <row r="2445" s="57" customFormat="1" ht="13.5"/>
    <row r="2446" s="57" customFormat="1" ht="13.5"/>
    <row r="2447" s="57" customFormat="1" ht="13.5"/>
    <row r="2448" s="57" customFormat="1" ht="13.5"/>
    <row r="2449" s="57" customFormat="1" ht="13.5"/>
    <row r="2450" s="57" customFormat="1" ht="13.5"/>
    <row r="2451" s="57" customFormat="1" ht="13.5"/>
    <row r="2452" s="57" customFormat="1" ht="13.5"/>
    <row r="2453" s="57" customFormat="1" ht="13.5"/>
    <row r="2454" s="57" customFormat="1" ht="13.5"/>
    <row r="2455" s="57" customFormat="1" ht="13.5"/>
    <row r="2456" s="57" customFormat="1" ht="13.5"/>
    <row r="2457" s="57" customFormat="1" ht="13.5"/>
    <row r="2458" s="57" customFormat="1" ht="13.5"/>
    <row r="2459" s="57" customFormat="1" ht="13.5"/>
    <row r="2460" s="57" customFormat="1" ht="13.5"/>
    <row r="2461" s="57" customFormat="1" ht="13.5"/>
    <row r="2462" s="57" customFormat="1" ht="13.5"/>
    <row r="2463" s="57" customFormat="1" ht="13.5"/>
    <row r="2464" s="57" customFormat="1" ht="13.5"/>
    <row r="2465" s="57" customFormat="1" ht="13.5"/>
    <row r="2466" s="57" customFormat="1" ht="13.5"/>
    <row r="2467" s="57" customFormat="1" ht="13.5"/>
    <row r="2468" s="57" customFormat="1" ht="13.5"/>
    <row r="2469" s="57" customFormat="1" ht="13.5"/>
    <row r="2470" s="57" customFormat="1" ht="13.5"/>
    <row r="2471" s="57" customFormat="1" ht="13.5"/>
    <row r="2472" s="57" customFormat="1" ht="13.5"/>
    <row r="2473" s="57" customFormat="1" ht="13.5"/>
    <row r="2474" s="57" customFormat="1" ht="13.5"/>
    <row r="2475" s="57" customFormat="1" ht="13.5"/>
    <row r="2476" s="57" customFormat="1" ht="13.5"/>
    <row r="2477" s="57" customFormat="1" ht="13.5"/>
    <row r="2478" s="57" customFormat="1" ht="13.5"/>
    <row r="2479" s="57" customFormat="1" ht="13.5"/>
    <row r="2480" s="57" customFormat="1" ht="13.5"/>
    <row r="2481" s="57" customFormat="1" ht="13.5"/>
    <row r="2482" s="57" customFormat="1" ht="13.5"/>
    <row r="2483" s="57" customFormat="1" ht="13.5"/>
    <row r="2484" s="57" customFormat="1" ht="13.5"/>
    <row r="2485" s="57" customFormat="1" ht="13.5"/>
    <row r="2486" s="57" customFormat="1" ht="13.5"/>
    <row r="2487" s="57" customFormat="1" ht="13.5"/>
    <row r="2488" s="57" customFormat="1" ht="13.5"/>
    <row r="2489" s="57" customFormat="1" ht="13.5"/>
    <row r="2490" s="57" customFormat="1" ht="13.5"/>
    <row r="2491" s="57" customFormat="1" ht="13.5"/>
    <row r="2492" s="57" customFormat="1" ht="13.5"/>
    <row r="2493" s="57" customFormat="1" ht="13.5"/>
    <row r="2494" s="57" customFormat="1" ht="13.5"/>
    <row r="2495" s="57" customFormat="1" ht="13.5"/>
    <row r="2496" s="57" customFormat="1" ht="13.5"/>
    <row r="2497" s="57" customFormat="1" ht="13.5"/>
    <row r="2498" s="57" customFormat="1" ht="13.5"/>
    <row r="2499" s="57" customFormat="1" ht="13.5"/>
    <row r="2500" s="57" customFormat="1" ht="13.5"/>
    <row r="2501" s="57" customFormat="1" ht="13.5"/>
    <row r="2502" s="57" customFormat="1" ht="13.5"/>
    <row r="2503" s="57" customFormat="1" ht="13.5"/>
    <row r="2504" s="57" customFormat="1" ht="13.5"/>
    <row r="2505" s="57" customFormat="1" ht="13.5"/>
    <row r="2506" s="57" customFormat="1" ht="13.5"/>
    <row r="2507" s="57" customFormat="1" ht="13.5"/>
    <row r="2508" s="57" customFormat="1" ht="13.5"/>
    <row r="2509" s="57" customFormat="1" ht="13.5"/>
    <row r="2510" s="57" customFormat="1" ht="13.5"/>
    <row r="2511" s="57" customFormat="1" ht="13.5"/>
    <row r="2512" s="57" customFormat="1" ht="13.5"/>
    <row r="2513" s="57" customFormat="1" ht="13.5"/>
    <row r="2514" s="57" customFormat="1" ht="13.5"/>
    <row r="2515" s="57" customFormat="1" ht="13.5"/>
    <row r="2516" s="57" customFormat="1" ht="13.5"/>
    <row r="2517" s="57" customFormat="1" ht="13.5"/>
    <row r="2518" s="57" customFormat="1" ht="13.5"/>
    <row r="2519" s="57" customFormat="1" ht="13.5"/>
    <row r="2520" s="57" customFormat="1" ht="13.5"/>
    <row r="2521" s="57" customFormat="1" ht="13.5"/>
    <row r="2522" s="57" customFormat="1" ht="13.5"/>
    <row r="2523" s="57" customFormat="1" ht="13.5"/>
    <row r="2524" s="57" customFormat="1" ht="13.5"/>
    <row r="2525" s="57" customFormat="1" ht="13.5"/>
    <row r="2526" s="57" customFormat="1" ht="13.5"/>
    <row r="2527" s="57" customFormat="1" ht="13.5"/>
    <row r="2528" s="57" customFormat="1" ht="13.5"/>
    <row r="2529" s="57" customFormat="1" ht="13.5"/>
    <row r="2530" s="57" customFormat="1" ht="13.5"/>
    <row r="2531" s="57" customFormat="1" ht="13.5"/>
    <row r="2532" s="57" customFormat="1" ht="13.5"/>
    <row r="2533" s="57" customFormat="1" ht="13.5"/>
    <row r="2534" s="57" customFormat="1" ht="13.5"/>
    <row r="2535" s="57" customFormat="1" ht="13.5"/>
    <row r="2536" s="57" customFormat="1" ht="13.5"/>
    <row r="2537" s="57" customFormat="1" ht="13.5"/>
    <row r="2538" s="57" customFormat="1" ht="13.5"/>
    <row r="2539" s="57" customFormat="1" ht="13.5"/>
    <row r="2540" s="57" customFormat="1" ht="13.5"/>
    <row r="2541" s="57" customFormat="1" ht="13.5"/>
    <row r="2542" s="57" customFormat="1" ht="13.5"/>
    <row r="2543" s="57" customFormat="1" ht="13.5"/>
    <row r="2544" s="57" customFormat="1" ht="13.5"/>
    <row r="2545" s="57" customFormat="1" ht="13.5"/>
    <row r="2546" s="57" customFormat="1" ht="13.5"/>
    <row r="2547" s="57" customFormat="1" ht="13.5"/>
    <row r="2548" s="57" customFormat="1" ht="13.5"/>
    <row r="2549" s="57" customFormat="1" ht="13.5"/>
    <row r="2550" s="57" customFormat="1" ht="13.5"/>
    <row r="2551" s="57" customFormat="1" ht="13.5"/>
    <row r="2552" s="57" customFormat="1" ht="13.5"/>
    <row r="2553" s="57" customFormat="1" ht="13.5"/>
    <row r="2554" s="57" customFormat="1" ht="13.5"/>
    <row r="2555" s="57" customFormat="1" ht="13.5"/>
    <row r="2556" s="57" customFormat="1" ht="13.5"/>
    <row r="2557" s="57" customFormat="1" ht="13.5"/>
    <row r="2558" s="57" customFormat="1" ht="13.5"/>
    <row r="2559" s="57" customFormat="1" ht="13.5"/>
    <row r="2560" s="57" customFormat="1" ht="13.5"/>
    <row r="2561" s="57" customFormat="1" ht="13.5"/>
    <row r="2562" s="57" customFormat="1" ht="13.5"/>
    <row r="2563" s="57" customFormat="1" ht="13.5"/>
    <row r="2564" s="57" customFormat="1" ht="13.5"/>
    <row r="2565" s="57" customFormat="1" ht="13.5"/>
    <row r="2566" s="57" customFormat="1" ht="13.5"/>
    <row r="2567" s="57" customFormat="1" ht="13.5"/>
    <row r="2568" s="57" customFormat="1" ht="13.5"/>
    <row r="2569" s="57" customFormat="1" ht="13.5"/>
    <row r="2570" s="57" customFormat="1" ht="13.5"/>
    <row r="2571" s="57" customFormat="1" ht="13.5"/>
    <row r="2572" s="57" customFormat="1" ht="13.5"/>
    <row r="2573" s="57" customFormat="1" ht="13.5"/>
    <row r="2574" s="57" customFormat="1" ht="13.5"/>
    <row r="2575" s="57" customFormat="1" ht="13.5"/>
    <row r="2576" s="57" customFormat="1" ht="13.5"/>
    <row r="2577" s="57" customFormat="1" ht="13.5"/>
    <row r="2578" s="57" customFormat="1" ht="13.5"/>
    <row r="2579" s="57" customFormat="1" ht="13.5"/>
    <row r="2580" s="57" customFormat="1" ht="13.5"/>
    <row r="2581" s="57" customFormat="1" ht="13.5"/>
    <row r="2582" s="57" customFormat="1" ht="13.5"/>
    <row r="2583" s="57" customFormat="1" ht="13.5"/>
    <row r="2584" s="57" customFormat="1" ht="13.5"/>
    <row r="2585" s="57" customFormat="1" ht="13.5"/>
    <row r="2586" s="57" customFormat="1" ht="13.5"/>
    <row r="2587" s="57" customFormat="1" ht="13.5"/>
    <row r="2588" s="57" customFormat="1" ht="13.5"/>
    <row r="2589" s="57" customFormat="1" ht="13.5"/>
    <row r="2590" s="57" customFormat="1" ht="13.5"/>
    <row r="2591" s="57" customFormat="1" ht="13.5"/>
    <row r="2592" s="57" customFormat="1" ht="13.5"/>
    <row r="2593" s="57" customFormat="1" ht="13.5"/>
    <row r="2594" s="57" customFormat="1" ht="13.5"/>
    <row r="2595" s="57" customFormat="1" ht="13.5"/>
    <row r="2596" s="57" customFormat="1" ht="13.5"/>
    <row r="2597" s="57" customFormat="1" ht="13.5"/>
    <row r="2598" s="57" customFormat="1" ht="13.5"/>
    <row r="2599" s="57" customFormat="1" ht="13.5"/>
    <row r="2600" s="57" customFormat="1" ht="13.5"/>
    <row r="2601" s="57" customFormat="1" ht="13.5"/>
    <row r="2602" s="57" customFormat="1" ht="13.5"/>
    <row r="2603" s="57" customFormat="1" ht="13.5"/>
    <row r="2604" s="57" customFormat="1" ht="13.5"/>
    <row r="2605" s="57" customFormat="1" ht="13.5"/>
    <row r="2606" s="57" customFormat="1" ht="13.5"/>
    <row r="2607" s="57" customFormat="1" ht="13.5"/>
    <row r="2608" s="57" customFormat="1" ht="13.5"/>
    <row r="2609" s="57" customFormat="1" ht="13.5"/>
    <row r="2610" s="57" customFormat="1" ht="13.5"/>
    <row r="2611" s="57" customFormat="1" ht="13.5"/>
    <row r="2612" s="57" customFormat="1" ht="13.5"/>
    <row r="2613" s="57" customFormat="1" ht="13.5"/>
    <row r="2614" s="57" customFormat="1" ht="13.5"/>
    <row r="2615" s="57" customFormat="1" ht="13.5"/>
    <row r="2616" s="57" customFormat="1" ht="13.5"/>
    <row r="2617" s="57" customFormat="1" ht="13.5"/>
    <row r="2618" s="57" customFormat="1" ht="13.5"/>
    <row r="2619" s="57" customFormat="1" ht="13.5"/>
    <row r="2620" s="57" customFormat="1" ht="13.5"/>
    <row r="2621" s="57" customFormat="1" ht="13.5"/>
    <row r="2622" s="57" customFormat="1" ht="13.5"/>
    <row r="2623" s="57" customFormat="1" ht="13.5"/>
    <row r="2624" s="57" customFormat="1" ht="13.5"/>
    <row r="2625" s="57" customFormat="1" ht="13.5"/>
    <row r="2626" s="57" customFormat="1" ht="13.5"/>
    <row r="2627" s="57" customFormat="1" ht="13.5"/>
    <row r="2628" s="57" customFormat="1" ht="13.5"/>
    <row r="2629" s="57" customFormat="1" ht="13.5"/>
    <row r="2630" s="57" customFormat="1" ht="13.5"/>
    <row r="2631" s="57" customFormat="1" ht="13.5"/>
    <row r="2632" s="57" customFormat="1" ht="13.5"/>
    <row r="2633" s="57" customFormat="1" ht="13.5"/>
    <row r="2634" s="57" customFormat="1" ht="13.5"/>
    <row r="2635" s="57" customFormat="1" ht="13.5"/>
    <row r="2636" s="57" customFormat="1" ht="13.5"/>
    <row r="2637" s="57" customFormat="1" ht="13.5"/>
    <row r="2638" s="57" customFormat="1" ht="13.5"/>
    <row r="2639" s="57" customFormat="1" ht="13.5"/>
    <row r="2640" s="57" customFormat="1" ht="13.5"/>
    <row r="2641" s="57" customFormat="1" ht="13.5"/>
    <row r="2642" s="57" customFormat="1" ht="13.5"/>
    <row r="2643" s="57" customFormat="1" ht="13.5"/>
    <row r="2644" s="57" customFormat="1" ht="13.5"/>
    <row r="2645" s="57" customFormat="1" ht="13.5"/>
    <row r="2646" s="57" customFormat="1" ht="13.5"/>
    <row r="2647" s="57" customFormat="1" ht="13.5"/>
    <row r="2648" s="57" customFormat="1" ht="13.5"/>
    <row r="2649" s="57" customFormat="1" ht="13.5"/>
    <row r="2650" s="57" customFormat="1" ht="13.5"/>
    <row r="2651" s="57" customFormat="1" ht="13.5"/>
    <row r="2652" s="57" customFormat="1" ht="13.5"/>
    <row r="2653" s="57" customFormat="1" ht="13.5"/>
    <row r="2654" s="57" customFormat="1" ht="13.5"/>
    <row r="2655" s="57" customFormat="1" ht="13.5"/>
    <row r="2656" s="57" customFormat="1" ht="13.5"/>
    <row r="2657" s="57" customFormat="1" ht="13.5"/>
    <row r="2658" s="57" customFormat="1" ht="13.5"/>
    <row r="2659" s="57" customFormat="1" ht="13.5"/>
    <row r="2660" s="57" customFormat="1" ht="13.5"/>
    <row r="2661" s="57" customFormat="1" ht="13.5"/>
    <row r="2662" s="57" customFormat="1" ht="13.5"/>
    <row r="2663" s="57" customFormat="1" ht="13.5"/>
    <row r="2664" s="57" customFormat="1" ht="13.5"/>
    <row r="2665" s="57" customFormat="1" ht="13.5"/>
    <row r="2666" s="57" customFormat="1" ht="13.5"/>
    <row r="2667" s="57" customFormat="1" ht="13.5"/>
    <row r="2668" s="57" customFormat="1" ht="13.5"/>
    <row r="2669" s="57" customFormat="1" ht="13.5"/>
    <row r="2670" s="57" customFormat="1" ht="13.5"/>
    <row r="2671" s="57" customFormat="1" ht="13.5"/>
    <row r="2672" s="57" customFormat="1" ht="13.5"/>
    <row r="2673" s="57" customFormat="1" ht="13.5"/>
    <row r="2674" s="57" customFormat="1" ht="13.5"/>
    <row r="2675" s="57" customFormat="1" ht="13.5"/>
    <row r="2676" s="57" customFormat="1" ht="13.5"/>
    <row r="2677" s="57" customFormat="1" ht="13.5"/>
    <row r="2678" s="57" customFormat="1" ht="13.5"/>
    <row r="2679" s="57" customFormat="1" ht="13.5"/>
    <row r="2680" s="57" customFormat="1" ht="13.5"/>
    <row r="2681" s="57" customFormat="1" ht="13.5"/>
    <row r="2682" s="57" customFormat="1" ht="13.5"/>
    <row r="2683" s="57" customFormat="1" ht="13.5"/>
    <row r="2684" s="57" customFormat="1" ht="13.5"/>
    <row r="2685" s="57" customFormat="1" ht="13.5"/>
    <row r="2686" s="57" customFormat="1" ht="13.5"/>
    <row r="2687" s="57" customFormat="1" ht="13.5"/>
    <row r="2688" s="57" customFormat="1" ht="13.5"/>
    <row r="2689" s="57" customFormat="1" ht="13.5"/>
    <row r="2690" s="57" customFormat="1" ht="13.5"/>
    <row r="2691" s="57" customFormat="1" ht="13.5"/>
    <row r="2692" s="57" customFormat="1" ht="13.5"/>
    <row r="2693" s="57" customFormat="1" ht="13.5"/>
    <row r="2694" s="57" customFormat="1" ht="13.5"/>
    <row r="2695" s="57" customFormat="1" ht="13.5"/>
    <row r="2696" s="57" customFormat="1" ht="13.5"/>
    <row r="2697" s="57" customFormat="1" ht="13.5"/>
    <row r="2698" s="57" customFormat="1" ht="13.5"/>
    <row r="2699" s="57" customFormat="1" ht="13.5"/>
    <row r="2700" s="57" customFormat="1" ht="13.5"/>
    <row r="2701" s="57" customFormat="1" ht="13.5"/>
    <row r="2702" s="57" customFormat="1" ht="13.5"/>
    <row r="2703" s="57" customFormat="1" ht="13.5"/>
    <row r="2704" s="57" customFormat="1" ht="13.5"/>
    <row r="2705" s="57" customFormat="1" ht="13.5"/>
    <row r="2706" s="57" customFormat="1" ht="13.5"/>
    <row r="2707" s="57" customFormat="1" ht="13.5"/>
    <row r="2708" s="57" customFormat="1" ht="13.5"/>
    <row r="2709" s="57" customFormat="1" ht="13.5"/>
    <row r="2710" s="57" customFormat="1" ht="13.5"/>
    <row r="2711" s="57" customFormat="1" ht="13.5"/>
    <row r="2712" s="57" customFormat="1" ht="13.5"/>
    <row r="2713" s="57" customFormat="1" ht="13.5"/>
    <row r="2714" s="57" customFormat="1" ht="13.5"/>
    <row r="2715" s="57" customFormat="1" ht="13.5"/>
    <row r="2716" s="57" customFormat="1" ht="13.5"/>
    <row r="2717" s="57" customFormat="1" ht="13.5"/>
    <row r="2718" s="57" customFormat="1" ht="13.5"/>
    <row r="2719" s="57" customFormat="1" ht="13.5"/>
    <row r="2720" s="57" customFormat="1" ht="13.5"/>
    <row r="2721" s="57" customFormat="1" ht="13.5"/>
    <row r="2722" s="57" customFormat="1" ht="13.5"/>
    <row r="2723" s="57" customFormat="1" ht="13.5"/>
    <row r="2724" s="57" customFormat="1" ht="13.5"/>
    <row r="2725" s="57" customFormat="1" ht="13.5"/>
    <row r="2726" s="57" customFormat="1" ht="13.5"/>
    <row r="2727" s="57" customFormat="1" ht="13.5"/>
    <row r="2728" s="57" customFormat="1" ht="13.5"/>
    <row r="2729" s="57" customFormat="1" ht="13.5"/>
    <row r="2730" s="57" customFormat="1" ht="13.5"/>
    <row r="2731" s="57" customFormat="1" ht="13.5"/>
    <row r="2732" s="57" customFormat="1" ht="13.5"/>
    <row r="2733" s="57" customFormat="1" ht="13.5"/>
    <row r="2734" s="57" customFormat="1" ht="13.5"/>
    <row r="2735" s="57" customFormat="1" ht="13.5"/>
    <row r="2736" s="57" customFormat="1" ht="13.5"/>
    <row r="2737" s="57" customFormat="1" ht="13.5"/>
    <row r="2738" s="57" customFormat="1" ht="13.5"/>
    <row r="2739" s="57" customFormat="1" ht="13.5"/>
    <row r="2740" s="57" customFormat="1" ht="13.5"/>
    <row r="2741" s="57" customFormat="1" ht="13.5"/>
    <row r="2742" s="57" customFormat="1" ht="13.5"/>
    <row r="2743" s="57" customFormat="1" ht="13.5"/>
    <row r="2744" s="57" customFormat="1" ht="13.5"/>
    <row r="2745" s="57" customFormat="1" ht="13.5"/>
    <row r="2746" s="57" customFormat="1" ht="13.5"/>
    <row r="2747" s="57" customFormat="1" ht="13.5"/>
    <row r="2748" s="57" customFormat="1" ht="13.5"/>
    <row r="2749" s="57" customFormat="1" ht="13.5"/>
    <row r="2750" s="57" customFormat="1" ht="13.5"/>
    <row r="2751" s="57" customFormat="1" ht="13.5"/>
    <row r="2752" s="57" customFormat="1" ht="13.5"/>
    <row r="2753" s="57" customFormat="1" ht="13.5"/>
    <row r="2754" s="57" customFormat="1" ht="13.5"/>
    <row r="2755" s="57" customFormat="1" ht="13.5"/>
    <row r="2756" s="57" customFormat="1" ht="13.5"/>
    <row r="2757" s="57" customFormat="1" ht="13.5"/>
    <row r="2758" s="57" customFormat="1" ht="13.5"/>
    <row r="2759" s="57" customFormat="1" ht="13.5"/>
    <row r="2760" s="57" customFormat="1" ht="13.5"/>
    <row r="2761" s="57" customFormat="1" ht="13.5"/>
    <row r="2762" s="57" customFormat="1" ht="13.5"/>
    <row r="2763" s="57" customFormat="1" ht="13.5"/>
    <row r="2764" s="57" customFormat="1" ht="13.5"/>
    <row r="2765" s="57" customFormat="1" ht="13.5"/>
    <row r="2766" s="57" customFormat="1" ht="13.5"/>
    <row r="2767" s="57" customFormat="1" ht="13.5"/>
    <row r="2768" s="57" customFormat="1" ht="13.5"/>
    <row r="2769" s="57" customFormat="1" ht="13.5"/>
    <row r="2770" s="57" customFormat="1" ht="13.5"/>
    <row r="2771" s="57" customFormat="1" ht="13.5"/>
    <row r="2772" s="57" customFormat="1" ht="13.5"/>
    <row r="2773" s="57" customFormat="1" ht="13.5"/>
    <row r="2774" s="57" customFormat="1" ht="13.5"/>
    <row r="2775" s="57" customFormat="1" ht="13.5"/>
    <row r="2776" s="57" customFormat="1" ht="13.5"/>
    <row r="2777" s="57" customFormat="1" ht="13.5"/>
    <row r="2778" s="57" customFormat="1" ht="13.5"/>
    <row r="2779" s="57" customFormat="1" ht="13.5"/>
    <row r="2780" s="57" customFormat="1" ht="13.5"/>
    <row r="2781" s="57" customFormat="1" ht="13.5"/>
    <row r="2782" s="57" customFormat="1" ht="13.5"/>
    <row r="2783" s="57" customFormat="1" ht="13.5"/>
    <row r="2784" s="57" customFormat="1" ht="13.5"/>
    <row r="2785" s="57" customFormat="1" ht="13.5"/>
    <row r="2786" s="57" customFormat="1" ht="13.5"/>
    <row r="2787" s="57" customFormat="1" ht="13.5"/>
    <row r="2788" s="57" customFormat="1" ht="13.5"/>
    <row r="2789" s="57" customFormat="1" ht="13.5"/>
    <row r="2790" s="57" customFormat="1" ht="13.5"/>
    <row r="2791" s="57" customFormat="1" ht="13.5"/>
    <row r="2792" s="57" customFormat="1" ht="13.5"/>
    <row r="2793" s="57" customFormat="1" ht="13.5"/>
    <row r="2794" s="57" customFormat="1" ht="13.5"/>
    <row r="2795" s="57" customFormat="1" ht="13.5"/>
    <row r="2796" s="57" customFormat="1" ht="13.5"/>
    <row r="2797" s="57" customFormat="1" ht="13.5"/>
    <row r="2798" s="57" customFormat="1" ht="13.5"/>
    <row r="2799" s="57" customFormat="1" ht="13.5"/>
    <row r="2800" s="57" customFormat="1" ht="13.5"/>
    <row r="2801" s="57" customFormat="1" ht="13.5"/>
    <row r="2802" s="57" customFormat="1" ht="13.5"/>
    <row r="2803" s="57" customFormat="1" ht="13.5"/>
    <row r="2804" s="57" customFormat="1" ht="13.5"/>
    <row r="2805" s="57" customFormat="1" ht="13.5"/>
    <row r="2806" s="57" customFormat="1" ht="13.5"/>
    <row r="2807" s="57" customFormat="1" ht="13.5"/>
    <row r="2808" s="57" customFormat="1" ht="13.5"/>
    <row r="2809" s="57" customFormat="1" ht="13.5"/>
    <row r="2810" s="57" customFormat="1" ht="13.5"/>
    <row r="2811" s="57" customFormat="1" ht="13.5"/>
    <row r="2812" s="57" customFormat="1" ht="13.5"/>
    <row r="2813" s="57" customFormat="1" ht="13.5"/>
    <row r="2814" s="57" customFormat="1" ht="13.5"/>
    <row r="2815" s="57" customFormat="1" ht="13.5"/>
    <row r="2816" s="57" customFormat="1" ht="13.5"/>
    <row r="2817" s="57" customFormat="1" ht="13.5"/>
    <row r="2818" s="57" customFormat="1" ht="13.5"/>
    <row r="2819" s="57" customFormat="1" ht="13.5"/>
    <row r="2820" s="57" customFormat="1" ht="13.5"/>
    <row r="2821" s="57" customFormat="1" ht="13.5"/>
    <row r="2822" s="57" customFormat="1" ht="13.5"/>
    <row r="2823" s="57" customFormat="1" ht="13.5"/>
    <row r="2824" s="57" customFormat="1" ht="13.5"/>
    <row r="2825" s="57" customFormat="1" ht="13.5"/>
    <row r="2826" s="57" customFormat="1" ht="13.5"/>
    <row r="2827" s="57" customFormat="1" ht="13.5"/>
    <row r="2828" s="57" customFormat="1" ht="13.5"/>
    <row r="2829" s="57" customFormat="1" ht="13.5"/>
    <row r="2830" s="57" customFormat="1" ht="13.5"/>
    <row r="2831" s="57" customFormat="1" ht="13.5"/>
    <row r="2832" s="57" customFormat="1" ht="13.5"/>
    <row r="2833" s="57" customFormat="1" ht="13.5"/>
    <row r="2834" s="57" customFormat="1" ht="13.5"/>
    <row r="2835" s="57" customFormat="1" ht="13.5"/>
    <row r="2836" s="57" customFormat="1" ht="13.5"/>
    <row r="2837" s="57" customFormat="1" ht="13.5"/>
    <row r="2838" s="57" customFormat="1" ht="13.5"/>
    <row r="2839" s="57" customFormat="1" ht="13.5"/>
    <row r="2840" s="57" customFormat="1" ht="13.5"/>
    <row r="2841" s="57" customFormat="1" ht="13.5"/>
    <row r="2842" s="57" customFormat="1" ht="13.5"/>
    <row r="2843" s="57" customFormat="1" ht="13.5"/>
    <row r="2844" s="57" customFormat="1" ht="13.5"/>
    <row r="2845" s="57" customFormat="1" ht="13.5"/>
    <row r="2846" s="57" customFormat="1" ht="13.5"/>
    <row r="2847" s="57" customFormat="1" ht="13.5"/>
    <row r="2848" s="57" customFormat="1" ht="13.5"/>
    <row r="2849" s="57" customFormat="1" ht="13.5"/>
    <row r="2850" s="57" customFormat="1" ht="13.5"/>
    <row r="2851" s="57" customFormat="1" ht="13.5"/>
    <row r="2852" s="57" customFormat="1" ht="13.5"/>
    <row r="2853" s="57" customFormat="1" ht="13.5"/>
    <row r="2854" s="57" customFormat="1" ht="13.5"/>
    <row r="2855" s="57" customFormat="1" ht="13.5"/>
    <row r="2856" s="57" customFormat="1" ht="13.5"/>
    <row r="2857" s="57" customFormat="1" ht="13.5"/>
    <row r="2858" s="57" customFormat="1" ht="13.5"/>
    <row r="2859" s="57" customFormat="1" ht="13.5"/>
    <row r="2860" s="57" customFormat="1" ht="13.5"/>
    <row r="2861" s="57" customFormat="1" ht="13.5"/>
    <row r="2862" s="57" customFormat="1" ht="13.5"/>
    <row r="2863" s="57" customFormat="1" ht="13.5"/>
    <row r="2864" s="57" customFormat="1" ht="13.5"/>
    <row r="2865" s="57" customFormat="1" ht="13.5"/>
    <row r="2866" s="57" customFormat="1" ht="13.5"/>
    <row r="2867" s="57" customFormat="1" ht="13.5"/>
    <row r="2868" s="57" customFormat="1" ht="13.5"/>
    <row r="2869" s="57" customFormat="1" ht="13.5"/>
    <row r="2870" s="57" customFormat="1" ht="13.5"/>
    <row r="2871" s="57" customFormat="1" ht="13.5"/>
    <row r="2872" s="57" customFormat="1" ht="13.5"/>
    <row r="2873" s="57" customFormat="1" ht="13.5"/>
    <row r="2874" s="57" customFormat="1" ht="13.5"/>
    <row r="2875" s="57" customFormat="1" ht="13.5"/>
    <row r="2876" s="57" customFormat="1" ht="13.5"/>
    <row r="2877" s="57" customFormat="1" ht="13.5"/>
    <row r="2878" s="57" customFormat="1" ht="13.5"/>
    <row r="2879" s="57" customFormat="1" ht="13.5"/>
    <row r="2880" s="57" customFormat="1" ht="13.5"/>
    <row r="2881" s="57" customFormat="1" ht="13.5"/>
    <row r="2882" s="57" customFormat="1" ht="13.5"/>
    <row r="2883" s="57" customFormat="1" ht="13.5"/>
    <row r="2884" s="57" customFormat="1" ht="13.5"/>
    <row r="2885" s="57" customFormat="1" ht="13.5"/>
    <row r="2886" s="57" customFormat="1" ht="13.5"/>
    <row r="2887" s="57" customFormat="1" ht="13.5"/>
    <row r="2888" s="57" customFormat="1" ht="13.5"/>
    <row r="2889" s="57" customFormat="1" ht="13.5"/>
    <row r="2890" s="57" customFormat="1" ht="13.5"/>
    <row r="2891" s="57" customFormat="1" ht="13.5"/>
    <row r="2892" s="57" customFormat="1" ht="13.5"/>
    <row r="2893" s="57" customFormat="1" ht="13.5"/>
    <row r="2894" s="57" customFormat="1" ht="13.5"/>
    <row r="2895" s="57" customFormat="1" ht="13.5"/>
    <row r="2896" s="57" customFormat="1" ht="13.5"/>
    <row r="2897" s="57" customFormat="1" ht="13.5"/>
    <row r="2898" s="57" customFormat="1" ht="13.5"/>
    <row r="2899" s="57" customFormat="1" ht="13.5"/>
    <row r="2900" s="57" customFormat="1" ht="13.5"/>
    <row r="2901" s="57" customFormat="1" ht="13.5"/>
    <row r="2902" s="57" customFormat="1" ht="13.5"/>
    <row r="2903" s="57" customFormat="1" ht="13.5"/>
    <row r="2904" s="57" customFormat="1" ht="13.5"/>
    <row r="2905" s="57" customFormat="1" ht="13.5"/>
    <row r="2906" s="57" customFormat="1" ht="13.5"/>
    <row r="2907" s="57" customFormat="1" ht="13.5"/>
    <row r="2908" s="57" customFormat="1" ht="13.5"/>
    <row r="2909" s="57" customFormat="1" ht="13.5"/>
    <row r="2910" s="57" customFormat="1" ht="13.5"/>
    <row r="2911" s="57" customFormat="1" ht="13.5"/>
    <row r="2912" s="57" customFormat="1" ht="13.5"/>
    <row r="2913" s="57" customFormat="1" ht="13.5"/>
    <row r="2914" s="57" customFormat="1" ht="13.5"/>
    <row r="2915" s="57" customFormat="1" ht="13.5"/>
    <row r="2916" s="57" customFormat="1" ht="13.5"/>
    <row r="2917" s="57" customFormat="1" ht="13.5"/>
    <row r="2918" s="57" customFormat="1" ht="13.5"/>
    <row r="2919" s="57" customFormat="1" ht="13.5"/>
    <row r="2920" s="57" customFormat="1" ht="13.5"/>
    <row r="2921" s="57" customFormat="1" ht="13.5"/>
    <row r="2922" s="57" customFormat="1" ht="13.5"/>
    <row r="2923" s="57" customFormat="1" ht="13.5"/>
    <row r="2924" s="57" customFormat="1" ht="13.5"/>
    <row r="2925" s="57" customFormat="1" ht="13.5"/>
    <row r="2926" s="57" customFormat="1" ht="13.5"/>
    <row r="2927" s="57" customFormat="1" ht="13.5"/>
    <row r="2928" s="57" customFormat="1" ht="13.5"/>
    <row r="2929" s="57" customFormat="1" ht="13.5"/>
    <row r="2930" s="57" customFormat="1" ht="13.5"/>
    <row r="2931" s="57" customFormat="1" ht="13.5"/>
    <row r="2932" s="57" customFormat="1" ht="13.5"/>
    <row r="2933" s="57" customFormat="1" ht="13.5"/>
    <row r="2934" s="57" customFormat="1" ht="13.5"/>
    <row r="2935" s="57" customFormat="1" ht="13.5"/>
    <row r="2936" s="57" customFormat="1" ht="13.5"/>
    <row r="2937" s="57" customFormat="1" ht="13.5"/>
    <row r="2938" s="57" customFormat="1" ht="13.5"/>
    <row r="2939" s="57" customFormat="1" ht="13.5"/>
    <row r="2940" s="57" customFormat="1" ht="13.5"/>
    <row r="2941" s="57" customFormat="1" ht="13.5"/>
    <row r="2942" s="57" customFormat="1" ht="13.5"/>
    <row r="2943" s="57" customFormat="1" ht="13.5"/>
    <row r="2944" s="57" customFormat="1" ht="13.5"/>
    <row r="2945" s="57" customFormat="1" ht="13.5"/>
    <row r="2946" s="57" customFormat="1" ht="13.5"/>
    <row r="2947" s="57" customFormat="1" ht="13.5"/>
    <row r="2948" s="57" customFormat="1" ht="13.5"/>
    <row r="2949" s="57" customFormat="1" ht="13.5"/>
    <row r="2950" s="57" customFormat="1" ht="13.5"/>
    <row r="2951" s="57" customFormat="1" ht="13.5"/>
    <row r="2952" s="57" customFormat="1" ht="13.5"/>
    <row r="2953" s="57" customFormat="1" ht="13.5"/>
    <row r="2954" s="57" customFormat="1" ht="13.5"/>
    <row r="2955" s="57" customFormat="1" ht="13.5"/>
    <row r="2956" s="57" customFormat="1" ht="13.5"/>
    <row r="2957" s="57" customFormat="1" ht="13.5"/>
    <row r="2958" s="57" customFormat="1" ht="13.5"/>
    <row r="2959" s="57" customFormat="1" ht="13.5"/>
    <row r="2960" s="57" customFormat="1" ht="13.5"/>
    <row r="2961" s="57" customFormat="1" ht="13.5"/>
    <row r="2962" s="57" customFormat="1" ht="13.5"/>
    <row r="2963" s="57" customFormat="1" ht="13.5"/>
    <row r="2964" s="57" customFormat="1" ht="13.5"/>
    <row r="2965" s="57" customFormat="1" ht="13.5"/>
    <row r="2966" s="57" customFormat="1" ht="13.5"/>
    <row r="2967" s="57" customFormat="1" ht="13.5"/>
    <row r="2968" s="57" customFormat="1" ht="13.5"/>
    <row r="2969" s="57" customFormat="1" ht="13.5"/>
    <row r="2970" s="57" customFormat="1" ht="13.5"/>
    <row r="2971" s="57" customFormat="1" ht="13.5"/>
    <row r="2972" s="57" customFormat="1" ht="13.5"/>
    <row r="2973" s="57" customFormat="1" ht="13.5"/>
    <row r="2974" s="57" customFormat="1" ht="13.5"/>
    <row r="2975" s="57" customFormat="1" ht="13.5"/>
    <row r="2976" s="57" customFormat="1" ht="13.5"/>
    <row r="2977" s="57" customFormat="1" ht="13.5"/>
    <row r="2978" s="57" customFormat="1" ht="13.5"/>
    <row r="2979" s="57" customFormat="1" ht="13.5"/>
    <row r="2980" s="57" customFormat="1" ht="13.5"/>
    <row r="2981" s="57" customFormat="1" ht="13.5"/>
    <row r="2982" s="57" customFormat="1" ht="13.5"/>
    <row r="2983" s="57" customFormat="1" ht="13.5"/>
    <row r="2984" s="57" customFormat="1" ht="13.5"/>
    <row r="2985" s="57" customFormat="1" ht="13.5"/>
    <row r="2986" s="57" customFormat="1" ht="13.5"/>
    <row r="2987" s="57" customFormat="1" ht="13.5"/>
    <row r="2988" s="57" customFormat="1" ht="13.5"/>
    <row r="2989" s="57" customFormat="1" ht="13.5"/>
    <row r="2990" s="57" customFormat="1" ht="13.5"/>
    <row r="2991" s="57" customFormat="1" ht="13.5"/>
    <row r="2992" s="57" customFormat="1" ht="13.5"/>
    <row r="2993" s="57" customFormat="1" ht="13.5"/>
    <row r="2994" s="57" customFormat="1" ht="13.5"/>
    <row r="2995" s="57" customFormat="1" ht="13.5"/>
    <row r="2996" s="57" customFormat="1" ht="13.5"/>
    <row r="2997" s="57" customFormat="1" ht="13.5"/>
    <row r="2998" s="57" customFormat="1" ht="13.5"/>
    <row r="2999" s="57" customFormat="1" ht="13.5"/>
    <row r="3000" s="57" customFormat="1" ht="13.5"/>
    <row r="3001" s="57" customFormat="1" ht="13.5"/>
    <row r="3002" s="57" customFormat="1" ht="13.5"/>
    <row r="3003" s="57" customFormat="1" ht="13.5"/>
    <row r="3004" s="57" customFormat="1" ht="13.5"/>
    <row r="3005" s="57" customFormat="1" ht="13.5"/>
    <row r="3006" s="57" customFormat="1" ht="13.5"/>
    <row r="3007" s="57" customFormat="1" ht="13.5"/>
    <row r="3008" s="57" customFormat="1" ht="13.5"/>
    <row r="3009" s="57" customFormat="1" ht="13.5"/>
    <row r="3010" s="57" customFormat="1" ht="13.5"/>
    <row r="3011" s="57" customFormat="1" ht="13.5"/>
    <row r="3012" s="57" customFormat="1" ht="13.5"/>
    <row r="3013" s="57" customFormat="1" ht="13.5"/>
    <row r="3014" s="57" customFormat="1" ht="13.5"/>
    <row r="3015" s="57" customFormat="1" ht="13.5"/>
    <row r="3016" s="57" customFormat="1" ht="13.5"/>
    <row r="3017" s="57" customFormat="1" ht="13.5"/>
    <row r="3018" s="57" customFormat="1" ht="13.5"/>
    <row r="3019" s="57" customFormat="1" ht="13.5"/>
    <row r="3020" s="57" customFormat="1" ht="13.5"/>
    <row r="3021" s="57" customFormat="1" ht="13.5"/>
    <row r="3022" s="57" customFormat="1" ht="13.5"/>
    <row r="3023" s="57" customFormat="1" ht="13.5"/>
    <row r="3024" s="57" customFormat="1" ht="13.5"/>
    <row r="3025" s="57" customFormat="1" ht="13.5"/>
    <row r="3026" s="57" customFormat="1" ht="13.5"/>
    <row r="3027" s="57" customFormat="1" ht="13.5"/>
    <row r="3028" s="57" customFormat="1" ht="13.5"/>
    <row r="3029" s="57" customFormat="1" ht="13.5"/>
    <row r="3030" s="57" customFormat="1" ht="13.5"/>
    <row r="3031" s="57" customFormat="1" ht="13.5"/>
    <row r="3032" s="57" customFormat="1" ht="13.5"/>
    <row r="3033" s="57" customFormat="1" ht="13.5"/>
    <row r="3034" s="57" customFormat="1" ht="13.5"/>
    <row r="3035" s="57" customFormat="1" ht="13.5"/>
    <row r="3036" s="57" customFormat="1" ht="13.5"/>
    <row r="3037" s="57" customFormat="1" ht="13.5"/>
    <row r="3038" s="57" customFormat="1" ht="13.5"/>
    <row r="3039" s="57" customFormat="1" ht="13.5"/>
    <row r="3040" s="57" customFormat="1" ht="13.5"/>
    <row r="3041" s="57" customFormat="1" ht="13.5"/>
    <row r="3042" s="57" customFormat="1" ht="13.5"/>
    <row r="3043" s="57" customFormat="1" ht="13.5"/>
    <row r="3044" s="57" customFormat="1" ht="13.5"/>
    <row r="3045" s="57" customFormat="1" ht="13.5"/>
    <row r="3046" s="57" customFormat="1" ht="13.5"/>
    <row r="3047" s="57" customFormat="1" ht="13.5"/>
    <row r="3048" s="57" customFormat="1" ht="13.5"/>
    <row r="3049" s="57" customFormat="1" ht="13.5"/>
    <row r="3050" s="57" customFormat="1" ht="13.5"/>
    <row r="3051" s="57" customFormat="1" ht="13.5"/>
    <row r="3052" s="57" customFormat="1" ht="13.5"/>
    <row r="3053" s="57" customFormat="1" ht="13.5"/>
    <row r="3054" s="57" customFormat="1" ht="13.5"/>
    <row r="3055" s="57" customFormat="1" ht="13.5"/>
    <row r="3056" s="57" customFormat="1" ht="13.5"/>
    <row r="3057" s="57" customFormat="1" ht="13.5"/>
    <row r="3058" s="57" customFormat="1" ht="13.5"/>
    <row r="3059" s="57" customFormat="1" ht="13.5"/>
    <row r="3060" s="57" customFormat="1" ht="13.5"/>
    <row r="3061" s="57" customFormat="1" ht="13.5"/>
    <row r="3062" s="57" customFormat="1" ht="13.5"/>
    <row r="3063" s="57" customFormat="1" ht="13.5"/>
    <row r="3064" s="57" customFormat="1" ht="13.5"/>
    <row r="3065" s="57" customFormat="1" ht="13.5"/>
    <row r="3066" s="57" customFormat="1" ht="13.5"/>
    <row r="3067" s="57" customFormat="1" ht="13.5"/>
    <row r="3068" s="57" customFormat="1" ht="13.5"/>
    <row r="3069" s="57" customFormat="1" ht="13.5"/>
    <row r="3070" s="57" customFormat="1" ht="13.5"/>
    <row r="3071" s="57" customFormat="1" ht="13.5"/>
    <row r="3072" s="57" customFormat="1" ht="13.5"/>
    <row r="3073" s="57" customFormat="1" ht="13.5"/>
    <row r="3074" s="57" customFormat="1" ht="13.5"/>
    <row r="3075" s="57" customFormat="1" ht="13.5"/>
    <row r="3076" s="57" customFormat="1" ht="13.5"/>
    <row r="3077" s="57" customFormat="1" ht="13.5"/>
    <row r="3078" s="57" customFormat="1" ht="13.5"/>
    <row r="3079" s="57" customFormat="1" ht="13.5"/>
    <row r="3080" s="57" customFormat="1" ht="13.5"/>
    <row r="3081" s="57" customFormat="1" ht="13.5"/>
    <row r="3082" s="57" customFormat="1" ht="13.5"/>
    <row r="3083" s="57" customFormat="1" ht="13.5"/>
    <row r="3084" s="57" customFormat="1" ht="13.5"/>
    <row r="3085" s="57" customFormat="1" ht="13.5"/>
    <row r="3086" s="57" customFormat="1" ht="13.5"/>
    <row r="3087" s="57" customFormat="1" ht="13.5"/>
    <row r="3088" s="57" customFormat="1" ht="13.5"/>
    <row r="3089" s="57" customFormat="1" ht="13.5"/>
    <row r="3090" s="57" customFormat="1" ht="13.5"/>
    <row r="3091" s="57" customFormat="1" ht="13.5"/>
    <row r="3092" s="57" customFormat="1" ht="13.5"/>
    <row r="3093" s="57" customFormat="1" ht="13.5"/>
    <row r="3094" s="57" customFormat="1" ht="13.5"/>
    <row r="3095" s="57" customFormat="1" ht="13.5"/>
    <row r="3096" s="57" customFormat="1" ht="13.5"/>
    <row r="3097" s="57" customFormat="1" ht="13.5"/>
    <row r="3098" s="57" customFormat="1" ht="13.5"/>
    <row r="3099" s="57" customFormat="1" ht="13.5"/>
    <row r="3100" s="57" customFormat="1" ht="13.5"/>
    <row r="3101" s="57" customFormat="1" ht="13.5"/>
    <row r="3102" s="57" customFormat="1" ht="13.5"/>
    <row r="3103" s="57" customFormat="1" ht="13.5"/>
    <row r="3104" s="57" customFormat="1" ht="13.5"/>
    <row r="3105" s="57" customFormat="1" ht="13.5"/>
    <row r="3106" s="57" customFormat="1" ht="13.5"/>
    <row r="3107" s="57" customFormat="1" ht="13.5"/>
    <row r="3108" s="57" customFormat="1" ht="13.5"/>
    <row r="3109" s="57" customFormat="1" ht="13.5"/>
    <row r="3110" s="57" customFormat="1" ht="13.5"/>
    <row r="3111" s="57" customFormat="1" ht="13.5"/>
    <row r="3112" s="57" customFormat="1" ht="13.5"/>
    <row r="3113" s="57" customFormat="1" ht="13.5"/>
    <row r="3114" s="57" customFormat="1" ht="13.5"/>
    <row r="3115" s="57" customFormat="1" ht="13.5"/>
    <row r="3116" s="57" customFormat="1" ht="13.5"/>
    <row r="3117" s="57" customFormat="1" ht="13.5"/>
    <row r="3118" s="57" customFormat="1" ht="13.5"/>
    <row r="3119" s="57" customFormat="1" ht="13.5"/>
    <row r="3120" s="57" customFormat="1" ht="13.5"/>
    <row r="3121" s="57" customFormat="1" ht="13.5"/>
    <row r="3122" s="57" customFormat="1" ht="13.5"/>
    <row r="3123" s="57" customFormat="1" ht="13.5"/>
    <row r="3124" s="57" customFormat="1" ht="13.5"/>
    <row r="3125" s="57" customFormat="1" ht="13.5"/>
    <row r="3126" s="57" customFormat="1" ht="13.5"/>
    <row r="3127" s="57" customFormat="1" ht="13.5"/>
    <row r="3128" s="57" customFormat="1" ht="13.5"/>
    <row r="3129" s="57" customFormat="1" ht="13.5"/>
    <row r="3130" s="57" customFormat="1" ht="13.5"/>
    <row r="3131" s="57" customFormat="1" ht="13.5"/>
    <row r="3132" s="57" customFormat="1" ht="13.5"/>
    <row r="3133" s="57" customFormat="1" ht="13.5"/>
    <row r="3134" s="57" customFormat="1" ht="13.5"/>
    <row r="3135" s="57" customFormat="1" ht="13.5"/>
    <row r="3136" s="57" customFormat="1" ht="13.5"/>
    <row r="3137" s="57" customFormat="1" ht="13.5"/>
    <row r="3138" s="57" customFormat="1" ht="13.5"/>
    <row r="3139" s="57" customFormat="1" ht="13.5"/>
    <row r="3140" s="57" customFormat="1" ht="13.5"/>
    <row r="3141" s="57" customFormat="1" ht="13.5"/>
    <row r="3142" s="57" customFormat="1" ht="13.5"/>
    <row r="3143" s="57" customFormat="1" ht="13.5"/>
    <row r="3144" s="57" customFormat="1" ht="13.5"/>
    <row r="3145" s="57" customFormat="1" ht="13.5"/>
    <row r="3146" s="57" customFormat="1" ht="13.5"/>
    <row r="3147" s="57" customFormat="1" ht="13.5"/>
    <row r="3148" s="57" customFormat="1" ht="13.5"/>
    <row r="3149" s="57" customFormat="1" ht="13.5"/>
    <row r="3150" s="57" customFormat="1" ht="13.5"/>
    <row r="3151" s="57" customFormat="1" ht="13.5"/>
    <row r="3152" s="57" customFormat="1" ht="13.5"/>
    <row r="3153" s="57" customFormat="1" ht="13.5"/>
    <row r="3154" s="57" customFormat="1" ht="13.5"/>
    <row r="3155" s="57" customFormat="1" ht="13.5"/>
    <row r="3156" s="57" customFormat="1" ht="13.5"/>
    <row r="3157" s="57" customFormat="1" ht="13.5"/>
    <row r="3158" s="57" customFormat="1" ht="13.5"/>
    <row r="3159" s="57" customFormat="1" ht="13.5"/>
    <row r="3160" s="57" customFormat="1" ht="13.5"/>
    <row r="3161" s="57" customFormat="1" ht="13.5"/>
    <row r="3162" s="57" customFormat="1" ht="13.5"/>
    <row r="3163" s="57" customFormat="1" ht="13.5"/>
    <row r="3164" s="57" customFormat="1" ht="13.5"/>
    <row r="3165" s="57" customFormat="1" ht="13.5"/>
    <row r="3166" s="57" customFormat="1" ht="13.5"/>
    <row r="3167" s="57" customFormat="1" ht="13.5"/>
    <row r="3168" s="57" customFormat="1" ht="13.5"/>
    <row r="3169" s="57" customFormat="1" ht="13.5"/>
    <row r="3170" s="57" customFormat="1" ht="13.5"/>
    <row r="3171" s="57" customFormat="1" ht="13.5"/>
    <row r="3172" s="57" customFormat="1" ht="13.5"/>
    <row r="3173" s="57" customFormat="1" ht="13.5"/>
    <row r="3174" s="57" customFormat="1" ht="13.5"/>
    <row r="3175" s="57" customFormat="1" ht="13.5"/>
    <row r="3176" s="57" customFormat="1" ht="13.5"/>
    <row r="3177" s="57" customFormat="1" ht="13.5"/>
    <row r="3178" s="57" customFormat="1" ht="13.5"/>
    <row r="3179" s="57" customFormat="1" ht="13.5"/>
    <row r="3180" s="57" customFormat="1" ht="13.5"/>
    <row r="3181" s="57" customFormat="1" ht="13.5"/>
    <row r="3182" s="57" customFormat="1" ht="13.5"/>
    <row r="3183" s="57" customFormat="1" ht="13.5"/>
    <row r="3184" s="57" customFormat="1" ht="13.5"/>
    <row r="3185" s="57" customFormat="1" ht="13.5"/>
    <row r="3186" s="57" customFormat="1" ht="13.5"/>
    <row r="3187" s="57" customFormat="1" ht="13.5"/>
    <row r="3188" s="57" customFormat="1" ht="13.5"/>
    <row r="3189" s="57" customFormat="1" ht="13.5"/>
    <row r="3190" s="57" customFormat="1" ht="13.5"/>
    <row r="3191" s="57" customFormat="1" ht="13.5"/>
    <row r="3192" s="57" customFormat="1" ht="13.5"/>
    <row r="3193" s="57" customFormat="1" ht="13.5"/>
    <row r="3194" s="57" customFormat="1" ht="13.5"/>
    <row r="3195" s="57" customFormat="1" ht="13.5"/>
    <row r="3196" s="57" customFormat="1" ht="13.5"/>
    <row r="3197" s="57" customFormat="1" ht="13.5"/>
    <row r="3198" s="57" customFormat="1" ht="13.5"/>
    <row r="3199" s="57" customFormat="1" ht="13.5"/>
    <row r="3200" s="57" customFormat="1" ht="13.5"/>
    <row r="3201" s="57" customFormat="1" ht="13.5"/>
    <row r="3202" s="57" customFormat="1" ht="13.5"/>
    <row r="3203" s="57" customFormat="1" ht="13.5"/>
    <row r="3204" s="57" customFormat="1" ht="13.5"/>
    <row r="3205" s="57" customFormat="1" ht="13.5"/>
    <row r="3206" s="57" customFormat="1" ht="13.5"/>
    <row r="3207" s="57" customFormat="1" ht="13.5"/>
    <row r="3208" s="57" customFormat="1" ht="13.5"/>
    <row r="3209" s="57" customFormat="1" ht="13.5"/>
    <row r="3210" s="57" customFormat="1" ht="13.5"/>
    <row r="3211" s="57" customFormat="1" ht="13.5"/>
    <row r="3212" s="57" customFormat="1" ht="13.5"/>
    <row r="3213" s="57" customFormat="1" ht="13.5"/>
    <row r="3214" s="57" customFormat="1" ht="13.5"/>
    <row r="3215" s="57" customFormat="1" ht="13.5"/>
    <row r="3216" s="57" customFormat="1" ht="13.5"/>
    <row r="3217" s="57" customFormat="1" ht="13.5"/>
    <row r="3218" s="57" customFormat="1" ht="13.5"/>
    <row r="3219" s="57" customFormat="1" ht="13.5"/>
    <row r="3220" s="57" customFormat="1" ht="13.5"/>
    <row r="3221" s="57" customFormat="1" ht="13.5"/>
    <row r="3222" s="57" customFormat="1" ht="13.5"/>
    <row r="3223" s="57" customFormat="1" ht="13.5"/>
    <row r="3224" s="57" customFormat="1" ht="13.5"/>
    <row r="3225" s="57" customFormat="1" ht="13.5"/>
    <row r="3226" s="57" customFormat="1" ht="13.5"/>
    <row r="3227" s="57" customFormat="1" ht="13.5"/>
    <row r="3228" s="57" customFormat="1" ht="13.5"/>
    <row r="3229" s="57" customFormat="1" ht="13.5"/>
    <row r="3230" s="57" customFormat="1" ht="13.5"/>
    <row r="3231" s="57" customFormat="1" ht="13.5"/>
    <row r="3232" s="57" customFormat="1" ht="13.5"/>
    <row r="3233" s="57" customFormat="1" ht="13.5"/>
    <row r="3234" s="57" customFormat="1" ht="13.5"/>
    <row r="3235" s="57" customFormat="1" ht="13.5"/>
    <row r="3236" s="57" customFormat="1" ht="13.5"/>
    <row r="3237" s="57" customFormat="1" ht="13.5"/>
    <row r="3238" s="57" customFormat="1" ht="13.5"/>
    <row r="3239" s="57" customFormat="1" ht="13.5"/>
    <row r="3240" s="57" customFormat="1" ht="13.5"/>
    <row r="3241" s="57" customFormat="1" ht="13.5"/>
    <row r="3242" s="57" customFormat="1" ht="13.5"/>
    <row r="3243" s="57" customFormat="1" ht="13.5"/>
    <row r="3244" s="57" customFormat="1" ht="13.5"/>
    <row r="3245" s="57" customFormat="1" ht="13.5"/>
    <row r="3246" s="57" customFormat="1" ht="13.5"/>
    <row r="3247" s="57" customFormat="1" ht="13.5"/>
    <row r="3248" s="57" customFormat="1" ht="13.5"/>
    <row r="3249" s="57" customFormat="1" ht="13.5"/>
    <row r="3250" s="57" customFormat="1" ht="13.5"/>
    <row r="3251" s="57" customFormat="1" ht="13.5"/>
    <row r="3252" s="57" customFormat="1" ht="13.5"/>
    <row r="3253" s="57" customFormat="1" ht="13.5"/>
    <row r="3254" s="57" customFormat="1" ht="13.5"/>
    <row r="3255" s="57" customFormat="1" ht="13.5"/>
    <row r="3256" s="57" customFormat="1" ht="13.5"/>
    <row r="3257" s="57" customFormat="1" ht="13.5"/>
    <row r="3258" s="57" customFormat="1" ht="13.5"/>
    <row r="3259" s="57" customFormat="1" ht="13.5"/>
    <row r="3260" s="57" customFormat="1" ht="13.5"/>
    <row r="3261" s="57" customFormat="1" ht="13.5"/>
    <row r="3262" s="57" customFormat="1" ht="13.5"/>
    <row r="3263" s="57" customFormat="1" ht="13.5"/>
    <row r="3264" s="57" customFormat="1" ht="13.5"/>
    <row r="3265" s="57" customFormat="1" ht="13.5"/>
    <row r="3266" s="57" customFormat="1" ht="13.5"/>
    <row r="3267" s="57" customFormat="1" ht="13.5"/>
    <row r="3268" s="57" customFormat="1" ht="13.5"/>
    <row r="3269" s="57" customFormat="1" ht="13.5"/>
    <row r="3270" s="57" customFormat="1" ht="13.5"/>
    <row r="3271" s="57" customFormat="1" ht="13.5"/>
    <row r="3272" s="57" customFormat="1" ht="13.5"/>
    <row r="3273" s="57" customFormat="1" ht="13.5"/>
    <row r="3274" s="57" customFormat="1" ht="13.5"/>
    <row r="3275" s="57" customFormat="1" ht="13.5"/>
    <row r="3276" s="57" customFormat="1" ht="13.5"/>
    <row r="3277" s="57" customFormat="1" ht="13.5"/>
    <row r="3278" s="57" customFormat="1" ht="13.5"/>
    <row r="3279" s="57" customFormat="1" ht="13.5"/>
    <row r="3280" s="57" customFormat="1" ht="13.5"/>
    <row r="3281" s="57" customFormat="1" ht="13.5"/>
    <row r="3282" s="57" customFormat="1" ht="13.5"/>
    <row r="3283" s="57" customFormat="1" ht="13.5"/>
    <row r="3284" s="57" customFormat="1" ht="13.5"/>
    <row r="3285" s="57" customFormat="1" ht="13.5"/>
    <row r="3286" s="57" customFormat="1" ht="13.5"/>
    <row r="3287" s="57" customFormat="1" ht="13.5"/>
    <row r="3288" s="57" customFormat="1" ht="13.5"/>
    <row r="3289" s="57" customFormat="1" ht="13.5"/>
    <row r="3290" s="57" customFormat="1" ht="13.5"/>
    <row r="3291" s="57" customFormat="1" ht="13.5"/>
    <row r="3292" s="57" customFormat="1" ht="13.5"/>
    <row r="3293" s="57" customFormat="1" ht="13.5"/>
    <row r="3294" s="57" customFormat="1" ht="13.5"/>
    <row r="3295" s="57" customFormat="1" ht="13.5"/>
    <row r="3296" s="57" customFormat="1" ht="13.5"/>
    <row r="3297" s="57" customFormat="1" ht="13.5"/>
    <row r="3298" s="57" customFormat="1" ht="13.5"/>
    <row r="3299" s="57" customFormat="1" ht="13.5"/>
    <row r="3300" s="57" customFormat="1" ht="13.5"/>
    <row r="3301" s="57" customFormat="1" ht="13.5"/>
    <row r="3302" s="57" customFormat="1" ht="13.5"/>
    <row r="3303" s="57" customFormat="1" ht="13.5"/>
    <row r="3304" s="57" customFormat="1" ht="13.5"/>
    <row r="3305" s="57" customFormat="1" ht="13.5"/>
    <row r="3306" s="57" customFormat="1" ht="13.5"/>
    <row r="3307" s="57" customFormat="1" ht="13.5"/>
    <row r="3308" s="57" customFormat="1" ht="13.5"/>
    <row r="3309" s="57" customFormat="1" ht="13.5"/>
    <row r="3310" s="57" customFormat="1" ht="13.5"/>
    <row r="3311" s="57" customFormat="1" ht="13.5"/>
    <row r="3312" s="57" customFormat="1" ht="13.5"/>
    <row r="3313" s="57" customFormat="1" ht="13.5"/>
    <row r="3314" s="57" customFormat="1" ht="13.5"/>
    <row r="3315" s="57" customFormat="1" ht="13.5"/>
    <row r="3316" s="57" customFormat="1" ht="13.5"/>
    <row r="3317" s="57" customFormat="1" ht="13.5"/>
    <row r="3318" s="57" customFormat="1" ht="13.5"/>
    <row r="3319" s="57" customFormat="1" ht="13.5"/>
    <row r="3320" s="57" customFormat="1" ht="13.5"/>
    <row r="3321" s="57" customFormat="1" ht="13.5"/>
    <row r="3322" s="57" customFormat="1" ht="13.5"/>
    <row r="3323" s="57" customFormat="1" ht="13.5"/>
    <row r="3324" s="57" customFormat="1" ht="13.5"/>
    <row r="3325" s="57" customFormat="1" ht="13.5"/>
    <row r="3326" s="57" customFormat="1" ht="13.5"/>
    <row r="3327" s="57" customFormat="1" ht="13.5"/>
    <row r="3328" s="57" customFormat="1" ht="13.5"/>
    <row r="3329" s="57" customFormat="1" ht="13.5"/>
    <row r="3330" s="57" customFormat="1" ht="13.5"/>
    <row r="3331" s="57" customFormat="1" ht="13.5"/>
    <row r="3332" s="57" customFormat="1" ht="13.5"/>
    <row r="3333" s="57" customFormat="1" ht="13.5"/>
    <row r="3334" s="57" customFormat="1" ht="13.5"/>
    <row r="3335" s="57" customFormat="1" ht="13.5"/>
    <row r="3336" s="57" customFormat="1" ht="13.5"/>
    <row r="3337" s="57" customFormat="1" ht="13.5"/>
    <row r="3338" s="57" customFormat="1" ht="13.5"/>
    <row r="3339" s="57" customFormat="1" ht="13.5"/>
    <row r="3340" s="57" customFormat="1" ht="13.5"/>
    <row r="3341" s="57" customFormat="1" ht="13.5"/>
    <row r="3342" s="57" customFormat="1" ht="13.5"/>
    <row r="3343" s="57" customFormat="1" ht="13.5"/>
    <row r="3344" s="57" customFormat="1" ht="13.5"/>
    <row r="3345" s="57" customFormat="1" ht="13.5"/>
    <row r="3346" s="57" customFormat="1" ht="13.5"/>
    <row r="3347" s="57" customFormat="1" ht="13.5"/>
    <row r="3348" s="57" customFormat="1" ht="13.5"/>
    <row r="3349" s="57" customFormat="1" ht="13.5"/>
    <row r="3350" s="57" customFormat="1" ht="13.5"/>
    <row r="3351" s="57" customFormat="1" ht="13.5"/>
    <row r="3352" s="57" customFormat="1" ht="13.5"/>
    <row r="3353" s="57" customFormat="1" ht="13.5"/>
    <row r="3354" s="57" customFormat="1" ht="13.5"/>
    <row r="3355" s="57" customFormat="1" ht="13.5"/>
    <row r="3356" s="57" customFormat="1" ht="13.5"/>
    <row r="3357" s="57" customFormat="1" ht="13.5"/>
    <row r="3358" s="57" customFormat="1" ht="13.5"/>
    <row r="3359" s="57" customFormat="1" ht="13.5"/>
    <row r="3360" s="57" customFormat="1" ht="13.5"/>
    <row r="3361" s="57" customFormat="1" ht="13.5"/>
    <row r="3362" s="57" customFormat="1" ht="13.5"/>
    <row r="3363" s="57" customFormat="1" ht="13.5"/>
    <row r="3364" s="57" customFormat="1" ht="13.5"/>
    <row r="3365" s="57" customFormat="1" ht="13.5"/>
    <row r="3366" s="57" customFormat="1" ht="13.5"/>
    <row r="3367" s="57" customFormat="1" ht="13.5"/>
    <row r="3368" s="57" customFormat="1" ht="13.5"/>
    <row r="3369" s="57" customFormat="1" ht="13.5"/>
    <row r="3370" s="57" customFormat="1" ht="13.5"/>
    <row r="3371" s="57" customFormat="1" ht="13.5"/>
    <row r="3372" s="57" customFormat="1" ht="13.5"/>
    <row r="3373" s="57" customFormat="1" ht="13.5"/>
    <row r="3374" s="57" customFormat="1" ht="13.5"/>
    <row r="3375" s="57" customFormat="1" ht="13.5"/>
    <row r="3376" s="57" customFormat="1" ht="13.5"/>
    <row r="3377" s="57" customFormat="1" ht="13.5"/>
    <row r="3378" s="57" customFormat="1" ht="13.5"/>
    <row r="3379" s="57" customFormat="1" ht="13.5"/>
    <row r="3380" s="57" customFormat="1" ht="13.5"/>
    <row r="3381" s="57" customFormat="1" ht="13.5"/>
    <row r="3382" s="57" customFormat="1" ht="13.5"/>
    <row r="3383" s="57" customFormat="1" ht="13.5"/>
    <row r="3384" s="57" customFormat="1" ht="13.5"/>
    <row r="3385" s="57" customFormat="1" ht="13.5"/>
    <row r="3386" s="57" customFormat="1" ht="13.5"/>
    <row r="3387" s="57" customFormat="1" ht="13.5"/>
    <row r="3388" s="57" customFormat="1" ht="13.5"/>
    <row r="3389" s="57" customFormat="1" ht="13.5"/>
    <row r="3390" s="57" customFormat="1" ht="13.5"/>
    <row r="3391" s="57" customFormat="1" ht="13.5"/>
    <row r="3392" s="57" customFormat="1" ht="13.5"/>
    <row r="3393" s="57" customFormat="1" ht="13.5"/>
    <row r="3394" s="57" customFormat="1" ht="13.5"/>
    <row r="3395" s="57" customFormat="1" ht="13.5"/>
    <row r="3396" s="57" customFormat="1" ht="13.5"/>
    <row r="3397" s="57" customFormat="1" ht="13.5"/>
    <row r="3398" s="57" customFormat="1" ht="13.5"/>
    <row r="3399" s="57" customFormat="1" ht="13.5"/>
    <row r="3400" s="57" customFormat="1" ht="13.5"/>
    <row r="3401" s="57" customFormat="1" ht="13.5"/>
    <row r="3402" s="57" customFormat="1" ht="13.5"/>
    <row r="3403" s="57" customFormat="1" ht="13.5"/>
    <row r="3404" s="57" customFormat="1" ht="13.5"/>
    <row r="3405" s="57" customFormat="1" ht="13.5"/>
    <row r="3406" s="57" customFormat="1" ht="13.5"/>
    <row r="3407" s="57" customFormat="1" ht="13.5"/>
    <row r="3408" s="57" customFormat="1" ht="13.5"/>
    <row r="3409" s="57" customFormat="1" ht="13.5"/>
    <row r="3410" s="57" customFormat="1" ht="13.5"/>
    <row r="3411" s="57" customFormat="1" ht="13.5"/>
    <row r="3412" s="57" customFormat="1" ht="13.5"/>
    <row r="3413" s="57" customFormat="1" ht="13.5"/>
    <row r="3414" s="57" customFormat="1" ht="13.5"/>
    <row r="3415" s="57" customFormat="1" ht="13.5"/>
    <row r="3416" s="57" customFormat="1" ht="13.5"/>
    <row r="3417" s="57" customFormat="1" ht="13.5"/>
    <row r="3418" s="57" customFormat="1" ht="13.5"/>
    <row r="3419" s="57" customFormat="1" ht="13.5"/>
    <row r="3420" s="57" customFormat="1" ht="13.5"/>
    <row r="3421" s="57" customFormat="1" ht="13.5"/>
    <row r="3422" s="57" customFormat="1" ht="13.5"/>
    <row r="3423" s="57" customFormat="1" ht="13.5"/>
    <row r="3424" s="57" customFormat="1" ht="13.5"/>
    <row r="3425" s="57" customFormat="1" ht="13.5"/>
    <row r="3426" s="57" customFormat="1" ht="13.5"/>
    <row r="3427" s="57" customFormat="1" ht="13.5"/>
    <row r="3428" s="57" customFormat="1" ht="13.5"/>
    <row r="3429" s="57" customFormat="1" ht="13.5"/>
    <row r="3430" s="57" customFormat="1" ht="13.5"/>
    <row r="3431" s="57" customFormat="1" ht="13.5"/>
    <row r="3432" s="57" customFormat="1" ht="13.5"/>
    <row r="3433" s="57" customFormat="1" ht="13.5"/>
    <row r="3434" s="57" customFormat="1" ht="13.5"/>
    <row r="3435" s="57" customFormat="1" ht="13.5"/>
    <row r="3436" s="57" customFormat="1" ht="13.5"/>
    <row r="3437" s="57" customFormat="1" ht="13.5"/>
    <row r="3438" s="57" customFormat="1" ht="13.5"/>
    <row r="3439" s="57" customFormat="1" ht="13.5"/>
    <row r="3440" s="57" customFormat="1" ht="13.5"/>
    <row r="3441" s="57" customFormat="1" ht="13.5"/>
    <row r="3442" s="57" customFormat="1" ht="13.5"/>
    <row r="3443" s="57" customFormat="1" ht="13.5"/>
    <row r="3444" s="57" customFormat="1" ht="13.5"/>
    <row r="3445" s="57" customFormat="1" ht="13.5"/>
    <row r="3446" s="57" customFormat="1" ht="13.5"/>
    <row r="3447" s="57" customFormat="1" ht="13.5"/>
    <row r="3448" s="57" customFormat="1" ht="13.5"/>
    <row r="3449" s="57" customFormat="1" ht="13.5"/>
    <row r="3450" s="57" customFormat="1" ht="13.5"/>
    <row r="3451" s="57" customFormat="1" ht="13.5"/>
    <row r="3452" s="57" customFormat="1" ht="13.5"/>
    <row r="3453" s="57" customFormat="1" ht="13.5"/>
    <row r="3454" s="57" customFormat="1" ht="13.5"/>
    <row r="3455" s="57" customFormat="1" ht="13.5"/>
    <row r="3456" s="57" customFormat="1" ht="13.5"/>
    <row r="3457" s="57" customFormat="1" ht="13.5"/>
    <row r="3458" s="57" customFormat="1" ht="13.5"/>
    <row r="3459" s="57" customFormat="1" ht="13.5"/>
    <row r="3460" s="57" customFormat="1" ht="13.5"/>
    <row r="3461" s="57" customFormat="1" ht="13.5"/>
    <row r="3462" s="57" customFormat="1" ht="13.5"/>
    <row r="3463" s="57" customFormat="1" ht="13.5"/>
    <row r="3464" s="57" customFormat="1" ht="13.5"/>
    <row r="3465" s="57" customFormat="1" ht="13.5"/>
    <row r="3466" s="57" customFormat="1" ht="13.5"/>
    <row r="3467" s="57" customFormat="1" ht="13.5"/>
    <row r="3468" s="57" customFormat="1" ht="13.5"/>
    <row r="3469" s="57" customFormat="1" ht="13.5"/>
    <row r="3470" s="57" customFormat="1" ht="13.5"/>
    <row r="3471" s="57" customFormat="1" ht="13.5"/>
    <row r="3472" s="57" customFormat="1" ht="13.5"/>
    <row r="3473" s="57" customFormat="1" ht="13.5"/>
    <row r="3474" s="57" customFormat="1" ht="13.5"/>
    <row r="3475" s="57" customFormat="1" ht="13.5"/>
    <row r="3476" s="57" customFormat="1" ht="13.5"/>
    <row r="3477" s="57" customFormat="1" ht="13.5"/>
    <row r="3478" s="57" customFormat="1" ht="13.5"/>
    <row r="3479" s="57" customFormat="1" ht="13.5"/>
    <row r="3480" s="57" customFormat="1" ht="13.5"/>
    <row r="3481" s="57" customFormat="1" ht="13.5"/>
    <row r="3482" s="57" customFormat="1" ht="13.5"/>
    <row r="3483" s="57" customFormat="1" ht="13.5"/>
    <row r="3484" s="57" customFormat="1" ht="13.5"/>
    <row r="3485" s="57" customFormat="1" ht="13.5"/>
    <row r="3486" s="57" customFormat="1" ht="13.5"/>
    <row r="3487" s="57" customFormat="1" ht="13.5"/>
    <row r="3488" s="57" customFormat="1" ht="13.5"/>
    <row r="3489" s="57" customFormat="1" ht="13.5"/>
    <row r="3490" s="57" customFormat="1" ht="13.5"/>
    <row r="3491" s="57" customFormat="1" ht="13.5"/>
    <row r="3492" s="57" customFormat="1" ht="13.5"/>
    <row r="3493" s="57" customFormat="1" ht="13.5"/>
    <row r="3494" s="57" customFormat="1" ht="13.5"/>
    <row r="3495" s="57" customFormat="1" ht="13.5"/>
    <row r="3496" s="57" customFormat="1" ht="13.5"/>
    <row r="3497" s="57" customFormat="1" ht="13.5"/>
    <row r="3498" s="57" customFormat="1" ht="13.5"/>
    <row r="3499" s="57" customFormat="1" ht="13.5"/>
    <row r="3500" s="57" customFormat="1" ht="13.5"/>
    <row r="3501" s="57" customFormat="1" ht="13.5"/>
    <row r="3502" s="57" customFormat="1" ht="13.5"/>
    <row r="3503" s="57" customFormat="1" ht="13.5"/>
    <row r="3504" s="57" customFormat="1" ht="13.5"/>
    <row r="3505" s="57" customFormat="1" ht="13.5"/>
    <row r="3506" s="57" customFormat="1" ht="13.5"/>
    <row r="3507" s="57" customFormat="1" ht="13.5"/>
    <row r="3508" s="57" customFormat="1" ht="13.5"/>
    <row r="3509" s="57" customFormat="1" ht="13.5"/>
    <row r="3510" s="57" customFormat="1" ht="13.5"/>
    <row r="3511" s="57" customFormat="1" ht="13.5"/>
    <row r="3512" s="57" customFormat="1" ht="13.5"/>
    <row r="3513" s="57" customFormat="1" ht="13.5"/>
    <row r="3514" s="57" customFormat="1" ht="13.5"/>
    <row r="3515" s="57" customFormat="1" ht="13.5"/>
    <row r="3516" s="57" customFormat="1" ht="13.5"/>
    <row r="3517" s="57" customFormat="1" ht="13.5"/>
    <row r="3518" s="57" customFormat="1" ht="13.5"/>
    <row r="3519" s="57" customFormat="1" ht="13.5"/>
    <row r="3520" s="57" customFormat="1" ht="13.5"/>
    <row r="3521" s="57" customFormat="1" ht="13.5"/>
    <row r="3522" s="57" customFormat="1" ht="13.5"/>
    <row r="3523" s="57" customFormat="1" ht="13.5"/>
    <row r="3524" s="57" customFormat="1" ht="13.5"/>
    <row r="3525" s="57" customFormat="1" ht="13.5"/>
    <row r="3526" s="57" customFormat="1" ht="13.5"/>
    <row r="3527" s="57" customFormat="1" ht="13.5"/>
    <row r="3528" s="57" customFormat="1" ht="13.5"/>
    <row r="3529" s="57" customFormat="1" ht="13.5"/>
    <row r="3530" s="57" customFormat="1" ht="13.5"/>
    <row r="3531" s="57" customFormat="1" ht="13.5"/>
    <row r="3532" s="57" customFormat="1" ht="13.5"/>
    <row r="3533" s="57" customFormat="1" ht="13.5"/>
    <row r="3534" s="57" customFormat="1" ht="13.5"/>
    <row r="3535" s="57" customFormat="1" ht="13.5"/>
    <row r="3536" s="57" customFormat="1" ht="13.5"/>
    <row r="3537" s="57" customFormat="1" ht="13.5"/>
    <row r="3538" s="57" customFormat="1" ht="13.5"/>
    <row r="3539" s="57" customFormat="1" ht="13.5"/>
    <row r="3540" s="57" customFormat="1" ht="13.5"/>
    <row r="3541" s="57" customFormat="1" ht="13.5"/>
    <row r="3542" s="57" customFormat="1" ht="13.5"/>
    <row r="3543" s="57" customFormat="1" ht="13.5"/>
    <row r="3544" s="57" customFormat="1" ht="13.5"/>
    <row r="3545" s="57" customFormat="1" ht="13.5"/>
    <row r="3546" s="57" customFormat="1" ht="13.5"/>
    <row r="3547" s="57" customFormat="1" ht="13.5"/>
    <row r="3548" s="57" customFormat="1" ht="13.5"/>
    <row r="3549" s="57" customFormat="1" ht="13.5"/>
    <row r="3550" s="57" customFormat="1" ht="13.5"/>
    <row r="3551" s="57" customFormat="1" ht="13.5"/>
    <row r="3552" s="57" customFormat="1" ht="13.5"/>
    <row r="3553" s="57" customFormat="1" ht="13.5"/>
    <row r="3554" s="57" customFormat="1" ht="13.5"/>
    <row r="3555" s="57" customFormat="1" ht="13.5"/>
    <row r="3556" s="57" customFormat="1" ht="13.5"/>
    <row r="3557" s="57" customFormat="1" ht="13.5"/>
    <row r="3558" s="57" customFormat="1" ht="13.5"/>
    <row r="3559" s="57" customFormat="1" ht="13.5"/>
    <row r="3560" s="57" customFormat="1" ht="13.5"/>
    <row r="3561" s="57" customFormat="1" ht="13.5"/>
    <row r="3562" s="57" customFormat="1" ht="13.5"/>
    <row r="3563" s="57" customFormat="1" ht="13.5"/>
    <row r="3564" s="57" customFormat="1" ht="13.5"/>
    <row r="3565" s="57" customFormat="1" ht="13.5"/>
    <row r="3566" s="57" customFormat="1" ht="13.5"/>
    <row r="3567" s="57" customFormat="1" ht="13.5"/>
    <row r="3568" s="57" customFormat="1" ht="13.5"/>
    <row r="3569" s="57" customFormat="1" ht="13.5"/>
    <row r="3570" s="57" customFormat="1" ht="13.5"/>
    <row r="3571" s="57" customFormat="1" ht="13.5"/>
    <row r="3572" s="57" customFormat="1" ht="13.5"/>
    <row r="3573" s="57" customFormat="1" ht="13.5"/>
    <row r="3574" s="57" customFormat="1" ht="13.5"/>
    <row r="3575" s="57" customFormat="1" ht="13.5"/>
    <row r="3576" s="57" customFormat="1" ht="13.5"/>
    <row r="3577" s="57" customFormat="1" ht="13.5"/>
    <row r="3578" s="57" customFormat="1" ht="13.5"/>
    <row r="3579" s="57" customFormat="1" ht="13.5"/>
    <row r="3580" s="57" customFormat="1" ht="13.5"/>
    <row r="3581" s="57" customFormat="1" ht="13.5"/>
    <row r="3582" s="57" customFormat="1" ht="13.5"/>
    <row r="3583" s="57" customFormat="1" ht="13.5"/>
    <row r="3584" s="57" customFormat="1" ht="13.5"/>
    <row r="3585" s="57" customFormat="1" ht="13.5"/>
    <row r="3586" s="57" customFormat="1" ht="13.5"/>
    <row r="3587" s="57" customFormat="1" ht="13.5"/>
    <row r="3588" s="57" customFormat="1" ht="13.5"/>
    <row r="3589" s="57" customFormat="1" ht="13.5"/>
    <row r="3590" s="57" customFormat="1" ht="13.5"/>
    <row r="3591" s="57" customFormat="1" ht="13.5"/>
    <row r="3592" s="57" customFormat="1" ht="13.5"/>
    <row r="3593" s="57" customFormat="1" ht="13.5"/>
    <row r="3594" s="57" customFormat="1" ht="13.5"/>
    <row r="3595" s="57" customFormat="1" ht="13.5"/>
    <row r="3596" s="57" customFormat="1" ht="13.5"/>
    <row r="3597" s="57" customFormat="1" ht="13.5"/>
    <row r="3598" s="57" customFormat="1" ht="13.5"/>
    <row r="3599" s="57" customFormat="1" ht="13.5"/>
    <row r="3600" s="57" customFormat="1" ht="13.5"/>
    <row r="3601" s="57" customFormat="1" ht="13.5"/>
    <row r="3602" s="57" customFormat="1" ht="13.5"/>
    <row r="3603" s="57" customFormat="1" ht="13.5"/>
    <row r="3604" s="57" customFormat="1" ht="13.5"/>
    <row r="3605" s="57" customFormat="1" ht="13.5"/>
    <row r="3606" s="57" customFormat="1" ht="13.5"/>
    <row r="3607" s="57" customFormat="1" ht="13.5"/>
    <row r="3608" s="57" customFormat="1" ht="13.5"/>
    <row r="3609" s="57" customFormat="1" ht="13.5"/>
    <row r="3610" s="57" customFormat="1" ht="13.5"/>
    <row r="3611" s="57" customFormat="1" ht="13.5"/>
    <row r="3612" s="57" customFormat="1" ht="13.5"/>
    <row r="3613" s="57" customFormat="1" ht="13.5"/>
    <row r="3614" s="57" customFormat="1" ht="13.5"/>
    <row r="3615" s="57" customFormat="1" ht="13.5"/>
    <row r="3616" s="57" customFormat="1" ht="13.5"/>
    <row r="3617" s="57" customFormat="1" ht="13.5"/>
    <row r="3618" s="57" customFormat="1" ht="13.5"/>
    <row r="3619" s="57" customFormat="1" ht="13.5"/>
    <row r="3620" s="57" customFormat="1" ht="13.5"/>
    <row r="3621" s="57" customFormat="1" ht="13.5"/>
    <row r="3622" s="57" customFormat="1" ht="13.5"/>
    <row r="3623" s="57" customFormat="1" ht="13.5"/>
    <row r="3624" s="57" customFormat="1" ht="13.5"/>
    <row r="3625" s="57" customFormat="1" ht="13.5"/>
    <row r="3626" s="57" customFormat="1" ht="13.5"/>
    <row r="3627" s="57" customFormat="1" ht="13.5"/>
    <row r="3628" s="57" customFormat="1" ht="13.5"/>
    <row r="3629" s="57" customFormat="1" ht="13.5"/>
    <row r="3630" s="57" customFormat="1" ht="13.5"/>
    <row r="3631" s="57" customFormat="1" ht="13.5"/>
    <row r="3632" s="57" customFormat="1" ht="13.5"/>
    <row r="3633" s="57" customFormat="1" ht="13.5"/>
    <row r="3634" s="57" customFormat="1" ht="13.5"/>
    <row r="3635" s="57" customFormat="1" ht="13.5"/>
    <row r="3636" s="57" customFormat="1" ht="13.5"/>
    <row r="3637" s="57" customFormat="1" ht="13.5"/>
    <row r="3638" s="57" customFormat="1" ht="13.5"/>
    <row r="3639" s="57" customFormat="1" ht="13.5"/>
    <row r="3640" s="57" customFormat="1" ht="13.5"/>
    <row r="3641" s="57" customFormat="1" ht="13.5"/>
    <row r="3642" s="57" customFormat="1" ht="13.5"/>
    <row r="3643" s="57" customFormat="1" ht="13.5"/>
    <row r="3644" s="57" customFormat="1" ht="13.5"/>
    <row r="3645" s="57" customFormat="1" ht="13.5"/>
    <row r="3646" s="57" customFormat="1" ht="13.5"/>
    <row r="3647" s="57" customFormat="1" ht="13.5"/>
    <row r="3648" s="57" customFormat="1" ht="13.5"/>
    <row r="3649" s="57" customFormat="1" ht="13.5"/>
    <row r="3650" s="57" customFormat="1" ht="13.5"/>
    <row r="3651" s="57" customFormat="1" ht="13.5"/>
    <row r="3652" s="57" customFormat="1" ht="13.5"/>
    <row r="3653" s="57" customFormat="1" ht="13.5"/>
    <row r="3654" s="57" customFormat="1" ht="13.5"/>
    <row r="3655" s="57" customFormat="1" ht="13.5"/>
    <row r="3656" s="57" customFormat="1" ht="13.5"/>
    <row r="3657" s="57" customFormat="1" ht="13.5"/>
    <row r="3658" s="57" customFormat="1" ht="13.5"/>
    <row r="3659" s="57" customFormat="1" ht="13.5"/>
    <row r="3660" s="57" customFormat="1" ht="13.5"/>
    <row r="3661" s="57" customFormat="1" ht="13.5"/>
    <row r="3662" s="57" customFormat="1" ht="13.5"/>
    <row r="3663" s="57" customFormat="1" ht="13.5"/>
    <row r="3664" s="57" customFormat="1" ht="13.5"/>
    <row r="3665" s="57" customFormat="1" ht="13.5"/>
    <row r="3666" s="57" customFormat="1" ht="13.5"/>
    <row r="3667" s="57" customFormat="1" ht="13.5"/>
    <row r="3668" s="57" customFormat="1" ht="13.5"/>
    <row r="3669" s="57" customFormat="1" ht="13.5"/>
    <row r="3670" s="57" customFormat="1" ht="13.5"/>
    <row r="3671" s="57" customFormat="1" ht="13.5"/>
    <row r="3672" s="57" customFormat="1" ht="13.5"/>
    <row r="3673" s="57" customFormat="1" ht="13.5"/>
    <row r="3674" s="57" customFormat="1" ht="13.5"/>
    <row r="3675" s="57" customFormat="1" ht="13.5"/>
    <row r="3676" s="57" customFormat="1" ht="13.5"/>
    <row r="3677" s="57" customFormat="1" ht="13.5"/>
    <row r="3678" s="57" customFormat="1" ht="13.5"/>
    <row r="3679" s="57" customFormat="1" ht="13.5"/>
    <row r="3680" s="57" customFormat="1" ht="13.5"/>
    <row r="3681" s="57" customFormat="1" ht="13.5"/>
    <row r="3682" s="57" customFormat="1" ht="13.5"/>
    <row r="3683" s="57" customFormat="1" ht="13.5"/>
    <row r="3684" s="57" customFormat="1" ht="13.5"/>
    <row r="3685" s="57" customFormat="1" ht="13.5"/>
    <row r="3686" s="57" customFormat="1" ht="13.5"/>
    <row r="3687" s="57" customFormat="1" ht="13.5"/>
    <row r="3688" s="57" customFormat="1" ht="13.5"/>
    <row r="3689" s="57" customFormat="1" ht="13.5"/>
    <row r="3690" s="57" customFormat="1" ht="13.5"/>
    <row r="3691" s="57" customFormat="1" ht="13.5"/>
    <row r="3692" s="57" customFormat="1" ht="13.5"/>
    <row r="3693" s="57" customFormat="1" ht="13.5"/>
    <row r="3694" s="57" customFormat="1" ht="13.5"/>
    <row r="3695" s="57" customFormat="1" ht="13.5"/>
    <row r="3696" s="57" customFormat="1" ht="13.5"/>
    <row r="3697" s="57" customFormat="1" ht="13.5"/>
    <row r="3698" s="57" customFormat="1" ht="13.5"/>
    <row r="3699" s="57" customFormat="1" ht="13.5"/>
    <row r="3700" s="57" customFormat="1" ht="13.5"/>
    <row r="3701" s="57" customFormat="1" ht="13.5"/>
    <row r="3702" s="57" customFormat="1" ht="13.5"/>
    <row r="3703" s="57" customFormat="1" ht="13.5"/>
    <row r="3704" s="57" customFormat="1" ht="13.5"/>
    <row r="3705" s="57" customFormat="1" ht="13.5"/>
    <row r="3706" s="57" customFormat="1" ht="13.5"/>
    <row r="3707" s="57" customFormat="1" ht="13.5"/>
    <row r="3708" s="57" customFormat="1" ht="13.5"/>
    <row r="3709" s="57" customFormat="1" ht="13.5"/>
    <row r="3710" s="57" customFormat="1" ht="13.5"/>
    <row r="3711" s="57" customFormat="1" ht="13.5"/>
    <row r="3712" s="57" customFormat="1" ht="13.5"/>
    <row r="3713" s="57" customFormat="1" ht="13.5"/>
    <row r="3714" s="57" customFormat="1" ht="13.5"/>
    <row r="3715" s="57" customFormat="1" ht="13.5"/>
    <row r="3716" s="57" customFormat="1" ht="13.5"/>
    <row r="3717" s="57" customFormat="1" ht="13.5"/>
    <row r="3718" s="57" customFormat="1" ht="13.5"/>
    <row r="3719" s="57" customFormat="1" ht="13.5"/>
    <row r="3720" s="57" customFormat="1" ht="13.5"/>
    <row r="3721" s="57" customFormat="1" ht="13.5"/>
    <row r="3722" s="57" customFormat="1" ht="13.5"/>
    <row r="3723" s="57" customFormat="1" ht="13.5"/>
    <row r="3724" s="57" customFormat="1" ht="13.5"/>
    <row r="3725" s="57" customFormat="1" ht="13.5"/>
    <row r="3726" s="57" customFormat="1" ht="13.5"/>
    <row r="3727" s="57" customFormat="1" ht="13.5"/>
    <row r="3728" s="57" customFormat="1" ht="13.5"/>
    <row r="3729" s="57" customFormat="1" ht="13.5"/>
    <row r="3730" s="57" customFormat="1" ht="13.5"/>
    <row r="3731" s="57" customFormat="1" ht="13.5"/>
    <row r="3732" s="57" customFormat="1" ht="13.5"/>
    <row r="3733" s="57" customFormat="1" ht="13.5"/>
    <row r="3734" s="57" customFormat="1" ht="13.5"/>
    <row r="3735" s="57" customFormat="1" ht="13.5"/>
    <row r="3736" s="57" customFormat="1" ht="13.5"/>
    <row r="3737" s="57" customFormat="1" ht="13.5"/>
    <row r="3738" s="57" customFormat="1" ht="13.5"/>
    <row r="3739" s="57" customFormat="1" ht="13.5"/>
    <row r="3740" s="57" customFormat="1" ht="13.5"/>
    <row r="3741" s="57" customFormat="1" ht="13.5"/>
    <row r="3742" s="57" customFormat="1" ht="13.5"/>
    <row r="3743" s="57" customFormat="1" ht="13.5"/>
    <row r="3744" s="57" customFormat="1" ht="13.5"/>
    <row r="3745" s="57" customFormat="1" ht="13.5"/>
    <row r="3746" s="57" customFormat="1" ht="13.5"/>
    <row r="3747" s="57" customFormat="1" ht="13.5"/>
    <row r="3748" s="57" customFormat="1" ht="13.5"/>
    <row r="3749" s="57" customFormat="1" ht="13.5"/>
    <row r="3750" s="57" customFormat="1" ht="13.5"/>
    <row r="3751" s="57" customFormat="1" ht="13.5"/>
    <row r="3752" s="57" customFormat="1" ht="13.5"/>
    <row r="3753" s="57" customFormat="1" ht="13.5"/>
    <row r="3754" s="57" customFormat="1" ht="13.5"/>
    <row r="3755" s="57" customFormat="1" ht="13.5"/>
    <row r="3756" s="57" customFormat="1" ht="13.5"/>
    <row r="3757" s="57" customFormat="1" ht="13.5"/>
    <row r="3758" s="57" customFormat="1" ht="13.5"/>
    <row r="3759" s="57" customFormat="1" ht="13.5"/>
    <row r="3760" s="57" customFormat="1" ht="13.5"/>
    <row r="3761" s="57" customFormat="1" ht="13.5"/>
    <row r="3762" s="57" customFormat="1" ht="13.5"/>
    <row r="3763" s="57" customFormat="1" ht="13.5"/>
    <row r="3764" s="57" customFormat="1" ht="13.5"/>
    <row r="3765" s="57" customFormat="1" ht="13.5"/>
    <row r="3766" s="57" customFormat="1" ht="13.5"/>
    <row r="3767" s="57" customFormat="1" ht="13.5"/>
    <row r="3768" s="57" customFormat="1" ht="13.5"/>
    <row r="3769" s="57" customFormat="1" ht="13.5"/>
    <row r="3770" s="57" customFormat="1" ht="13.5"/>
    <row r="3771" s="57" customFormat="1" ht="13.5"/>
    <row r="3772" s="57" customFormat="1" ht="13.5"/>
    <row r="3773" s="57" customFormat="1" ht="13.5"/>
    <row r="3774" s="57" customFormat="1" ht="13.5"/>
    <row r="3775" s="57" customFormat="1" ht="13.5"/>
    <row r="3776" s="57" customFormat="1" ht="13.5"/>
    <row r="3777" s="57" customFormat="1" ht="13.5"/>
    <row r="3778" s="57" customFormat="1" ht="13.5"/>
    <row r="3779" s="57" customFormat="1" ht="13.5"/>
    <row r="3780" s="57" customFormat="1" ht="13.5"/>
    <row r="3781" s="57" customFormat="1" ht="13.5"/>
    <row r="3782" s="57" customFormat="1" ht="13.5"/>
    <row r="3783" s="57" customFormat="1" ht="13.5"/>
    <row r="3784" s="57" customFormat="1" ht="13.5"/>
    <row r="3785" s="57" customFormat="1" ht="13.5"/>
    <row r="3786" s="57" customFormat="1" ht="13.5"/>
    <row r="3787" s="57" customFormat="1" ht="13.5"/>
    <row r="3788" s="57" customFormat="1" ht="13.5"/>
    <row r="3789" s="57" customFormat="1" ht="13.5"/>
    <row r="3790" s="57" customFormat="1" ht="13.5"/>
    <row r="3791" s="57" customFormat="1" ht="13.5"/>
    <row r="3792" s="57" customFormat="1" ht="13.5"/>
    <row r="3793" s="57" customFormat="1" ht="13.5"/>
    <row r="3794" s="57" customFormat="1" ht="13.5"/>
    <row r="3795" s="57" customFormat="1" ht="13.5"/>
    <row r="3796" s="57" customFormat="1" ht="13.5"/>
    <row r="3797" s="57" customFormat="1" ht="13.5"/>
    <row r="3798" s="57" customFormat="1" ht="13.5"/>
    <row r="3799" s="57" customFormat="1" ht="13.5"/>
    <row r="3800" s="57" customFormat="1" ht="13.5"/>
    <row r="3801" s="57" customFormat="1" ht="13.5"/>
    <row r="3802" s="57" customFormat="1" ht="13.5"/>
    <row r="3803" s="57" customFormat="1" ht="13.5"/>
    <row r="3804" s="57" customFormat="1" ht="13.5"/>
    <row r="3805" s="57" customFormat="1" ht="13.5"/>
    <row r="3806" s="57" customFormat="1" ht="13.5"/>
    <row r="3807" s="57" customFormat="1" ht="13.5"/>
    <row r="3808" s="57" customFormat="1" ht="13.5"/>
    <row r="3809" s="57" customFormat="1" ht="13.5"/>
    <row r="3810" s="57" customFormat="1" ht="13.5"/>
    <row r="3811" s="57" customFormat="1" ht="13.5"/>
    <row r="3812" s="57" customFormat="1" ht="13.5"/>
    <row r="3813" s="57" customFormat="1" ht="13.5"/>
    <row r="3814" s="57" customFormat="1" ht="13.5"/>
    <row r="3815" s="57" customFormat="1" ht="13.5"/>
    <row r="3816" s="57" customFormat="1" ht="13.5"/>
    <row r="3817" s="57" customFormat="1" ht="13.5"/>
    <row r="3818" s="57" customFormat="1" ht="13.5"/>
    <row r="3819" s="57" customFormat="1" ht="13.5"/>
    <row r="3820" s="57" customFormat="1" ht="13.5"/>
    <row r="3821" s="57" customFormat="1" ht="13.5"/>
    <row r="3822" s="57" customFormat="1" ht="13.5"/>
    <row r="3823" s="57" customFormat="1" ht="13.5"/>
    <row r="3824" s="57" customFormat="1" ht="13.5"/>
    <row r="3825" s="57" customFormat="1" ht="13.5"/>
    <row r="3826" s="57" customFormat="1" ht="13.5"/>
    <row r="3827" s="57" customFormat="1" ht="13.5"/>
    <row r="3828" s="57" customFormat="1" ht="13.5"/>
    <row r="3829" s="57" customFormat="1" ht="13.5"/>
    <row r="3830" s="57" customFormat="1" ht="13.5"/>
    <row r="3831" s="57" customFormat="1" ht="13.5"/>
    <row r="3832" s="57" customFormat="1" ht="13.5"/>
    <row r="3833" s="57" customFormat="1" ht="13.5"/>
    <row r="3834" s="57" customFormat="1" ht="13.5"/>
    <row r="3835" s="57" customFormat="1" ht="13.5"/>
    <row r="3836" s="57" customFormat="1" ht="13.5"/>
    <row r="3837" s="57" customFormat="1" ht="13.5"/>
    <row r="3838" s="57" customFormat="1" ht="13.5"/>
    <row r="3839" s="57" customFormat="1" ht="13.5"/>
    <row r="3840" s="57" customFormat="1" ht="13.5"/>
    <row r="3841" s="57" customFormat="1" ht="13.5"/>
    <row r="3842" s="57" customFormat="1" ht="13.5"/>
    <row r="3843" s="57" customFormat="1" ht="13.5"/>
    <row r="3844" s="57" customFormat="1" ht="13.5"/>
    <row r="3845" s="57" customFormat="1" ht="13.5"/>
    <row r="3846" s="57" customFormat="1" ht="13.5"/>
    <row r="3847" s="57" customFormat="1" ht="13.5"/>
    <row r="3848" s="57" customFormat="1" ht="13.5"/>
    <row r="3849" s="57" customFormat="1" ht="13.5"/>
    <row r="3850" s="57" customFormat="1" ht="13.5"/>
    <row r="3851" s="57" customFormat="1" ht="13.5"/>
    <row r="3852" s="57" customFormat="1" ht="13.5"/>
    <row r="3853" s="57" customFormat="1" ht="13.5"/>
    <row r="3854" s="57" customFormat="1" ht="13.5"/>
    <row r="3855" s="57" customFormat="1" ht="13.5"/>
    <row r="3856" s="57" customFormat="1" ht="13.5"/>
    <row r="3857" s="57" customFormat="1" ht="13.5"/>
    <row r="3858" s="57" customFormat="1" ht="13.5"/>
    <row r="3859" s="57" customFormat="1" ht="13.5"/>
    <row r="3860" s="57" customFormat="1" ht="13.5"/>
    <row r="3861" s="57" customFormat="1" ht="13.5"/>
    <row r="3862" s="57" customFormat="1" ht="13.5"/>
    <row r="3863" s="57" customFormat="1" ht="13.5"/>
    <row r="3864" s="57" customFormat="1" ht="13.5"/>
    <row r="3865" s="57" customFormat="1" ht="13.5"/>
    <row r="3866" s="57" customFormat="1" ht="13.5"/>
    <row r="3867" s="57" customFormat="1" ht="13.5"/>
    <row r="3868" s="57" customFormat="1" ht="13.5"/>
    <row r="3869" s="57" customFormat="1" ht="13.5"/>
    <row r="3870" s="57" customFormat="1" ht="13.5"/>
    <row r="3871" s="57" customFormat="1" ht="13.5"/>
    <row r="3872" s="57" customFormat="1" ht="13.5"/>
    <row r="3873" s="57" customFormat="1" ht="13.5"/>
    <row r="3874" s="57" customFormat="1" ht="13.5"/>
    <row r="3875" s="57" customFormat="1" ht="13.5"/>
    <row r="3876" s="57" customFormat="1" ht="13.5"/>
    <row r="3877" s="57" customFormat="1" ht="13.5"/>
    <row r="3878" s="57" customFormat="1" ht="13.5"/>
    <row r="3879" s="57" customFormat="1" ht="13.5"/>
    <row r="3880" s="57" customFormat="1" ht="13.5"/>
    <row r="3881" s="57" customFormat="1" ht="13.5"/>
    <row r="3882" s="57" customFormat="1" ht="13.5"/>
    <row r="3883" s="57" customFormat="1" ht="13.5"/>
    <row r="3884" s="57" customFormat="1" ht="13.5"/>
    <row r="3885" s="57" customFormat="1" ht="13.5"/>
    <row r="3886" s="57" customFormat="1" ht="13.5"/>
    <row r="3887" s="57" customFormat="1" ht="13.5"/>
    <row r="3888" s="57" customFormat="1" ht="13.5"/>
    <row r="3889" s="57" customFormat="1" ht="13.5"/>
    <row r="3890" s="57" customFormat="1" ht="13.5"/>
    <row r="3891" s="57" customFormat="1" ht="13.5"/>
    <row r="3892" s="57" customFormat="1" ht="13.5"/>
    <row r="3893" s="57" customFormat="1" ht="13.5"/>
    <row r="3894" s="57" customFormat="1" ht="13.5"/>
    <row r="3895" s="57" customFormat="1" ht="13.5"/>
    <row r="3896" s="57" customFormat="1" ht="13.5"/>
    <row r="3897" s="57" customFormat="1" ht="13.5"/>
    <row r="3898" s="57" customFormat="1" ht="13.5"/>
    <row r="3899" s="57" customFormat="1" ht="13.5"/>
    <row r="3900" s="57" customFormat="1" ht="13.5"/>
    <row r="3901" s="57" customFormat="1" ht="13.5"/>
    <row r="3902" s="57" customFormat="1" ht="13.5"/>
    <row r="3903" s="57" customFormat="1" ht="13.5"/>
    <row r="3904" s="57" customFormat="1" ht="13.5"/>
    <row r="3905" s="57" customFormat="1" ht="13.5"/>
    <row r="3906" s="57" customFormat="1" ht="13.5"/>
    <row r="3907" s="57" customFormat="1" ht="13.5"/>
    <row r="3908" s="57" customFormat="1" ht="13.5"/>
    <row r="3909" s="57" customFormat="1" ht="13.5"/>
    <row r="3910" s="57" customFormat="1" ht="13.5"/>
    <row r="3911" s="57" customFormat="1" ht="13.5"/>
    <row r="3912" s="57" customFormat="1" ht="13.5"/>
    <row r="3913" s="57" customFormat="1" ht="13.5"/>
    <row r="3914" s="57" customFormat="1" ht="13.5"/>
    <row r="3915" s="57" customFormat="1" ht="13.5"/>
    <row r="3916" s="57" customFormat="1" ht="13.5"/>
    <row r="3917" s="57" customFormat="1" ht="13.5"/>
    <row r="3918" s="57" customFormat="1" ht="13.5"/>
    <row r="3919" s="57" customFormat="1" ht="13.5"/>
    <row r="3920" s="57" customFormat="1" ht="13.5"/>
    <row r="3921" s="57" customFormat="1" ht="13.5"/>
    <row r="3922" s="57" customFormat="1" ht="13.5"/>
    <row r="3923" s="57" customFormat="1" ht="13.5"/>
    <row r="3924" s="57" customFormat="1" ht="13.5"/>
    <row r="3925" s="57" customFormat="1" ht="13.5"/>
    <row r="3926" s="57" customFormat="1" ht="13.5"/>
    <row r="3927" s="57" customFormat="1" ht="13.5"/>
    <row r="3928" s="57" customFormat="1" ht="13.5"/>
    <row r="3929" s="57" customFormat="1" ht="13.5"/>
    <row r="3930" s="57" customFormat="1" ht="13.5"/>
    <row r="3931" s="57" customFormat="1" ht="13.5"/>
    <row r="3932" s="57" customFormat="1" ht="13.5"/>
    <row r="3933" s="57" customFormat="1" ht="13.5"/>
    <row r="3934" s="57" customFormat="1" ht="13.5"/>
    <row r="3935" s="57" customFormat="1" ht="13.5"/>
    <row r="3936" s="57" customFormat="1" ht="13.5"/>
    <row r="3937" s="57" customFormat="1" ht="13.5"/>
    <row r="3938" s="57" customFormat="1" ht="13.5"/>
    <row r="3939" s="57" customFormat="1" ht="13.5"/>
    <row r="3940" s="57" customFormat="1" ht="13.5"/>
    <row r="3941" s="57" customFormat="1" ht="13.5"/>
    <row r="3942" s="57" customFormat="1" ht="13.5"/>
    <row r="3943" s="57" customFormat="1" ht="13.5"/>
    <row r="3944" s="57" customFormat="1" ht="13.5"/>
    <row r="3945" s="57" customFormat="1" ht="13.5"/>
    <row r="3946" s="57" customFormat="1" ht="13.5"/>
    <row r="3947" s="57" customFormat="1" ht="13.5"/>
    <row r="3948" s="57" customFormat="1" ht="13.5"/>
    <row r="3949" s="57" customFormat="1" ht="13.5"/>
    <row r="3950" s="57" customFormat="1" ht="13.5"/>
    <row r="3951" s="57" customFormat="1" ht="13.5"/>
    <row r="3952" s="57" customFormat="1" ht="13.5"/>
    <row r="3953" s="57" customFormat="1" ht="13.5"/>
    <row r="3954" s="57" customFormat="1" ht="13.5"/>
    <row r="3955" s="57" customFormat="1" ht="13.5"/>
    <row r="3956" s="57" customFormat="1" ht="13.5"/>
    <row r="3957" s="57" customFormat="1" ht="13.5"/>
    <row r="3958" s="57" customFormat="1" ht="13.5"/>
    <row r="3959" s="57" customFormat="1" ht="13.5"/>
    <row r="3960" s="57" customFormat="1" ht="13.5"/>
    <row r="3961" s="57" customFormat="1" ht="13.5"/>
    <row r="3962" s="57" customFormat="1" ht="13.5"/>
    <row r="3963" s="57" customFormat="1" ht="13.5"/>
    <row r="3964" s="57" customFormat="1" ht="13.5"/>
    <row r="3965" s="57" customFormat="1" ht="13.5"/>
    <row r="3966" s="57" customFormat="1" ht="13.5"/>
    <row r="3967" s="57" customFormat="1" ht="13.5"/>
    <row r="3968" s="57" customFormat="1" ht="13.5"/>
    <row r="3969" s="57" customFormat="1" ht="13.5"/>
    <row r="3970" s="57" customFormat="1" ht="13.5"/>
    <row r="3971" s="57" customFormat="1" ht="13.5"/>
    <row r="3972" s="57" customFormat="1" ht="13.5"/>
    <row r="3973" s="57" customFormat="1" ht="13.5"/>
    <row r="3974" s="57" customFormat="1" ht="13.5"/>
    <row r="3975" s="57" customFormat="1" ht="13.5"/>
    <row r="3976" s="57" customFormat="1" ht="13.5"/>
    <row r="3977" s="57" customFormat="1" ht="13.5"/>
    <row r="3978" s="57" customFormat="1" ht="13.5"/>
    <row r="3979" s="57" customFormat="1" ht="13.5"/>
    <row r="3980" s="57" customFormat="1" ht="13.5"/>
    <row r="3981" s="57" customFormat="1" ht="13.5"/>
    <row r="3982" s="57" customFormat="1" ht="13.5"/>
    <row r="3983" s="57" customFormat="1" ht="13.5"/>
    <row r="3984" s="57" customFormat="1" ht="13.5"/>
    <row r="3985" s="57" customFormat="1" ht="13.5"/>
    <row r="3986" s="57" customFormat="1" ht="13.5"/>
    <row r="3987" s="57" customFormat="1" ht="13.5"/>
    <row r="3988" s="57" customFormat="1" ht="13.5"/>
    <row r="3989" s="57" customFormat="1" ht="13.5"/>
    <row r="3990" s="57" customFormat="1" ht="13.5"/>
    <row r="3991" s="57" customFormat="1" ht="13.5"/>
    <row r="3992" s="57" customFormat="1" ht="13.5"/>
    <row r="3993" s="57" customFormat="1" ht="13.5"/>
    <row r="3994" s="57" customFormat="1" ht="13.5"/>
    <row r="3995" s="57" customFormat="1" ht="13.5"/>
    <row r="3996" s="57" customFormat="1" ht="13.5"/>
    <row r="3997" s="57" customFormat="1" ht="13.5"/>
    <row r="3998" s="57" customFormat="1" ht="13.5"/>
    <row r="3999" s="57" customFormat="1" ht="13.5"/>
    <row r="4000" s="57" customFormat="1" ht="13.5"/>
    <row r="4001" s="57" customFormat="1" ht="13.5"/>
    <row r="4002" s="57" customFormat="1" ht="13.5"/>
    <row r="4003" s="57" customFormat="1" ht="13.5"/>
    <row r="4004" s="57" customFormat="1" ht="13.5"/>
    <row r="4005" s="57" customFormat="1" ht="13.5"/>
    <row r="4006" s="57" customFormat="1" ht="13.5"/>
    <row r="4007" s="57" customFormat="1" ht="13.5"/>
    <row r="4008" s="57" customFormat="1" ht="13.5"/>
    <row r="4009" s="57" customFormat="1" ht="13.5"/>
    <row r="4010" s="57" customFormat="1" ht="13.5"/>
    <row r="4011" s="57" customFormat="1" ht="13.5"/>
    <row r="4012" s="57" customFormat="1" ht="13.5"/>
    <row r="4013" s="57" customFormat="1" ht="13.5"/>
    <row r="4014" s="57" customFormat="1" ht="13.5"/>
    <row r="4015" s="57" customFormat="1" ht="13.5"/>
    <row r="4016" s="57" customFormat="1" ht="13.5"/>
    <row r="4017" s="57" customFormat="1" ht="13.5"/>
    <row r="4018" s="57" customFormat="1" ht="13.5"/>
    <row r="4019" s="57" customFormat="1" ht="13.5"/>
    <row r="4020" s="57" customFormat="1" ht="13.5"/>
    <row r="4021" s="57" customFormat="1" ht="13.5"/>
    <row r="4022" s="57" customFormat="1" ht="13.5"/>
    <row r="4023" s="57" customFormat="1" ht="13.5"/>
    <row r="4024" s="57" customFormat="1" ht="13.5"/>
    <row r="4025" s="57" customFormat="1" ht="13.5"/>
    <row r="4026" s="57" customFormat="1" ht="13.5"/>
    <row r="4027" s="57" customFormat="1" ht="13.5"/>
    <row r="4028" s="57" customFormat="1" ht="13.5"/>
    <row r="4029" s="57" customFormat="1" ht="13.5"/>
    <row r="4030" s="57" customFormat="1" ht="13.5"/>
    <row r="4031" s="57" customFormat="1" ht="13.5"/>
    <row r="4032" s="57" customFormat="1" ht="13.5"/>
    <row r="4033" s="57" customFormat="1" ht="13.5"/>
    <row r="4034" s="57" customFormat="1" ht="13.5"/>
    <row r="4035" s="57" customFormat="1" ht="13.5"/>
    <row r="4036" s="57" customFormat="1" ht="13.5"/>
    <row r="4037" s="57" customFormat="1" ht="13.5"/>
    <row r="4038" s="57" customFormat="1" ht="13.5"/>
    <row r="4039" s="57" customFormat="1" ht="13.5"/>
    <row r="4040" s="57" customFormat="1" ht="13.5"/>
    <row r="4041" s="57" customFormat="1" ht="13.5"/>
    <row r="4042" s="57" customFormat="1" ht="13.5"/>
    <row r="4043" s="57" customFormat="1" ht="13.5"/>
    <row r="4044" s="57" customFormat="1" ht="13.5"/>
    <row r="4045" s="57" customFormat="1" ht="13.5"/>
    <row r="4046" s="57" customFormat="1" ht="13.5"/>
    <row r="4047" s="57" customFormat="1" ht="13.5"/>
    <row r="4048" s="57" customFormat="1" ht="13.5"/>
    <row r="4049" s="57" customFormat="1" ht="13.5"/>
    <row r="4050" s="57" customFormat="1" ht="13.5"/>
    <row r="4051" s="57" customFormat="1" ht="13.5"/>
    <row r="4052" s="57" customFormat="1" ht="13.5"/>
    <row r="4053" s="57" customFormat="1" ht="13.5"/>
    <row r="4054" s="57" customFormat="1" ht="13.5"/>
    <row r="4055" s="57" customFormat="1" ht="13.5"/>
    <row r="4056" s="57" customFormat="1" ht="13.5"/>
    <row r="4057" s="57" customFormat="1" ht="13.5"/>
    <row r="4058" s="57" customFormat="1" ht="13.5"/>
    <row r="4059" s="57" customFormat="1" ht="13.5"/>
    <row r="4060" s="57" customFormat="1" ht="13.5"/>
    <row r="4061" s="57" customFormat="1" ht="13.5"/>
    <row r="4062" s="57" customFormat="1" ht="13.5"/>
    <row r="4063" s="57" customFormat="1" ht="13.5"/>
    <row r="4064" s="57" customFormat="1" ht="13.5"/>
    <row r="4065" s="57" customFormat="1" ht="13.5"/>
    <row r="4066" s="57" customFormat="1" ht="13.5"/>
    <row r="4067" s="57" customFormat="1" ht="13.5"/>
    <row r="4068" s="57" customFormat="1" ht="13.5"/>
    <row r="4069" s="57" customFormat="1" ht="13.5"/>
    <row r="4070" s="57" customFormat="1" ht="13.5"/>
    <row r="4071" s="57" customFormat="1" ht="13.5"/>
    <row r="4072" s="57" customFormat="1" ht="13.5"/>
    <row r="4073" s="57" customFormat="1" ht="13.5"/>
    <row r="4074" s="57" customFormat="1" ht="13.5"/>
    <row r="4075" s="57" customFormat="1" ht="13.5"/>
    <row r="4076" s="57" customFormat="1" ht="13.5"/>
    <row r="4077" s="57" customFormat="1" ht="13.5"/>
    <row r="4078" s="57" customFormat="1" ht="13.5"/>
    <row r="4079" s="57" customFormat="1" ht="13.5"/>
    <row r="4080" s="57" customFormat="1" ht="13.5"/>
    <row r="4081" s="57" customFormat="1" ht="13.5"/>
    <row r="4082" s="57" customFormat="1" ht="13.5"/>
    <row r="4083" s="57" customFormat="1" ht="13.5"/>
    <row r="4084" s="57" customFormat="1" ht="13.5"/>
    <row r="4085" s="57" customFormat="1" ht="13.5"/>
    <row r="4086" s="57" customFormat="1" ht="13.5"/>
    <row r="4087" s="57" customFormat="1" ht="13.5"/>
    <row r="4088" s="57" customFormat="1" ht="13.5"/>
    <row r="4089" s="57" customFormat="1" ht="13.5"/>
    <row r="4090" s="57" customFormat="1" ht="13.5"/>
    <row r="4091" s="57" customFormat="1" ht="13.5"/>
    <row r="4092" s="57" customFormat="1" ht="13.5"/>
    <row r="4093" s="57" customFormat="1" ht="13.5"/>
    <row r="4094" s="57" customFormat="1" ht="13.5"/>
    <row r="4095" s="57" customFormat="1" ht="13.5"/>
    <row r="4096" s="57" customFormat="1" ht="13.5"/>
    <row r="4097" s="57" customFormat="1" ht="13.5"/>
    <row r="4098" s="57" customFormat="1" ht="13.5"/>
    <row r="4099" s="57" customFormat="1" ht="13.5"/>
    <row r="4100" s="57" customFormat="1" ht="13.5"/>
    <row r="4101" s="57" customFormat="1" ht="13.5"/>
    <row r="4102" s="57" customFormat="1" ht="13.5"/>
    <row r="4103" s="57" customFormat="1" ht="13.5"/>
    <row r="4104" s="57" customFormat="1" ht="13.5"/>
    <row r="4105" s="57" customFormat="1" ht="13.5"/>
    <row r="4106" s="57" customFormat="1" ht="13.5"/>
    <row r="4107" s="57" customFormat="1" ht="13.5"/>
    <row r="4108" s="57" customFormat="1" ht="13.5"/>
    <row r="4109" s="57" customFormat="1" ht="13.5"/>
    <row r="4110" s="57" customFormat="1" ht="13.5"/>
    <row r="4111" s="57" customFormat="1" ht="13.5"/>
    <row r="4112" s="57" customFormat="1" ht="13.5"/>
    <row r="4113" s="57" customFormat="1" ht="13.5"/>
    <row r="4114" s="57" customFormat="1" ht="13.5"/>
    <row r="4115" s="57" customFormat="1" ht="13.5"/>
    <row r="4116" s="57" customFormat="1" ht="13.5"/>
    <row r="4117" s="57" customFormat="1" ht="13.5"/>
    <row r="4118" s="57" customFormat="1" ht="13.5"/>
    <row r="4119" s="57" customFormat="1" ht="13.5"/>
    <row r="4120" s="57" customFormat="1" ht="13.5"/>
    <row r="4121" s="57" customFormat="1" ht="13.5"/>
    <row r="4122" s="57" customFormat="1" ht="13.5"/>
    <row r="4123" s="57" customFormat="1" ht="13.5"/>
    <row r="4124" s="57" customFormat="1" ht="13.5"/>
    <row r="4125" s="57" customFormat="1" ht="13.5"/>
    <row r="4126" s="57" customFormat="1" ht="13.5"/>
    <row r="4127" s="57" customFormat="1" ht="13.5"/>
    <row r="4128" s="57" customFormat="1" ht="13.5"/>
    <row r="4129" s="57" customFormat="1" ht="13.5"/>
    <row r="4130" s="57" customFormat="1" ht="13.5"/>
    <row r="4131" s="57" customFormat="1" ht="13.5"/>
    <row r="4132" s="57" customFormat="1" ht="13.5"/>
    <row r="4133" s="57" customFormat="1" ht="13.5"/>
    <row r="4134" s="57" customFormat="1" ht="13.5"/>
    <row r="4135" s="57" customFormat="1" ht="13.5"/>
    <row r="4136" s="57" customFormat="1" ht="13.5"/>
    <row r="4137" s="57" customFormat="1" ht="13.5"/>
    <row r="4138" s="57" customFormat="1" ht="13.5"/>
    <row r="4139" s="57" customFormat="1" ht="13.5"/>
    <row r="4140" s="57" customFormat="1" ht="13.5"/>
    <row r="4141" s="57" customFormat="1" ht="13.5"/>
    <row r="4142" s="57" customFormat="1" ht="13.5"/>
    <row r="4143" s="57" customFormat="1" ht="13.5"/>
    <row r="4144" s="57" customFormat="1" ht="13.5"/>
    <row r="4145" s="57" customFormat="1" ht="13.5"/>
    <row r="4146" s="57" customFormat="1" ht="13.5"/>
    <row r="4147" s="57" customFormat="1" ht="13.5"/>
    <row r="4148" s="57" customFormat="1" ht="13.5"/>
    <row r="4149" s="57" customFormat="1" ht="13.5"/>
    <row r="4150" s="57" customFormat="1" ht="13.5"/>
    <row r="4151" s="57" customFormat="1" ht="13.5"/>
    <row r="4152" s="57" customFormat="1" ht="13.5"/>
    <row r="4153" s="57" customFormat="1" ht="13.5"/>
    <row r="4154" s="57" customFormat="1" ht="13.5"/>
    <row r="4155" s="57" customFormat="1" ht="13.5"/>
    <row r="4156" s="57" customFormat="1" ht="13.5"/>
    <row r="4157" s="57" customFormat="1" ht="13.5"/>
    <row r="4158" s="57" customFormat="1" ht="13.5"/>
    <row r="4159" s="57" customFormat="1" ht="13.5"/>
    <row r="4160" s="57" customFormat="1" ht="13.5"/>
    <row r="4161" s="57" customFormat="1" ht="13.5"/>
    <row r="4162" s="57" customFormat="1" ht="13.5"/>
    <row r="4163" s="57" customFormat="1" ht="13.5"/>
    <row r="4164" s="57" customFormat="1" ht="13.5"/>
    <row r="4165" s="57" customFormat="1" ht="13.5"/>
    <row r="4166" s="57" customFormat="1" ht="13.5"/>
    <row r="4167" s="57" customFormat="1" ht="13.5"/>
    <row r="4168" s="57" customFormat="1" ht="13.5"/>
    <row r="4169" s="57" customFormat="1" ht="13.5"/>
    <row r="4170" s="57" customFormat="1" ht="13.5"/>
    <row r="4171" s="57" customFormat="1" ht="13.5"/>
    <row r="4172" s="57" customFormat="1" ht="13.5"/>
    <row r="4173" s="57" customFormat="1" ht="13.5"/>
    <row r="4174" s="57" customFormat="1" ht="13.5"/>
    <row r="4175" s="57" customFormat="1" ht="13.5"/>
    <row r="4176" s="57" customFormat="1" ht="13.5"/>
    <row r="4177" s="57" customFormat="1" ht="13.5"/>
    <row r="4178" s="57" customFormat="1" ht="13.5"/>
    <row r="4179" s="57" customFormat="1" ht="13.5"/>
    <row r="4180" s="57" customFormat="1" ht="13.5"/>
    <row r="4181" s="57" customFormat="1" ht="13.5"/>
    <row r="4182" s="57" customFormat="1" ht="13.5"/>
    <row r="4183" s="57" customFormat="1" ht="13.5"/>
    <row r="4184" s="57" customFormat="1" ht="13.5"/>
    <row r="4185" s="57" customFormat="1" ht="13.5"/>
    <row r="4186" s="57" customFormat="1" ht="13.5"/>
    <row r="4187" s="57" customFormat="1" ht="13.5"/>
    <row r="4188" s="57" customFormat="1" ht="13.5"/>
    <row r="4189" s="57" customFormat="1" ht="13.5"/>
    <row r="4190" s="57" customFormat="1" ht="13.5"/>
    <row r="4191" s="57" customFormat="1" ht="13.5"/>
    <row r="4192" s="57" customFormat="1" ht="13.5"/>
    <row r="4193" s="57" customFormat="1" ht="13.5"/>
    <row r="4194" s="57" customFormat="1" ht="13.5"/>
    <row r="4195" s="57" customFormat="1" ht="13.5"/>
    <row r="4196" s="57" customFormat="1" ht="13.5"/>
    <row r="4197" s="57" customFormat="1" ht="13.5"/>
    <row r="4198" s="57" customFormat="1" ht="13.5"/>
    <row r="4199" s="57" customFormat="1" ht="13.5"/>
    <row r="4200" s="57" customFormat="1" ht="13.5"/>
    <row r="4201" s="57" customFormat="1" ht="13.5"/>
    <row r="4202" s="57" customFormat="1" ht="13.5"/>
    <row r="4203" s="57" customFormat="1" ht="13.5"/>
    <row r="4204" s="57" customFormat="1" ht="13.5"/>
    <row r="4205" s="57" customFormat="1" ht="13.5"/>
    <row r="4206" s="57" customFormat="1" ht="13.5"/>
    <row r="4207" s="57" customFormat="1" ht="13.5"/>
    <row r="4208" s="57" customFormat="1" ht="13.5"/>
    <row r="4209" s="57" customFormat="1" ht="13.5"/>
    <row r="4210" s="57" customFormat="1" ht="13.5"/>
    <row r="4211" s="57" customFormat="1" ht="13.5"/>
    <row r="4212" s="57" customFormat="1" ht="13.5"/>
    <row r="4213" s="57" customFormat="1" ht="13.5"/>
    <row r="4214" s="57" customFormat="1" ht="13.5"/>
    <row r="4215" s="57" customFormat="1" ht="13.5"/>
    <row r="4216" s="57" customFormat="1" ht="13.5"/>
    <row r="4217" s="57" customFormat="1" ht="13.5"/>
    <row r="4218" s="57" customFormat="1" ht="13.5"/>
    <row r="4219" s="57" customFormat="1" ht="13.5"/>
    <row r="4220" s="57" customFormat="1" ht="13.5"/>
    <row r="4221" s="57" customFormat="1" ht="13.5"/>
    <row r="4222" s="57" customFormat="1" ht="13.5"/>
    <row r="4223" s="57" customFormat="1" ht="13.5"/>
    <row r="4224" s="57" customFormat="1" ht="13.5"/>
    <row r="4225" s="57" customFormat="1" ht="13.5"/>
    <row r="4226" s="57" customFormat="1" ht="13.5"/>
    <row r="4227" s="57" customFormat="1" ht="13.5"/>
    <row r="4228" s="57" customFormat="1" ht="13.5"/>
    <row r="4229" s="57" customFormat="1" ht="13.5"/>
    <row r="4230" s="57" customFormat="1" ht="13.5"/>
    <row r="4231" s="57" customFormat="1" ht="13.5"/>
    <row r="4232" s="57" customFormat="1" ht="13.5"/>
    <row r="4233" s="57" customFormat="1" ht="13.5"/>
    <row r="4234" s="57" customFormat="1" ht="13.5"/>
    <row r="4235" s="57" customFormat="1" ht="13.5"/>
    <row r="4236" s="57" customFormat="1" ht="13.5"/>
    <row r="4237" s="57" customFormat="1" ht="13.5"/>
    <row r="4238" s="57" customFormat="1" ht="13.5"/>
    <row r="4239" s="57" customFormat="1" ht="13.5"/>
    <row r="4240" s="57" customFormat="1" ht="13.5"/>
    <row r="4241" s="57" customFormat="1" ht="13.5"/>
    <row r="4242" s="57" customFormat="1" ht="13.5"/>
    <row r="4243" s="57" customFormat="1" ht="13.5"/>
    <row r="4244" s="57" customFormat="1" ht="13.5"/>
    <row r="4245" s="57" customFormat="1" ht="13.5"/>
    <row r="4246" s="57" customFormat="1" ht="13.5"/>
    <row r="4247" s="57" customFormat="1" ht="13.5"/>
    <row r="4248" s="57" customFormat="1" ht="13.5"/>
    <row r="4249" s="57" customFormat="1" ht="13.5"/>
    <row r="4250" s="57" customFormat="1" ht="13.5"/>
    <row r="4251" s="57" customFormat="1" ht="13.5"/>
    <row r="4252" s="57" customFormat="1" ht="13.5"/>
    <row r="4253" s="57" customFormat="1" ht="13.5"/>
    <row r="4254" s="57" customFormat="1" ht="13.5"/>
    <row r="4255" s="57" customFormat="1" ht="13.5"/>
    <row r="4256" s="57" customFormat="1" ht="13.5"/>
    <row r="4257" s="57" customFormat="1" ht="13.5"/>
    <row r="4258" s="57" customFormat="1" ht="13.5"/>
    <row r="4259" s="57" customFormat="1" ht="13.5"/>
    <row r="4260" s="57" customFormat="1" ht="13.5"/>
    <row r="4261" s="57" customFormat="1" ht="13.5"/>
    <row r="4262" s="57" customFormat="1" ht="13.5"/>
    <row r="4263" s="57" customFormat="1" ht="13.5"/>
    <row r="4264" s="57" customFormat="1" ht="13.5"/>
    <row r="4265" s="57" customFormat="1" ht="13.5"/>
    <row r="4266" s="57" customFormat="1" ht="13.5"/>
    <row r="4267" s="57" customFormat="1" ht="13.5"/>
    <row r="4268" s="57" customFormat="1" ht="13.5"/>
    <row r="4269" s="57" customFormat="1" ht="13.5"/>
    <row r="4270" s="57" customFormat="1" ht="13.5"/>
    <row r="4271" s="57" customFormat="1" ht="13.5"/>
    <row r="4272" s="57" customFormat="1" ht="13.5"/>
    <row r="4273" s="57" customFormat="1" ht="13.5"/>
    <row r="4274" s="57" customFormat="1" ht="13.5"/>
    <row r="4275" s="57" customFormat="1" ht="13.5"/>
    <row r="4276" s="57" customFormat="1" ht="13.5"/>
    <row r="4277" s="57" customFormat="1" ht="13.5"/>
    <row r="4278" s="57" customFormat="1" ht="13.5"/>
    <row r="4279" s="57" customFormat="1" ht="13.5"/>
    <row r="4280" s="57" customFormat="1" ht="13.5"/>
    <row r="4281" s="57" customFormat="1" ht="13.5"/>
    <row r="4282" s="57" customFormat="1" ht="13.5"/>
    <row r="4283" s="57" customFormat="1" ht="13.5"/>
    <row r="4284" s="57" customFormat="1" ht="13.5"/>
    <row r="4285" s="57" customFormat="1" ht="13.5"/>
    <row r="4286" s="57" customFormat="1" ht="13.5"/>
    <row r="4287" s="57" customFormat="1" ht="13.5"/>
    <row r="4288" s="57" customFormat="1" ht="13.5"/>
    <row r="4289" s="57" customFormat="1" ht="13.5"/>
    <row r="4290" s="57" customFormat="1" ht="13.5"/>
    <row r="4291" s="57" customFormat="1" ht="13.5"/>
    <row r="4292" s="57" customFormat="1" ht="13.5"/>
    <row r="4293" s="57" customFormat="1" ht="13.5"/>
    <row r="4294" s="57" customFormat="1" ht="13.5"/>
    <row r="4295" s="57" customFormat="1" ht="13.5"/>
    <row r="4296" s="57" customFormat="1" ht="13.5"/>
    <row r="4297" s="57" customFormat="1" ht="13.5"/>
    <row r="4298" s="57" customFormat="1" ht="13.5"/>
    <row r="4299" s="57" customFormat="1" ht="13.5"/>
    <row r="4300" s="57" customFormat="1" ht="13.5"/>
    <row r="4301" s="57" customFormat="1" ht="13.5"/>
    <row r="4302" s="57" customFormat="1" ht="13.5"/>
    <row r="4303" s="57" customFormat="1" ht="13.5"/>
    <row r="4304" s="57" customFormat="1" ht="13.5"/>
    <row r="4305" s="57" customFormat="1" ht="13.5"/>
    <row r="4306" s="57" customFormat="1" ht="13.5"/>
    <row r="4307" s="57" customFormat="1" ht="13.5"/>
    <row r="4308" s="57" customFormat="1" ht="13.5"/>
    <row r="4309" s="57" customFormat="1" ht="13.5"/>
    <row r="4310" s="57" customFormat="1" ht="13.5"/>
    <row r="4311" s="57" customFormat="1" ht="13.5"/>
    <row r="4312" s="57" customFormat="1" ht="13.5"/>
    <row r="4313" s="57" customFormat="1" ht="13.5"/>
    <row r="4314" s="57" customFormat="1" ht="13.5"/>
    <row r="4315" s="57" customFormat="1" ht="13.5"/>
    <row r="4316" s="57" customFormat="1" ht="13.5"/>
    <row r="4317" s="57" customFormat="1" ht="13.5"/>
    <row r="4318" s="57" customFormat="1" ht="13.5"/>
    <row r="4319" s="57" customFormat="1" ht="13.5"/>
    <row r="4320" s="57" customFormat="1" ht="13.5"/>
    <row r="4321" s="57" customFormat="1" ht="13.5"/>
    <row r="4322" s="57" customFormat="1" ht="13.5"/>
    <row r="4323" s="57" customFormat="1" ht="13.5"/>
    <row r="4324" s="57" customFormat="1" ht="13.5"/>
    <row r="4325" s="57" customFormat="1" ht="13.5"/>
    <row r="4326" s="57" customFormat="1" ht="13.5"/>
    <row r="4327" s="57" customFormat="1" ht="13.5"/>
    <row r="4328" s="57" customFormat="1" ht="13.5"/>
    <row r="4329" s="57" customFormat="1" ht="13.5"/>
    <row r="4330" s="57" customFormat="1" ht="13.5"/>
    <row r="4331" s="57" customFormat="1" ht="13.5"/>
    <row r="4332" s="57" customFormat="1" ht="13.5"/>
    <row r="4333" s="57" customFormat="1" ht="13.5"/>
    <row r="4334" s="57" customFormat="1" ht="13.5"/>
    <row r="4335" s="57" customFormat="1" ht="13.5"/>
    <row r="4336" s="57" customFormat="1" ht="13.5"/>
    <row r="4337" s="57" customFormat="1" ht="13.5"/>
    <row r="4338" s="57" customFormat="1" ht="13.5"/>
    <row r="4339" s="57" customFormat="1" ht="13.5"/>
    <row r="4340" s="57" customFormat="1" ht="13.5"/>
    <row r="4341" s="57" customFormat="1" ht="13.5"/>
    <row r="4342" s="57" customFormat="1" ht="13.5"/>
    <row r="4343" s="57" customFormat="1" ht="13.5"/>
    <row r="4344" s="57" customFormat="1" ht="13.5"/>
    <row r="4345" s="57" customFormat="1" ht="13.5"/>
    <row r="4346" s="57" customFormat="1" ht="13.5"/>
    <row r="4347" s="57" customFormat="1" ht="13.5"/>
    <row r="4348" s="57" customFormat="1" ht="13.5"/>
    <row r="4349" s="57" customFormat="1" ht="13.5"/>
    <row r="4350" s="57" customFormat="1" ht="13.5"/>
    <row r="4351" s="57" customFormat="1" ht="13.5"/>
    <row r="4352" s="57" customFormat="1" ht="13.5"/>
    <row r="4353" s="57" customFormat="1" ht="13.5"/>
    <row r="4354" s="57" customFormat="1" ht="13.5"/>
    <row r="4355" s="57" customFormat="1" ht="13.5"/>
    <row r="4356" s="57" customFormat="1" ht="13.5"/>
    <row r="4357" s="57" customFormat="1" ht="13.5"/>
    <row r="4358" s="57" customFormat="1" ht="13.5"/>
    <row r="4359" s="57" customFormat="1" ht="13.5"/>
    <row r="4360" s="57" customFormat="1" ht="13.5"/>
    <row r="4361" s="57" customFormat="1" ht="13.5"/>
    <row r="4362" s="57" customFormat="1" ht="13.5"/>
    <row r="4363" s="57" customFormat="1" ht="13.5"/>
    <row r="4364" s="57" customFormat="1" ht="13.5"/>
    <row r="4365" s="57" customFormat="1" ht="13.5"/>
    <row r="4366" s="57" customFormat="1" ht="13.5"/>
    <row r="4367" s="57" customFormat="1" ht="13.5"/>
    <row r="4368" s="57" customFormat="1" ht="13.5"/>
    <row r="4369" s="57" customFormat="1" ht="13.5"/>
    <row r="4370" s="57" customFormat="1" ht="13.5"/>
    <row r="4371" s="57" customFormat="1" ht="13.5"/>
    <row r="4372" s="57" customFormat="1" ht="13.5"/>
    <row r="4373" s="57" customFormat="1" ht="13.5"/>
    <row r="4374" s="57" customFormat="1" ht="13.5"/>
    <row r="4375" s="57" customFormat="1" ht="13.5"/>
    <row r="4376" s="57" customFormat="1" ht="13.5"/>
    <row r="4377" s="57" customFormat="1" ht="13.5"/>
    <row r="4378" s="57" customFormat="1" ht="13.5"/>
    <row r="4379" s="57" customFormat="1" ht="13.5"/>
    <row r="4380" s="57" customFormat="1" ht="13.5"/>
    <row r="4381" s="57" customFormat="1" ht="13.5"/>
    <row r="4382" s="57" customFormat="1" ht="13.5"/>
    <row r="4383" s="57" customFormat="1" ht="13.5"/>
    <row r="4384" s="57" customFormat="1" ht="13.5"/>
    <row r="4385" s="57" customFormat="1" ht="13.5"/>
    <row r="4386" s="57" customFormat="1" ht="13.5"/>
    <row r="4387" s="57" customFormat="1" ht="13.5"/>
    <row r="4388" s="57" customFormat="1" ht="13.5"/>
    <row r="4389" s="57" customFormat="1" ht="13.5"/>
    <row r="4390" s="57" customFormat="1" ht="13.5"/>
    <row r="4391" s="57" customFormat="1" ht="13.5"/>
    <row r="4392" s="57" customFormat="1" ht="13.5"/>
    <row r="4393" s="57" customFormat="1" ht="13.5"/>
    <row r="4394" s="57" customFormat="1" ht="13.5"/>
    <row r="4395" s="57" customFormat="1" ht="13.5"/>
    <row r="4396" s="57" customFormat="1" ht="13.5"/>
    <row r="4397" s="57" customFormat="1" ht="13.5"/>
    <row r="4398" s="57" customFormat="1" ht="13.5"/>
    <row r="4399" s="57" customFormat="1" ht="13.5"/>
    <row r="4400" s="57" customFormat="1" ht="13.5"/>
    <row r="4401" s="57" customFormat="1" ht="13.5"/>
    <row r="4402" s="57" customFormat="1" ht="13.5"/>
    <row r="4403" s="57" customFormat="1" ht="13.5"/>
    <row r="4404" s="57" customFormat="1" ht="13.5"/>
    <row r="4405" s="57" customFormat="1" ht="13.5"/>
    <row r="4406" s="57" customFormat="1" ht="13.5"/>
    <row r="4407" s="57" customFormat="1" ht="13.5"/>
    <row r="4408" s="57" customFormat="1" ht="13.5"/>
    <row r="4409" s="57" customFormat="1" ht="13.5"/>
    <row r="4410" s="57" customFormat="1" ht="13.5"/>
    <row r="4411" s="57" customFormat="1" ht="13.5"/>
    <row r="4412" s="57" customFormat="1" ht="13.5"/>
    <row r="4413" s="57" customFormat="1" ht="13.5"/>
    <row r="4414" s="57" customFormat="1" ht="13.5"/>
    <row r="4415" s="57" customFormat="1" ht="13.5"/>
    <row r="4416" s="57" customFormat="1" ht="13.5"/>
    <row r="4417" s="57" customFormat="1" ht="13.5"/>
    <row r="4418" s="57" customFormat="1" ht="13.5"/>
    <row r="4419" s="57" customFormat="1" ht="13.5"/>
    <row r="4420" s="57" customFormat="1" ht="13.5"/>
    <row r="4421" s="57" customFormat="1" ht="13.5"/>
    <row r="4422" s="57" customFormat="1" ht="13.5"/>
    <row r="4423" s="57" customFormat="1" ht="13.5"/>
    <row r="4424" s="57" customFormat="1" ht="13.5"/>
    <row r="4425" s="57" customFormat="1" ht="13.5"/>
    <row r="4426" s="57" customFormat="1" ht="13.5"/>
    <row r="4427" s="57" customFormat="1" ht="13.5"/>
    <row r="4428" s="57" customFormat="1" ht="13.5"/>
    <row r="4429" s="57" customFormat="1" ht="13.5"/>
    <row r="4430" s="57" customFormat="1" ht="13.5"/>
    <row r="4431" s="57" customFormat="1" ht="13.5"/>
    <row r="4432" s="57" customFormat="1" ht="13.5"/>
    <row r="4433" s="57" customFormat="1" ht="13.5"/>
    <row r="4434" s="57" customFormat="1" ht="13.5"/>
    <row r="4435" s="57" customFormat="1" ht="13.5"/>
    <row r="4436" s="57" customFormat="1" ht="13.5"/>
    <row r="4437" s="57" customFormat="1" ht="13.5"/>
    <row r="4438" s="57" customFormat="1" ht="13.5"/>
    <row r="4439" s="57" customFormat="1" ht="13.5"/>
    <row r="4440" s="57" customFormat="1" ht="13.5"/>
    <row r="4441" s="57" customFormat="1" ht="13.5"/>
    <row r="4442" s="57" customFormat="1" ht="13.5"/>
    <row r="4443" s="57" customFormat="1" ht="13.5"/>
    <row r="4444" s="57" customFormat="1" ht="13.5"/>
    <row r="4445" s="57" customFormat="1" ht="13.5"/>
    <row r="4446" s="57" customFormat="1" ht="13.5"/>
    <row r="4447" s="57" customFormat="1" ht="13.5"/>
    <row r="4448" s="57" customFormat="1" ht="13.5"/>
    <row r="4449" s="57" customFormat="1" ht="13.5"/>
    <row r="4450" s="57" customFormat="1" ht="13.5"/>
    <row r="4451" s="57" customFormat="1" ht="13.5"/>
    <row r="4452" s="57" customFormat="1" ht="13.5"/>
    <row r="4453" s="57" customFormat="1" ht="13.5"/>
    <row r="4454" s="57" customFormat="1" ht="13.5"/>
    <row r="4455" s="57" customFormat="1" ht="13.5"/>
    <row r="4456" s="57" customFormat="1" ht="13.5"/>
    <row r="4457" s="57" customFormat="1" ht="13.5"/>
    <row r="4458" s="57" customFormat="1" ht="13.5"/>
    <row r="4459" s="57" customFormat="1" ht="13.5"/>
    <row r="4460" s="57" customFormat="1" ht="13.5"/>
    <row r="4461" s="57" customFormat="1" ht="13.5"/>
    <row r="4462" s="57" customFormat="1" ht="13.5"/>
    <row r="4463" s="57" customFormat="1" ht="13.5"/>
    <row r="4464" s="57" customFormat="1" ht="13.5"/>
    <row r="4465" s="57" customFormat="1" ht="13.5"/>
    <row r="4466" s="57" customFormat="1" ht="13.5"/>
    <row r="4467" s="57" customFormat="1" ht="13.5"/>
    <row r="4468" s="57" customFormat="1" ht="13.5"/>
    <row r="4469" s="57" customFormat="1" ht="13.5"/>
    <row r="4470" s="57" customFormat="1" ht="13.5"/>
    <row r="4471" s="57" customFormat="1" ht="13.5"/>
    <row r="4472" s="57" customFormat="1" ht="13.5"/>
    <row r="4473" s="57" customFormat="1" ht="13.5"/>
    <row r="4474" s="57" customFormat="1" ht="13.5"/>
    <row r="4475" s="57" customFormat="1" ht="13.5"/>
    <row r="4476" s="57" customFormat="1" ht="13.5"/>
    <row r="4477" s="57" customFormat="1" ht="13.5"/>
    <row r="4478" s="57" customFormat="1" ht="13.5"/>
    <row r="4479" s="57" customFormat="1" ht="13.5"/>
    <row r="4480" s="57" customFormat="1" ht="13.5"/>
    <row r="4481" s="57" customFormat="1" ht="13.5"/>
    <row r="4482" s="57" customFormat="1" ht="13.5"/>
    <row r="4483" s="57" customFormat="1" ht="13.5"/>
    <row r="4484" s="57" customFormat="1" ht="13.5"/>
    <row r="4485" s="57" customFormat="1" ht="13.5"/>
    <row r="4486" s="57" customFormat="1" ht="13.5"/>
    <row r="4487" s="57" customFormat="1" ht="13.5"/>
    <row r="4488" s="57" customFormat="1" ht="13.5"/>
    <row r="4489" s="57" customFormat="1" ht="13.5"/>
    <row r="4490" s="57" customFormat="1" ht="13.5"/>
    <row r="4491" s="57" customFormat="1" ht="13.5"/>
    <row r="4492" s="57" customFormat="1" ht="13.5"/>
    <row r="4493" s="57" customFormat="1" ht="13.5"/>
    <row r="4494" s="57" customFormat="1" ht="13.5"/>
    <row r="4495" s="57" customFormat="1" ht="13.5"/>
    <row r="4496" s="57" customFormat="1" ht="13.5"/>
    <row r="4497" s="57" customFormat="1" ht="13.5"/>
    <row r="4498" s="57" customFormat="1" ht="13.5"/>
    <row r="4499" s="57" customFormat="1" ht="13.5"/>
    <row r="4500" s="57" customFormat="1" ht="13.5"/>
    <row r="4501" s="57" customFormat="1" ht="13.5"/>
    <row r="4502" s="57" customFormat="1" ht="13.5"/>
    <row r="4503" s="57" customFormat="1" ht="13.5"/>
    <row r="4504" s="57" customFormat="1" ht="13.5"/>
    <row r="4505" s="57" customFormat="1" ht="13.5"/>
    <row r="4506" s="57" customFormat="1" ht="13.5"/>
    <row r="4507" s="57" customFormat="1" ht="13.5"/>
    <row r="4508" s="57" customFormat="1" ht="13.5"/>
    <row r="4509" s="57" customFormat="1" ht="13.5"/>
    <row r="4510" s="57" customFormat="1" ht="13.5"/>
    <row r="4511" s="57" customFormat="1" ht="13.5"/>
    <row r="4512" s="57" customFormat="1" ht="13.5"/>
    <row r="4513" s="57" customFormat="1" ht="13.5"/>
    <row r="4514" s="57" customFormat="1" ht="13.5"/>
    <row r="4515" s="57" customFormat="1" ht="13.5"/>
    <row r="4516" s="57" customFormat="1" ht="13.5"/>
    <row r="4517" s="57" customFormat="1" ht="13.5"/>
    <row r="4518" s="57" customFormat="1" ht="13.5"/>
    <row r="4519" s="57" customFormat="1" ht="13.5"/>
    <row r="4520" s="57" customFormat="1" ht="13.5"/>
    <row r="4521" s="57" customFormat="1" ht="13.5"/>
    <row r="4522" s="57" customFormat="1" ht="13.5"/>
    <row r="4523" s="57" customFormat="1" ht="13.5"/>
    <row r="4524" s="57" customFormat="1" ht="13.5"/>
    <row r="4525" s="57" customFormat="1" ht="13.5"/>
    <row r="4526" s="57" customFormat="1" ht="13.5"/>
    <row r="4527" s="57" customFormat="1" ht="13.5"/>
    <row r="4528" s="57" customFormat="1" ht="13.5"/>
    <row r="4529" s="57" customFormat="1" ht="13.5"/>
    <row r="4530" s="57" customFormat="1" ht="13.5"/>
    <row r="4531" s="57" customFormat="1" ht="13.5"/>
    <row r="4532" s="57" customFormat="1" ht="13.5"/>
    <row r="4533" s="57" customFormat="1" ht="13.5"/>
    <row r="4534" s="57" customFormat="1" ht="13.5"/>
    <row r="4535" s="57" customFormat="1" ht="13.5"/>
    <row r="4536" s="57" customFormat="1" ht="13.5"/>
    <row r="4537" s="57" customFormat="1" ht="13.5"/>
    <row r="4538" s="57" customFormat="1" ht="13.5"/>
    <row r="4539" s="57" customFormat="1" ht="13.5"/>
    <row r="4540" s="57" customFormat="1" ht="13.5"/>
    <row r="4541" s="57" customFormat="1" ht="13.5"/>
    <row r="4542" s="57" customFormat="1" ht="13.5"/>
    <row r="4543" s="57" customFormat="1" ht="13.5"/>
    <row r="4544" s="57" customFormat="1" ht="13.5"/>
    <row r="4545" s="57" customFormat="1" ht="13.5"/>
    <row r="4546" s="57" customFormat="1" ht="13.5"/>
    <row r="4547" s="57" customFormat="1" ht="13.5"/>
    <row r="4548" s="57" customFormat="1" ht="13.5"/>
    <row r="4549" s="57" customFormat="1" ht="13.5"/>
    <row r="4550" s="57" customFormat="1" ht="13.5"/>
    <row r="4551" s="57" customFormat="1" ht="13.5"/>
    <row r="4552" s="57" customFormat="1" ht="13.5"/>
    <row r="4553" s="57" customFormat="1" ht="13.5"/>
    <row r="4554" s="57" customFormat="1" ht="13.5"/>
    <row r="4555" s="57" customFormat="1" ht="13.5"/>
    <row r="4556" s="57" customFormat="1" ht="13.5"/>
    <row r="4557" s="57" customFormat="1" ht="13.5"/>
    <row r="4558" s="57" customFormat="1" ht="13.5"/>
    <row r="4559" s="57" customFormat="1" ht="13.5"/>
    <row r="4560" s="57" customFormat="1" ht="13.5"/>
    <row r="4561" s="57" customFormat="1" ht="13.5"/>
    <row r="4562" s="57" customFormat="1" ht="13.5"/>
    <row r="4563" s="57" customFormat="1" ht="13.5"/>
    <row r="4564" s="57" customFormat="1" ht="13.5"/>
    <row r="4565" s="57" customFormat="1" ht="13.5"/>
    <row r="4566" s="57" customFormat="1" ht="13.5"/>
    <row r="4567" s="57" customFormat="1" ht="13.5"/>
    <row r="4568" s="57" customFormat="1" ht="13.5"/>
    <row r="4569" s="57" customFormat="1" ht="13.5"/>
    <row r="4570" s="57" customFormat="1" ht="13.5"/>
    <row r="4571" s="57" customFormat="1" ht="13.5"/>
    <row r="4572" s="57" customFormat="1" ht="13.5"/>
    <row r="4573" s="57" customFormat="1" ht="13.5"/>
    <row r="4574" s="57" customFormat="1" ht="13.5"/>
    <row r="4575" s="57" customFormat="1" ht="13.5"/>
    <row r="4576" s="57" customFormat="1" ht="13.5"/>
    <row r="4577" s="57" customFormat="1" ht="13.5"/>
    <row r="4578" s="57" customFormat="1" ht="13.5"/>
    <row r="4579" s="57" customFormat="1" ht="13.5"/>
    <row r="4580" s="57" customFormat="1" ht="13.5"/>
    <row r="4581" s="57" customFormat="1" ht="13.5"/>
    <row r="4582" s="57" customFormat="1" ht="13.5"/>
    <row r="4583" s="57" customFormat="1" ht="13.5"/>
    <row r="4584" s="57" customFormat="1" ht="13.5"/>
    <row r="4585" s="57" customFormat="1" ht="13.5"/>
    <row r="4586" s="57" customFormat="1" ht="13.5"/>
    <row r="4587" s="57" customFormat="1" ht="13.5"/>
    <row r="4588" s="57" customFormat="1" ht="13.5"/>
    <row r="4589" s="57" customFormat="1" ht="13.5"/>
    <row r="4590" s="57" customFormat="1" ht="13.5"/>
    <row r="4591" s="57" customFormat="1" ht="13.5"/>
    <row r="4592" s="57" customFormat="1" ht="13.5"/>
    <row r="4593" s="57" customFormat="1" ht="13.5"/>
    <row r="4594" s="57" customFormat="1" ht="13.5"/>
    <row r="4595" s="57" customFormat="1" ht="13.5"/>
    <row r="4596" s="57" customFormat="1" ht="13.5"/>
    <row r="4597" s="57" customFormat="1" ht="13.5"/>
    <row r="4598" s="57" customFormat="1" ht="13.5"/>
    <row r="4599" s="57" customFormat="1" ht="13.5"/>
    <row r="4600" s="57" customFormat="1" ht="13.5"/>
    <row r="4601" s="57" customFormat="1" ht="13.5"/>
    <row r="4602" s="57" customFormat="1" ht="13.5"/>
    <row r="4603" s="57" customFormat="1" ht="13.5"/>
    <row r="4604" s="57" customFormat="1" ht="13.5"/>
    <row r="4605" s="57" customFormat="1" ht="13.5"/>
    <row r="4606" s="57" customFormat="1" ht="13.5"/>
    <row r="4607" s="57" customFormat="1" ht="13.5"/>
    <row r="4608" s="57" customFormat="1" ht="13.5"/>
    <row r="4609" s="57" customFormat="1" ht="13.5"/>
    <row r="4610" s="57" customFormat="1" ht="13.5"/>
    <row r="4611" s="57" customFormat="1" ht="13.5"/>
    <row r="4612" s="57" customFormat="1" ht="13.5"/>
    <row r="4613" s="57" customFormat="1" ht="13.5"/>
    <row r="4614" s="57" customFormat="1" ht="13.5"/>
    <row r="4615" s="57" customFormat="1" ht="13.5"/>
    <row r="4616" s="57" customFormat="1" ht="13.5"/>
    <row r="4617" s="57" customFormat="1" ht="13.5"/>
    <row r="4618" s="57" customFormat="1" ht="13.5"/>
    <row r="4619" s="57" customFormat="1" ht="13.5"/>
    <row r="4620" s="57" customFormat="1" ht="13.5"/>
    <row r="4621" s="57" customFormat="1" ht="13.5"/>
    <row r="4622" s="57" customFormat="1" ht="13.5"/>
    <row r="4623" s="57" customFormat="1" ht="13.5"/>
    <row r="4624" s="57" customFormat="1" ht="13.5"/>
    <row r="4625" s="57" customFormat="1" ht="13.5"/>
    <row r="4626" s="57" customFormat="1" ht="13.5"/>
    <row r="4627" s="57" customFormat="1" ht="13.5"/>
    <row r="4628" s="57" customFormat="1" ht="13.5"/>
    <row r="4629" s="57" customFormat="1" ht="13.5"/>
    <row r="4630" s="57" customFormat="1" ht="13.5"/>
    <row r="4631" s="57" customFormat="1" ht="13.5"/>
    <row r="4632" s="57" customFormat="1" ht="13.5"/>
    <row r="4633" s="57" customFormat="1" ht="13.5"/>
    <row r="4634" s="57" customFormat="1" ht="13.5"/>
    <row r="4635" s="57" customFormat="1" ht="13.5"/>
    <row r="4636" s="57" customFormat="1" ht="13.5"/>
    <row r="4637" s="57" customFormat="1" ht="13.5"/>
    <row r="4638" s="57" customFormat="1" ht="13.5"/>
    <row r="4639" s="57" customFormat="1" ht="13.5"/>
    <row r="4640" s="57" customFormat="1" ht="13.5"/>
    <row r="4641" s="57" customFormat="1" ht="13.5"/>
    <row r="4642" s="57" customFormat="1" ht="13.5"/>
    <row r="4643" s="57" customFormat="1" ht="13.5"/>
    <row r="4644" s="57" customFormat="1" ht="13.5"/>
    <row r="4645" s="57" customFormat="1" ht="13.5"/>
    <row r="4646" s="57" customFormat="1" ht="13.5"/>
    <row r="4647" s="57" customFormat="1" ht="13.5"/>
    <row r="4648" s="57" customFormat="1" ht="13.5"/>
    <row r="4649" s="57" customFormat="1" ht="13.5"/>
    <row r="4650" s="57" customFormat="1" ht="13.5"/>
    <row r="4651" s="57" customFormat="1" ht="13.5"/>
    <row r="4652" s="57" customFormat="1" ht="13.5"/>
    <row r="4653" s="57" customFormat="1" ht="13.5"/>
    <row r="4654" s="57" customFormat="1" ht="13.5"/>
    <row r="4655" s="57" customFormat="1" ht="13.5"/>
    <row r="4656" s="57" customFormat="1" ht="13.5"/>
    <row r="4657" s="57" customFormat="1" ht="13.5"/>
    <row r="4658" s="57" customFormat="1" ht="13.5"/>
    <row r="4659" s="57" customFormat="1" ht="13.5"/>
    <row r="4660" s="57" customFormat="1" ht="13.5"/>
    <row r="4661" s="57" customFormat="1" ht="13.5"/>
    <row r="4662" s="57" customFormat="1" ht="13.5"/>
    <row r="4663" s="57" customFormat="1" ht="13.5"/>
    <row r="4664" s="57" customFormat="1" ht="13.5"/>
    <row r="4665" s="57" customFormat="1" ht="13.5"/>
    <row r="4666" s="57" customFormat="1" ht="13.5"/>
    <row r="4667" s="57" customFormat="1" ht="13.5"/>
    <row r="4668" s="57" customFormat="1" ht="13.5"/>
    <row r="4669" s="57" customFormat="1" ht="13.5"/>
    <row r="4670" s="57" customFormat="1" ht="13.5"/>
    <row r="4671" s="57" customFormat="1" ht="13.5"/>
    <row r="4672" s="57" customFormat="1" ht="13.5"/>
    <row r="4673" s="57" customFormat="1" ht="13.5"/>
    <row r="4674" s="57" customFormat="1" ht="13.5"/>
    <row r="4675" s="57" customFormat="1" ht="13.5"/>
    <row r="4676" s="57" customFormat="1" ht="13.5"/>
    <row r="4677" s="57" customFormat="1" ht="13.5"/>
    <row r="4678" s="57" customFormat="1" ht="13.5"/>
    <row r="4679" s="57" customFormat="1" ht="13.5"/>
    <row r="4680" s="57" customFormat="1" ht="13.5"/>
    <row r="4681" s="57" customFormat="1" ht="13.5"/>
    <row r="4682" s="57" customFormat="1" ht="13.5"/>
    <row r="4683" s="57" customFormat="1" ht="13.5"/>
    <row r="4684" s="57" customFormat="1" ht="13.5"/>
    <row r="4685" s="57" customFormat="1" ht="13.5"/>
    <row r="4686" s="57" customFormat="1" ht="13.5"/>
    <row r="4687" s="57" customFormat="1" ht="13.5"/>
    <row r="4688" s="57" customFormat="1" ht="13.5"/>
    <row r="4689" s="57" customFormat="1" ht="13.5"/>
    <row r="4690" s="57" customFormat="1" ht="13.5"/>
    <row r="4691" s="57" customFormat="1" ht="13.5"/>
    <row r="4692" s="57" customFormat="1" ht="13.5"/>
    <row r="4693" s="57" customFormat="1" ht="13.5"/>
    <row r="4694" s="57" customFormat="1" ht="13.5"/>
    <row r="4695" s="57" customFormat="1" ht="13.5"/>
    <row r="4696" s="57" customFormat="1" ht="13.5"/>
    <row r="4697" s="57" customFormat="1" ht="13.5"/>
    <row r="4698" s="57" customFormat="1" ht="13.5"/>
    <row r="4699" s="57" customFormat="1" ht="13.5"/>
    <row r="4700" s="57" customFormat="1" ht="13.5"/>
    <row r="4701" s="57" customFormat="1" ht="13.5"/>
    <row r="4702" s="57" customFormat="1" ht="13.5"/>
    <row r="4703" s="57" customFormat="1" ht="13.5"/>
    <row r="4704" s="57" customFormat="1" ht="13.5"/>
    <row r="4705" s="57" customFormat="1" ht="13.5"/>
    <row r="4706" s="57" customFormat="1" ht="13.5"/>
    <row r="4707" s="57" customFormat="1" ht="13.5"/>
    <row r="4708" s="57" customFormat="1" ht="13.5"/>
    <row r="4709" s="57" customFormat="1" ht="13.5"/>
    <row r="4710" s="57" customFormat="1" ht="13.5"/>
    <row r="4711" s="57" customFormat="1" ht="13.5"/>
    <row r="4712" s="57" customFormat="1" ht="13.5"/>
    <row r="4713" s="57" customFormat="1" ht="13.5"/>
    <row r="4714" s="57" customFormat="1" ht="13.5"/>
    <row r="4715" s="57" customFormat="1" ht="13.5"/>
    <row r="4716" s="57" customFormat="1" ht="13.5"/>
    <row r="4717" s="57" customFormat="1" ht="13.5"/>
    <row r="4718" s="57" customFormat="1" ht="13.5"/>
    <row r="4719" s="57" customFormat="1" ht="13.5"/>
    <row r="4720" s="57" customFormat="1" ht="13.5"/>
    <row r="4721" s="57" customFormat="1" ht="13.5"/>
    <row r="4722" s="57" customFormat="1" ht="13.5"/>
    <row r="4723" s="57" customFormat="1" ht="13.5"/>
    <row r="4724" s="57" customFormat="1" ht="13.5"/>
    <row r="4725" s="57" customFormat="1" ht="13.5"/>
    <row r="4726" s="57" customFormat="1" ht="13.5"/>
    <row r="4727" s="57" customFormat="1" ht="13.5"/>
    <row r="4728" s="57" customFormat="1" ht="13.5"/>
    <row r="4729" s="57" customFormat="1" ht="13.5"/>
    <row r="4730" s="57" customFormat="1" ht="13.5"/>
    <row r="4731" s="57" customFormat="1" ht="13.5"/>
    <row r="4732" s="57" customFormat="1" ht="13.5"/>
    <row r="4733" s="57" customFormat="1" ht="13.5"/>
    <row r="4734" s="57" customFormat="1" ht="13.5"/>
    <row r="4735" s="57" customFormat="1" ht="13.5"/>
    <row r="4736" s="57" customFormat="1" ht="13.5"/>
    <row r="4737" s="57" customFormat="1" ht="13.5"/>
    <row r="4738" s="57" customFormat="1" ht="13.5"/>
    <row r="4739" s="57" customFormat="1" ht="13.5"/>
    <row r="4740" s="57" customFormat="1" ht="13.5"/>
    <row r="4741" s="57" customFormat="1" ht="13.5"/>
    <row r="4742" s="57" customFormat="1" ht="13.5"/>
    <row r="4743" s="57" customFormat="1" ht="13.5"/>
    <row r="4744" s="57" customFormat="1" ht="13.5"/>
    <row r="4745" s="57" customFormat="1" ht="13.5"/>
    <row r="4746" s="57" customFormat="1" ht="13.5"/>
    <row r="4747" s="57" customFormat="1" ht="13.5"/>
    <row r="4748" s="57" customFormat="1" ht="13.5"/>
    <row r="4749" s="57" customFormat="1" ht="13.5"/>
    <row r="4750" s="57" customFormat="1" ht="13.5"/>
    <row r="4751" s="57" customFormat="1" ht="13.5"/>
    <row r="4752" s="57" customFormat="1" ht="13.5"/>
    <row r="4753" s="57" customFormat="1" ht="13.5"/>
    <row r="4754" s="57" customFormat="1" ht="13.5"/>
    <row r="4755" s="57" customFormat="1" ht="13.5"/>
    <row r="4756" s="57" customFormat="1" ht="13.5"/>
    <row r="4757" s="57" customFormat="1" ht="13.5"/>
    <row r="4758" s="57" customFormat="1" ht="13.5"/>
    <row r="4759" s="57" customFormat="1" ht="13.5"/>
    <row r="4760" s="57" customFormat="1" ht="13.5"/>
    <row r="4761" s="57" customFormat="1" ht="13.5"/>
    <row r="4762" s="57" customFormat="1" ht="13.5"/>
    <row r="4763" s="57" customFormat="1" ht="13.5"/>
    <row r="4764" s="57" customFormat="1" ht="13.5"/>
    <row r="4765" s="57" customFormat="1" ht="13.5"/>
    <row r="4766" s="57" customFormat="1" ht="13.5"/>
    <row r="4767" s="57" customFormat="1" ht="13.5"/>
    <row r="4768" s="57" customFormat="1" ht="13.5"/>
    <row r="4769" s="57" customFormat="1" ht="13.5"/>
    <row r="4770" s="57" customFormat="1" ht="13.5"/>
    <row r="4771" s="57" customFormat="1" ht="13.5"/>
    <row r="4772" s="57" customFormat="1" ht="13.5"/>
    <row r="4773" s="57" customFormat="1" ht="13.5"/>
    <row r="4774" s="57" customFormat="1" ht="13.5"/>
    <row r="4775" s="57" customFormat="1" ht="13.5"/>
    <row r="4776" s="57" customFormat="1" ht="13.5"/>
    <row r="4777" s="57" customFormat="1" ht="13.5"/>
    <row r="4778" s="57" customFormat="1" ht="13.5"/>
    <row r="4779" s="57" customFormat="1" ht="13.5"/>
    <row r="4780" s="57" customFormat="1" ht="13.5"/>
    <row r="4781" s="57" customFormat="1" ht="13.5"/>
    <row r="4782" s="57" customFormat="1" ht="13.5"/>
    <row r="4783" s="57" customFormat="1" ht="13.5"/>
    <row r="4784" s="57" customFormat="1" ht="13.5"/>
    <row r="4785" s="57" customFormat="1" ht="13.5"/>
    <row r="4786" s="57" customFormat="1" ht="13.5"/>
    <row r="4787" s="57" customFormat="1" ht="13.5"/>
    <row r="4788" s="57" customFormat="1" ht="13.5"/>
    <row r="4789" s="57" customFormat="1" ht="13.5"/>
    <row r="4790" s="57" customFormat="1" ht="13.5"/>
    <row r="4791" s="57" customFormat="1" ht="13.5"/>
    <row r="4792" s="57" customFormat="1" ht="13.5"/>
    <row r="4793" s="57" customFormat="1" ht="13.5"/>
    <row r="4794" s="57" customFormat="1" ht="13.5"/>
    <row r="4795" s="57" customFormat="1" ht="13.5"/>
    <row r="4796" s="57" customFormat="1" ht="13.5"/>
    <row r="4797" s="57" customFormat="1" ht="13.5"/>
    <row r="4798" s="57" customFormat="1" ht="13.5"/>
    <row r="4799" s="57" customFormat="1" ht="13.5"/>
    <row r="4800" s="57" customFormat="1" ht="13.5"/>
    <row r="4801" s="57" customFormat="1" ht="13.5"/>
    <row r="4802" s="57" customFormat="1" ht="13.5"/>
    <row r="4803" s="57" customFormat="1" ht="13.5"/>
    <row r="4804" s="57" customFormat="1" ht="13.5"/>
    <row r="4805" s="57" customFormat="1" ht="13.5"/>
    <row r="4806" s="57" customFormat="1" ht="13.5"/>
    <row r="4807" s="57" customFormat="1" ht="13.5"/>
    <row r="4808" s="57" customFormat="1" ht="13.5"/>
    <row r="4809" s="57" customFormat="1" ht="13.5"/>
    <row r="4810" s="57" customFormat="1" ht="13.5"/>
    <row r="4811" s="57" customFormat="1" ht="13.5"/>
    <row r="4812" s="57" customFormat="1" ht="13.5"/>
    <row r="4813" s="57" customFormat="1" ht="13.5"/>
    <row r="4814" s="57" customFormat="1" ht="13.5"/>
    <row r="4815" s="57" customFormat="1" ht="13.5"/>
    <row r="4816" s="57" customFormat="1" ht="13.5"/>
    <row r="4817" s="57" customFormat="1" ht="13.5"/>
    <row r="4818" s="57" customFormat="1" ht="13.5"/>
    <row r="4819" s="57" customFormat="1" ht="13.5"/>
    <row r="4820" s="57" customFormat="1" ht="13.5"/>
    <row r="4821" s="57" customFormat="1" ht="13.5"/>
    <row r="4822" s="57" customFormat="1" ht="13.5"/>
    <row r="4823" s="57" customFormat="1" ht="13.5"/>
    <row r="4824" s="57" customFormat="1" ht="13.5"/>
    <row r="4825" s="57" customFormat="1" ht="13.5"/>
    <row r="4826" s="57" customFormat="1" ht="13.5"/>
    <row r="4827" s="57" customFormat="1" ht="13.5"/>
    <row r="4828" s="57" customFormat="1" ht="13.5"/>
    <row r="4829" s="57" customFormat="1" ht="13.5"/>
    <row r="4830" s="57" customFormat="1" ht="13.5"/>
    <row r="4831" s="57" customFormat="1" ht="13.5"/>
    <row r="4832" s="57" customFormat="1" ht="13.5"/>
    <row r="4833" s="57" customFormat="1" ht="13.5"/>
    <row r="4834" s="57" customFormat="1" ht="13.5"/>
    <row r="4835" s="57" customFormat="1" ht="13.5"/>
    <row r="4836" s="57" customFormat="1" ht="13.5"/>
    <row r="4837" s="57" customFormat="1" ht="13.5"/>
    <row r="4838" s="57" customFormat="1" ht="13.5"/>
    <row r="4839" s="57" customFormat="1" ht="13.5"/>
    <row r="4840" s="57" customFormat="1" ht="13.5"/>
    <row r="4841" s="57" customFormat="1" ht="13.5"/>
    <row r="4842" s="57" customFormat="1" ht="13.5"/>
    <row r="4843" s="57" customFormat="1" ht="13.5"/>
    <row r="4844" s="57" customFormat="1" ht="13.5"/>
    <row r="4845" s="57" customFormat="1" ht="13.5"/>
    <row r="4846" s="57" customFormat="1" ht="13.5"/>
    <row r="4847" s="57" customFormat="1" ht="13.5"/>
    <row r="4848" s="57" customFormat="1" ht="13.5"/>
    <row r="4849" s="57" customFormat="1" ht="13.5"/>
    <row r="4850" s="57" customFormat="1" ht="13.5"/>
    <row r="4851" s="57" customFormat="1" ht="13.5"/>
    <row r="4852" s="57" customFormat="1" ht="13.5"/>
    <row r="4853" s="57" customFormat="1" ht="13.5"/>
    <row r="4854" s="57" customFormat="1" ht="13.5"/>
    <row r="4855" s="57" customFormat="1" ht="13.5"/>
    <row r="4856" s="57" customFormat="1" ht="13.5"/>
    <row r="4857" s="57" customFormat="1" ht="13.5"/>
    <row r="4858" s="57" customFormat="1" ht="13.5"/>
    <row r="4859" s="57" customFormat="1" ht="13.5"/>
    <row r="4860" s="57" customFormat="1" ht="13.5"/>
    <row r="4861" s="57" customFormat="1" ht="13.5"/>
    <row r="4862" s="57" customFormat="1" ht="13.5"/>
    <row r="4863" s="57" customFormat="1" ht="13.5"/>
    <row r="4864" s="57" customFormat="1" ht="13.5"/>
    <row r="4865" s="57" customFormat="1" ht="13.5"/>
    <row r="4866" s="57" customFormat="1" ht="13.5"/>
    <row r="4867" s="57" customFormat="1" ht="13.5"/>
    <row r="4868" s="57" customFormat="1" ht="13.5"/>
    <row r="4869" s="57" customFormat="1" ht="13.5"/>
    <row r="4870" s="57" customFormat="1" ht="13.5"/>
    <row r="4871" s="57" customFormat="1" ht="13.5"/>
    <row r="4872" s="57" customFormat="1" ht="13.5"/>
    <row r="4873" s="57" customFormat="1" ht="13.5"/>
    <row r="4874" s="57" customFormat="1" ht="13.5"/>
    <row r="4875" s="57" customFormat="1" ht="13.5"/>
    <row r="4876" s="57" customFormat="1" ht="13.5"/>
    <row r="4877" s="57" customFormat="1" ht="13.5"/>
    <row r="4878" s="57" customFormat="1" ht="13.5"/>
    <row r="4879" s="57" customFormat="1" ht="13.5"/>
    <row r="4880" s="57" customFormat="1" ht="13.5"/>
    <row r="4881" s="57" customFormat="1" ht="13.5"/>
    <row r="4882" s="57" customFormat="1" ht="13.5"/>
    <row r="4883" s="57" customFormat="1" ht="13.5"/>
    <row r="4884" s="57" customFormat="1" ht="13.5"/>
    <row r="4885" s="57" customFormat="1" ht="13.5"/>
    <row r="4886" s="57" customFormat="1" ht="13.5"/>
    <row r="4887" s="57" customFormat="1" ht="13.5"/>
    <row r="4888" s="57" customFormat="1" ht="13.5"/>
    <row r="4889" s="57" customFormat="1" ht="13.5"/>
    <row r="4890" s="57" customFormat="1" ht="13.5"/>
    <row r="4891" s="57" customFormat="1" ht="13.5"/>
    <row r="4892" s="57" customFormat="1" ht="13.5"/>
    <row r="4893" s="57" customFormat="1" ht="13.5"/>
    <row r="4894" s="57" customFormat="1" ht="13.5"/>
    <row r="4895" s="57" customFormat="1" ht="13.5"/>
    <row r="4896" s="57" customFormat="1" ht="13.5"/>
    <row r="4897" s="57" customFormat="1" ht="13.5"/>
    <row r="4898" s="57" customFormat="1" ht="13.5"/>
    <row r="4899" s="57" customFormat="1" ht="13.5"/>
    <row r="4900" s="57" customFormat="1" ht="13.5"/>
    <row r="4901" s="57" customFormat="1" ht="13.5"/>
    <row r="4902" s="57" customFormat="1" ht="13.5"/>
    <row r="4903" s="57" customFormat="1" ht="13.5"/>
    <row r="4904" s="57" customFormat="1" ht="13.5"/>
    <row r="4905" s="57" customFormat="1" ht="13.5"/>
    <row r="4906" s="57" customFormat="1" ht="13.5"/>
    <row r="4907" s="57" customFormat="1" ht="13.5"/>
    <row r="4908" s="57" customFormat="1" ht="13.5"/>
    <row r="4909" s="57" customFormat="1" ht="13.5"/>
    <row r="4910" s="57" customFormat="1" ht="13.5"/>
    <row r="4911" s="57" customFormat="1" ht="13.5"/>
    <row r="4912" s="57" customFormat="1" ht="13.5"/>
    <row r="4913" s="57" customFormat="1" ht="13.5"/>
    <row r="4914" s="57" customFormat="1" ht="13.5"/>
    <row r="4915" s="57" customFormat="1" ht="13.5"/>
    <row r="4916" s="57" customFormat="1" ht="13.5"/>
    <row r="4917" s="57" customFormat="1" ht="13.5"/>
    <row r="4918" s="57" customFormat="1" ht="13.5"/>
    <row r="4919" s="57" customFormat="1" ht="13.5"/>
    <row r="4920" s="57" customFormat="1" ht="13.5"/>
    <row r="4921" s="57" customFormat="1" ht="13.5"/>
    <row r="4922" s="57" customFormat="1" ht="13.5"/>
    <row r="4923" s="57" customFormat="1" ht="13.5"/>
    <row r="4924" s="57" customFormat="1" ht="13.5"/>
    <row r="4925" s="57" customFormat="1" ht="13.5"/>
    <row r="4926" s="57" customFormat="1" ht="13.5"/>
    <row r="4927" s="57" customFormat="1" ht="13.5"/>
    <row r="4928" s="57" customFormat="1" ht="13.5"/>
    <row r="4929" s="57" customFormat="1" ht="13.5"/>
    <row r="4930" s="57" customFormat="1" ht="13.5"/>
    <row r="4931" s="57" customFormat="1" ht="13.5"/>
    <row r="4932" s="57" customFormat="1" ht="13.5"/>
    <row r="4933" s="57" customFormat="1" ht="13.5"/>
    <row r="4934" s="57" customFormat="1" ht="13.5"/>
    <row r="4935" s="57" customFormat="1" ht="13.5"/>
    <row r="4936" s="57" customFormat="1" ht="13.5"/>
    <row r="4937" s="57" customFormat="1" ht="13.5"/>
    <row r="4938" s="57" customFormat="1" ht="13.5"/>
    <row r="4939" s="57" customFormat="1" ht="13.5"/>
    <row r="4940" s="57" customFormat="1" ht="13.5"/>
    <row r="4941" s="57" customFormat="1" ht="13.5"/>
    <row r="4942" s="57" customFormat="1" ht="13.5"/>
    <row r="4943" s="57" customFormat="1" ht="13.5"/>
    <row r="4944" s="57" customFormat="1" ht="13.5"/>
    <row r="4945" s="57" customFormat="1" ht="13.5"/>
    <row r="4946" s="57" customFormat="1" ht="13.5"/>
    <row r="4947" s="57" customFormat="1" ht="13.5"/>
    <row r="4948" s="57" customFormat="1" ht="13.5"/>
    <row r="4949" s="57" customFormat="1" ht="13.5"/>
    <row r="4950" s="57" customFormat="1" ht="13.5"/>
    <row r="4951" s="57" customFormat="1" ht="13.5"/>
    <row r="4952" s="57" customFormat="1" ht="13.5"/>
    <row r="4953" s="57" customFormat="1" ht="13.5"/>
    <row r="4954" s="57" customFormat="1" ht="13.5"/>
    <row r="4955" s="57" customFormat="1" ht="13.5"/>
    <row r="4956" s="57" customFormat="1" ht="13.5"/>
    <row r="4957" s="57" customFormat="1" ht="13.5"/>
    <row r="4958" s="57" customFormat="1" ht="13.5"/>
    <row r="4959" s="57" customFormat="1" ht="13.5"/>
    <row r="4960" s="57" customFormat="1" ht="13.5"/>
    <row r="4961" s="57" customFormat="1" ht="13.5"/>
    <row r="4962" s="57" customFormat="1" ht="13.5"/>
    <row r="4963" s="57" customFormat="1" ht="13.5"/>
    <row r="4964" s="57" customFormat="1" ht="13.5"/>
    <row r="4965" s="57" customFormat="1" ht="13.5"/>
    <row r="4966" s="57" customFormat="1" ht="13.5"/>
    <row r="4967" s="57" customFormat="1" ht="13.5"/>
    <row r="4968" s="57" customFormat="1" ht="13.5"/>
    <row r="4969" s="57" customFormat="1" ht="13.5"/>
    <row r="4970" s="57" customFormat="1" ht="13.5"/>
    <row r="4971" s="57" customFormat="1" ht="13.5"/>
    <row r="4972" s="57" customFormat="1" ht="13.5"/>
    <row r="4973" s="57" customFormat="1" ht="13.5"/>
    <row r="4974" s="57" customFormat="1" ht="13.5"/>
    <row r="4975" s="57" customFormat="1" ht="13.5"/>
    <row r="4976" s="57" customFormat="1" ht="13.5"/>
    <row r="4977" s="57" customFormat="1" ht="13.5"/>
    <row r="4978" s="57" customFormat="1" ht="13.5"/>
    <row r="4979" s="57" customFormat="1" ht="13.5"/>
    <row r="4980" s="57" customFormat="1" ht="13.5"/>
    <row r="4981" s="57" customFormat="1" ht="13.5"/>
    <row r="4982" s="57" customFormat="1" ht="13.5"/>
    <row r="4983" s="57" customFormat="1" ht="13.5"/>
    <row r="4984" s="57" customFormat="1" ht="13.5"/>
    <row r="4985" s="57" customFormat="1" ht="13.5"/>
    <row r="4986" s="57" customFormat="1" ht="13.5"/>
    <row r="4987" s="57" customFormat="1" ht="13.5"/>
    <row r="4988" s="57" customFormat="1" ht="13.5"/>
    <row r="4989" s="57" customFormat="1" ht="13.5"/>
    <row r="4990" s="57" customFormat="1" ht="13.5"/>
    <row r="4991" s="57" customFormat="1" ht="13.5"/>
    <row r="4992" s="57" customFormat="1" ht="13.5"/>
    <row r="4993" s="57" customFormat="1" ht="13.5"/>
    <row r="4994" s="57" customFormat="1" ht="13.5"/>
    <row r="4995" s="57" customFormat="1" ht="13.5"/>
    <row r="4996" s="57" customFormat="1" ht="13.5"/>
    <row r="4997" s="57" customFormat="1" ht="13.5"/>
    <row r="4998" s="57" customFormat="1" ht="13.5"/>
    <row r="4999" s="57" customFormat="1" ht="13.5"/>
    <row r="5000" s="57" customFormat="1" ht="13.5"/>
    <row r="5001" s="57" customFormat="1" ht="13.5"/>
    <row r="5002" s="57" customFormat="1" ht="13.5"/>
    <row r="5003" s="57" customFormat="1" ht="13.5"/>
    <row r="5004" s="57" customFormat="1" ht="13.5"/>
    <row r="5005" s="57" customFormat="1" ht="13.5"/>
    <row r="5006" s="57" customFormat="1" ht="13.5"/>
    <row r="5007" s="57" customFormat="1" ht="13.5"/>
    <row r="5008" s="57" customFormat="1" ht="13.5"/>
    <row r="5009" s="57" customFormat="1" ht="13.5"/>
    <row r="5010" s="57" customFormat="1" ht="13.5"/>
    <row r="5011" s="57" customFormat="1" ht="13.5"/>
    <row r="5012" s="57" customFormat="1" ht="13.5"/>
    <row r="5013" s="57" customFormat="1" ht="13.5"/>
    <row r="5014" s="57" customFormat="1" ht="13.5"/>
    <row r="5015" s="57" customFormat="1" ht="13.5"/>
    <row r="5016" s="57" customFormat="1" ht="13.5"/>
    <row r="5017" s="57" customFormat="1" ht="13.5"/>
    <row r="5018" s="57" customFormat="1" ht="13.5"/>
    <row r="5019" s="57" customFormat="1" ht="13.5"/>
    <row r="5020" s="57" customFormat="1" ht="13.5"/>
    <row r="5021" s="57" customFormat="1" ht="13.5"/>
    <row r="5022" s="57" customFormat="1" ht="13.5"/>
    <row r="5023" s="57" customFormat="1" ht="13.5"/>
    <row r="5024" s="57" customFormat="1" ht="13.5"/>
    <row r="5025" s="57" customFormat="1" ht="13.5"/>
    <row r="5026" s="57" customFormat="1" ht="13.5"/>
    <row r="5027" s="57" customFormat="1" ht="13.5"/>
    <row r="5028" s="57" customFormat="1" ht="13.5"/>
    <row r="5029" s="57" customFormat="1" ht="13.5"/>
    <row r="5030" s="57" customFormat="1" ht="13.5"/>
    <row r="5031" s="57" customFormat="1" ht="13.5"/>
    <row r="5032" s="57" customFormat="1" ht="13.5"/>
    <row r="5033" s="57" customFormat="1" ht="13.5"/>
    <row r="5034" s="57" customFormat="1" ht="13.5"/>
    <row r="5035" s="57" customFormat="1" ht="13.5"/>
    <row r="5036" s="57" customFormat="1" ht="13.5"/>
    <row r="5037" s="57" customFormat="1" ht="13.5"/>
    <row r="5038" s="57" customFormat="1" ht="13.5"/>
    <row r="5039" s="57" customFormat="1" ht="13.5"/>
    <row r="5040" s="57" customFormat="1" ht="13.5"/>
    <row r="5041" s="57" customFormat="1" ht="13.5"/>
    <row r="5042" s="57" customFormat="1" ht="13.5"/>
    <row r="5043" s="57" customFormat="1" ht="13.5"/>
    <row r="5044" s="57" customFormat="1" ht="13.5"/>
    <row r="5045" s="57" customFormat="1" ht="13.5"/>
    <row r="5046" s="57" customFormat="1" ht="13.5"/>
    <row r="5047" s="57" customFormat="1" ht="13.5"/>
    <row r="5048" s="57" customFormat="1" ht="13.5"/>
    <row r="5049" s="57" customFormat="1" ht="13.5"/>
    <row r="5050" s="57" customFormat="1" ht="13.5"/>
    <row r="5051" s="57" customFormat="1" ht="13.5"/>
    <row r="5052" s="57" customFormat="1" ht="13.5"/>
    <row r="5053" s="57" customFormat="1" ht="13.5"/>
    <row r="5054" s="57" customFormat="1" ht="13.5"/>
    <row r="5055" s="57" customFormat="1" ht="13.5"/>
    <row r="5056" s="57" customFormat="1" ht="13.5"/>
    <row r="5057" s="57" customFormat="1" ht="13.5"/>
    <row r="5058" s="57" customFormat="1" ht="13.5"/>
    <row r="5059" s="57" customFormat="1" ht="13.5"/>
    <row r="5060" s="57" customFormat="1" ht="13.5"/>
    <row r="5061" s="57" customFormat="1" ht="13.5"/>
    <row r="5062" s="57" customFormat="1" ht="13.5"/>
    <row r="5063" s="57" customFormat="1" ht="13.5"/>
    <row r="5064" s="57" customFormat="1" ht="13.5"/>
    <row r="5065" s="57" customFormat="1" ht="13.5"/>
    <row r="5066" s="57" customFormat="1" ht="13.5"/>
    <row r="5067" s="57" customFormat="1" ht="13.5"/>
    <row r="5068" s="57" customFormat="1" ht="13.5"/>
    <row r="5069" s="57" customFormat="1" ht="13.5"/>
    <row r="5070" s="57" customFormat="1" ht="13.5"/>
    <row r="5071" s="57" customFormat="1" ht="13.5"/>
    <row r="5072" s="57" customFormat="1" ht="13.5"/>
    <row r="5073" s="57" customFormat="1" ht="13.5"/>
    <row r="5074" s="57" customFormat="1" ht="13.5"/>
    <row r="5075" s="57" customFormat="1" ht="13.5"/>
    <row r="5076" s="57" customFormat="1" ht="13.5"/>
    <row r="5077" s="57" customFormat="1" ht="13.5"/>
    <row r="5078" s="57" customFormat="1" ht="13.5"/>
    <row r="5079" s="57" customFormat="1" ht="13.5"/>
    <row r="5080" s="57" customFormat="1" ht="13.5"/>
    <row r="5081" s="57" customFormat="1" ht="13.5"/>
    <row r="5082" s="57" customFormat="1" ht="13.5"/>
    <row r="5083" s="57" customFormat="1" ht="13.5"/>
    <row r="5084" s="57" customFormat="1" ht="13.5"/>
    <row r="5085" s="57" customFormat="1" ht="13.5"/>
    <row r="5086" s="57" customFormat="1" ht="13.5"/>
    <row r="5087" s="57" customFormat="1" ht="13.5"/>
    <row r="5088" s="57" customFormat="1" ht="13.5"/>
    <row r="5089" s="57" customFormat="1" ht="13.5"/>
    <row r="5090" s="57" customFormat="1" ht="13.5"/>
    <row r="5091" s="57" customFormat="1" ht="13.5"/>
    <row r="5092" s="57" customFormat="1" ht="13.5"/>
    <row r="5093" s="57" customFormat="1" ht="13.5"/>
    <row r="5094" s="57" customFormat="1" ht="13.5"/>
    <row r="5095" s="57" customFormat="1" ht="13.5"/>
    <row r="5096" s="57" customFormat="1" ht="13.5"/>
    <row r="5097" s="57" customFormat="1" ht="13.5"/>
    <row r="5098" s="57" customFormat="1" ht="13.5"/>
    <row r="5099" s="57" customFormat="1" ht="13.5"/>
    <row r="5100" s="57" customFormat="1" ht="13.5"/>
    <row r="5101" s="57" customFormat="1" ht="13.5"/>
    <row r="5102" s="57" customFormat="1" ht="13.5"/>
    <row r="5103" s="57" customFormat="1" ht="13.5"/>
    <row r="5104" s="57" customFormat="1" ht="13.5"/>
    <row r="5105" s="57" customFormat="1" ht="13.5"/>
    <row r="5106" s="57" customFormat="1" ht="13.5"/>
    <row r="5107" s="57" customFormat="1" ht="13.5"/>
    <row r="5108" s="57" customFormat="1" ht="13.5"/>
    <row r="5109" s="57" customFormat="1" ht="13.5"/>
    <row r="5110" s="57" customFormat="1" ht="13.5"/>
    <row r="5111" s="57" customFormat="1" ht="13.5"/>
    <row r="5112" s="57" customFormat="1" ht="13.5"/>
    <row r="5113" s="57" customFormat="1" ht="13.5"/>
    <row r="5114" s="57" customFormat="1" ht="13.5"/>
    <row r="5115" s="57" customFormat="1" ht="13.5"/>
    <row r="5116" s="57" customFormat="1" ht="13.5"/>
    <row r="5117" s="57" customFormat="1" ht="13.5"/>
    <row r="5118" s="57" customFormat="1" ht="13.5"/>
    <row r="5119" s="57" customFormat="1" ht="13.5"/>
    <row r="5120" s="57" customFormat="1" ht="13.5"/>
    <row r="5121" s="57" customFormat="1" ht="13.5"/>
    <row r="5122" s="57" customFormat="1" ht="13.5"/>
    <row r="5123" s="57" customFormat="1" ht="13.5"/>
    <row r="5124" s="57" customFormat="1" ht="13.5"/>
    <row r="5125" s="57" customFormat="1" ht="13.5"/>
    <row r="5126" s="57" customFormat="1" ht="13.5"/>
    <row r="5127" s="57" customFormat="1" ht="13.5"/>
    <row r="5128" s="57" customFormat="1" ht="13.5"/>
    <row r="5129" s="57" customFormat="1" ht="13.5"/>
    <row r="5130" s="57" customFormat="1" ht="13.5"/>
    <row r="5131" s="57" customFormat="1" ht="13.5"/>
    <row r="5132" s="57" customFormat="1" ht="13.5"/>
    <row r="5133" s="57" customFormat="1" ht="13.5"/>
    <row r="5134" s="57" customFormat="1" ht="13.5"/>
    <row r="5135" s="57" customFormat="1" ht="13.5"/>
    <row r="5136" s="57" customFormat="1" ht="13.5"/>
    <row r="5137" s="57" customFormat="1" ht="13.5"/>
    <row r="5138" s="57" customFormat="1" ht="13.5"/>
    <row r="5139" s="57" customFormat="1" ht="13.5"/>
    <row r="5140" s="57" customFormat="1" ht="13.5"/>
    <row r="5141" s="57" customFormat="1" ht="13.5"/>
    <row r="5142" s="57" customFormat="1" ht="13.5"/>
    <row r="5143" s="57" customFormat="1" ht="13.5"/>
    <row r="5144" s="57" customFormat="1" ht="13.5"/>
    <row r="5145" s="57" customFormat="1" ht="13.5"/>
    <row r="5146" s="57" customFormat="1" ht="13.5"/>
    <row r="5147" s="57" customFormat="1" ht="13.5"/>
    <row r="5148" s="57" customFormat="1" ht="13.5"/>
    <row r="5149" s="57" customFormat="1" ht="13.5"/>
    <row r="5150" s="57" customFormat="1" ht="13.5"/>
    <row r="5151" s="57" customFormat="1" ht="13.5"/>
    <row r="5152" s="57" customFormat="1" ht="13.5"/>
    <row r="5153" s="57" customFormat="1" ht="13.5"/>
    <row r="5154" s="57" customFormat="1" ht="13.5"/>
    <row r="5155" s="57" customFormat="1" ht="13.5"/>
    <row r="5156" s="57" customFormat="1" ht="13.5"/>
    <row r="5157" s="57" customFormat="1" ht="13.5"/>
    <row r="5158" s="57" customFormat="1" ht="13.5"/>
    <row r="5159" s="57" customFormat="1" ht="13.5"/>
    <row r="5160" s="57" customFormat="1" ht="13.5"/>
    <row r="5161" s="57" customFormat="1" ht="13.5"/>
    <row r="5162" s="57" customFormat="1" ht="13.5"/>
    <row r="5163" s="57" customFormat="1" ht="13.5"/>
    <row r="5164" s="57" customFormat="1" ht="13.5"/>
    <row r="5165" s="57" customFormat="1" ht="13.5"/>
    <row r="5166" s="57" customFormat="1" ht="13.5"/>
    <row r="5167" s="57" customFormat="1" ht="13.5"/>
    <row r="5168" s="57" customFormat="1" ht="13.5"/>
    <row r="5169" s="57" customFormat="1" ht="13.5"/>
    <row r="5170" s="57" customFormat="1" ht="13.5"/>
    <row r="5171" s="57" customFormat="1" ht="13.5"/>
    <row r="5172" s="57" customFormat="1" ht="13.5"/>
    <row r="5173" s="57" customFormat="1" ht="13.5"/>
    <row r="5174" s="57" customFormat="1" ht="13.5"/>
    <row r="5175" s="57" customFormat="1" ht="13.5"/>
    <row r="5176" s="57" customFormat="1" ht="13.5"/>
    <row r="5177" s="57" customFormat="1" ht="13.5"/>
    <row r="5178" s="57" customFormat="1" ht="13.5"/>
    <row r="5179" s="57" customFormat="1" ht="13.5"/>
    <row r="5180" s="57" customFormat="1" ht="13.5"/>
    <row r="5181" s="57" customFormat="1" ht="13.5"/>
    <row r="5182" s="57" customFormat="1" ht="13.5"/>
    <row r="5183" s="57" customFormat="1" ht="13.5"/>
    <row r="5184" s="57" customFormat="1" ht="13.5"/>
    <row r="5185" s="57" customFormat="1" ht="13.5"/>
    <row r="5186" s="57" customFormat="1" ht="13.5"/>
    <row r="5187" s="57" customFormat="1" ht="13.5"/>
    <row r="5188" s="57" customFormat="1" ht="13.5"/>
    <row r="5189" s="57" customFormat="1" ht="13.5"/>
    <row r="5190" s="57" customFormat="1" ht="13.5"/>
    <row r="5191" s="57" customFormat="1" ht="13.5"/>
    <row r="5192" s="57" customFormat="1" ht="13.5"/>
    <row r="5193" s="57" customFormat="1" ht="13.5"/>
    <row r="5194" s="57" customFormat="1" ht="13.5"/>
    <row r="5195" s="57" customFormat="1" ht="13.5"/>
    <row r="5196" s="57" customFormat="1" ht="13.5"/>
    <row r="5197" s="57" customFormat="1" ht="13.5"/>
    <row r="5198" s="57" customFormat="1" ht="13.5"/>
    <row r="5199" s="57" customFormat="1" ht="13.5"/>
    <row r="5200" s="57" customFormat="1" ht="13.5"/>
    <row r="5201" s="57" customFormat="1" ht="13.5"/>
    <row r="5202" s="57" customFormat="1" ht="13.5"/>
    <row r="5203" s="57" customFormat="1" ht="13.5"/>
    <row r="5204" s="57" customFormat="1" ht="13.5"/>
    <row r="5205" s="57" customFormat="1" ht="13.5"/>
    <row r="5206" s="57" customFormat="1" ht="13.5"/>
    <row r="5207" s="57" customFormat="1" ht="13.5"/>
    <row r="5208" s="57" customFormat="1" ht="13.5"/>
    <row r="5209" s="57" customFormat="1" ht="13.5"/>
    <row r="5210" s="57" customFormat="1" ht="13.5"/>
    <row r="5211" s="57" customFormat="1" ht="13.5"/>
    <row r="5212" s="57" customFormat="1" ht="13.5"/>
    <row r="5213" s="57" customFormat="1" ht="13.5"/>
    <row r="5214" s="57" customFormat="1" ht="13.5"/>
    <row r="5215" s="57" customFormat="1" ht="13.5"/>
    <row r="5216" s="57" customFormat="1" ht="13.5"/>
    <row r="5217" s="57" customFormat="1" ht="13.5"/>
    <row r="5218" s="57" customFormat="1" ht="13.5"/>
    <row r="5219" s="57" customFormat="1" ht="13.5"/>
    <row r="5220" s="57" customFormat="1" ht="13.5"/>
    <row r="5221" s="57" customFormat="1" ht="13.5"/>
    <row r="5222" s="57" customFormat="1" ht="13.5"/>
    <row r="5223" s="57" customFormat="1" ht="13.5"/>
    <row r="5224" s="57" customFormat="1" ht="13.5"/>
    <row r="5225" s="57" customFormat="1" ht="13.5"/>
    <row r="5226" s="57" customFormat="1" ht="13.5"/>
    <row r="5227" s="57" customFormat="1" ht="13.5"/>
    <row r="5228" s="57" customFormat="1" ht="13.5"/>
    <row r="5229" s="57" customFormat="1" ht="13.5"/>
    <row r="5230" s="57" customFormat="1" ht="13.5"/>
    <row r="5231" s="57" customFormat="1" ht="13.5"/>
    <row r="5232" s="57" customFormat="1" ht="13.5"/>
    <row r="5233" s="57" customFormat="1" ht="13.5"/>
    <row r="5234" s="57" customFormat="1" ht="13.5"/>
    <row r="5235" s="57" customFormat="1" ht="13.5"/>
    <row r="5236" s="57" customFormat="1" ht="13.5"/>
    <row r="5237" s="57" customFormat="1" ht="13.5"/>
    <row r="5238" s="57" customFormat="1" ht="13.5"/>
    <row r="5239" s="57" customFormat="1" ht="13.5"/>
    <row r="5240" s="57" customFormat="1" ht="13.5"/>
    <row r="5241" s="57" customFormat="1" ht="13.5"/>
    <row r="5242" s="57" customFormat="1" ht="13.5"/>
    <row r="5243" s="57" customFormat="1" ht="13.5"/>
    <row r="5244" s="57" customFormat="1" ht="13.5"/>
    <row r="5245" s="57" customFormat="1" ht="13.5"/>
    <row r="5246" s="57" customFormat="1" ht="13.5"/>
    <row r="5247" s="57" customFormat="1" ht="13.5"/>
    <row r="5248" s="57" customFormat="1" ht="13.5"/>
    <row r="5249" s="57" customFormat="1" ht="13.5"/>
    <row r="5250" s="57" customFormat="1" ht="13.5"/>
    <row r="5251" s="57" customFormat="1" ht="13.5"/>
    <row r="5252" s="57" customFormat="1" ht="13.5"/>
    <row r="5253" s="57" customFormat="1" ht="13.5"/>
    <row r="5254" s="57" customFormat="1" ht="13.5"/>
    <row r="5255" s="57" customFormat="1" ht="13.5"/>
    <row r="5256" s="57" customFormat="1" ht="13.5"/>
    <row r="5257" s="57" customFormat="1" ht="13.5"/>
    <row r="5258" s="57" customFormat="1" ht="13.5"/>
    <row r="5259" s="57" customFormat="1" ht="13.5"/>
    <row r="5260" s="57" customFormat="1" ht="13.5"/>
    <row r="5261" s="57" customFormat="1" ht="13.5"/>
    <row r="5262" s="57" customFormat="1" ht="13.5"/>
    <row r="5263" s="57" customFormat="1" ht="13.5"/>
    <row r="5264" s="57" customFormat="1" ht="13.5"/>
    <row r="5265" s="57" customFormat="1" ht="13.5"/>
    <row r="5266" s="57" customFormat="1" ht="13.5"/>
    <row r="5267" s="57" customFormat="1" ht="13.5"/>
    <row r="5268" s="57" customFormat="1" ht="13.5"/>
    <row r="5269" s="57" customFormat="1" ht="13.5"/>
    <row r="5270" s="57" customFormat="1" ht="13.5"/>
    <row r="5271" s="57" customFormat="1" ht="13.5"/>
    <row r="5272" s="57" customFormat="1" ht="13.5"/>
    <row r="5273" s="57" customFormat="1" ht="13.5"/>
    <row r="5274" s="57" customFormat="1" ht="13.5"/>
    <row r="5275" s="57" customFormat="1" ht="13.5"/>
    <row r="5276" s="57" customFormat="1" ht="13.5"/>
    <row r="5277" s="57" customFormat="1" ht="13.5"/>
    <row r="5278" s="57" customFormat="1" ht="13.5"/>
    <row r="5279" s="57" customFormat="1" ht="13.5"/>
    <row r="5280" s="57" customFormat="1" ht="13.5"/>
    <row r="5281" s="57" customFormat="1" ht="13.5"/>
    <row r="5282" s="57" customFormat="1" ht="13.5"/>
    <row r="5283" s="57" customFormat="1" ht="13.5"/>
    <row r="5284" s="57" customFormat="1" ht="13.5"/>
    <row r="5285" s="57" customFormat="1" ht="13.5"/>
    <row r="5286" s="57" customFormat="1" ht="13.5"/>
    <row r="5287" s="57" customFormat="1" ht="13.5"/>
    <row r="5288" s="57" customFormat="1" ht="13.5"/>
    <row r="5289" s="57" customFormat="1" ht="13.5"/>
    <row r="5290" s="57" customFormat="1" ht="13.5"/>
    <row r="5291" s="57" customFormat="1" ht="13.5"/>
    <row r="5292" s="57" customFormat="1" ht="13.5"/>
    <row r="5293" s="57" customFormat="1" ht="13.5"/>
    <row r="5294" s="57" customFormat="1" ht="13.5"/>
    <row r="5295" s="57" customFormat="1" ht="13.5"/>
    <row r="5296" s="57" customFormat="1" ht="13.5"/>
    <row r="5297" s="57" customFormat="1" ht="13.5"/>
    <row r="5298" s="57" customFormat="1" ht="13.5"/>
    <row r="5299" s="57" customFormat="1" ht="13.5"/>
    <row r="5300" s="57" customFormat="1" ht="13.5"/>
    <row r="5301" s="57" customFormat="1" ht="13.5"/>
    <row r="5302" s="57" customFormat="1" ht="13.5"/>
    <row r="5303" s="57" customFormat="1" ht="13.5"/>
    <row r="5304" s="57" customFormat="1" ht="13.5"/>
    <row r="5305" s="57" customFormat="1" ht="13.5"/>
    <row r="5306" s="57" customFormat="1" ht="13.5"/>
    <row r="5307" s="57" customFormat="1" ht="13.5"/>
    <row r="5308" s="57" customFormat="1" ht="13.5"/>
    <row r="5309" s="57" customFormat="1" ht="13.5"/>
    <row r="5310" s="57" customFormat="1" ht="13.5"/>
    <row r="5311" s="57" customFormat="1" ht="13.5"/>
    <row r="5312" s="57" customFormat="1" ht="13.5"/>
    <row r="5313" s="57" customFormat="1" ht="13.5"/>
    <row r="5314" s="57" customFormat="1" ht="13.5"/>
    <row r="5315" s="57" customFormat="1" ht="13.5"/>
    <row r="5316" s="57" customFormat="1" ht="13.5"/>
    <row r="5317" s="57" customFormat="1" ht="13.5"/>
    <row r="5318" s="57" customFormat="1" ht="13.5"/>
    <row r="5319" s="57" customFormat="1" ht="13.5"/>
    <row r="5320" s="57" customFormat="1" ht="13.5"/>
    <row r="5321" s="57" customFormat="1" ht="13.5"/>
    <row r="5322" s="57" customFormat="1" ht="13.5"/>
    <row r="5323" s="57" customFormat="1" ht="13.5"/>
    <row r="5324" s="57" customFormat="1" ht="13.5"/>
    <row r="5325" s="57" customFormat="1" ht="13.5"/>
    <row r="5326" s="57" customFormat="1" ht="13.5"/>
    <row r="5327" s="57" customFormat="1" ht="13.5"/>
    <row r="5328" s="57" customFormat="1" ht="13.5"/>
    <row r="5329" s="57" customFormat="1" ht="13.5"/>
    <row r="5330" s="57" customFormat="1" ht="13.5"/>
    <row r="5331" s="57" customFormat="1" ht="13.5"/>
    <row r="5332" s="57" customFormat="1" ht="13.5"/>
    <row r="5333" s="57" customFormat="1" ht="13.5"/>
    <row r="5334" s="57" customFormat="1" ht="13.5"/>
    <row r="5335" s="57" customFormat="1" ht="13.5"/>
    <row r="5336" s="57" customFormat="1" ht="13.5"/>
    <row r="5337" s="57" customFormat="1" ht="13.5"/>
    <row r="5338" s="57" customFormat="1" ht="13.5"/>
    <row r="5339" s="57" customFormat="1" ht="13.5"/>
    <row r="5340" s="57" customFormat="1" ht="13.5"/>
    <row r="5341" s="57" customFormat="1" ht="13.5"/>
    <row r="5342" s="57" customFormat="1" ht="13.5"/>
    <row r="5343" s="57" customFormat="1" ht="13.5"/>
    <row r="5344" s="57" customFormat="1" ht="13.5"/>
    <row r="5345" s="57" customFormat="1" ht="13.5"/>
    <row r="5346" s="57" customFormat="1" ht="13.5"/>
    <row r="5347" s="57" customFormat="1" ht="13.5"/>
    <row r="5348" s="57" customFormat="1" ht="13.5"/>
    <row r="5349" s="57" customFormat="1" ht="13.5"/>
    <row r="5350" s="57" customFormat="1" ht="13.5"/>
    <row r="5351" s="57" customFormat="1" ht="13.5"/>
    <row r="5352" s="57" customFormat="1" ht="13.5"/>
    <row r="5353" s="57" customFormat="1" ht="13.5"/>
    <row r="5354" s="57" customFormat="1" ht="13.5"/>
    <row r="5355" s="57" customFormat="1" ht="13.5"/>
    <row r="5356" s="57" customFormat="1" ht="13.5"/>
    <row r="5357" s="57" customFormat="1" ht="13.5"/>
    <row r="5358" s="57" customFormat="1" ht="13.5"/>
    <row r="5359" s="57" customFormat="1" ht="13.5"/>
    <row r="5360" s="57" customFormat="1" ht="13.5"/>
    <row r="5361" s="57" customFormat="1" ht="13.5"/>
    <row r="5362" s="57" customFormat="1" ht="13.5"/>
    <row r="5363" s="57" customFormat="1" ht="13.5"/>
    <row r="5364" s="57" customFormat="1" ht="13.5"/>
    <row r="5365" s="57" customFormat="1" ht="13.5"/>
    <row r="5366" s="57" customFormat="1" ht="13.5"/>
    <row r="5367" s="57" customFormat="1" ht="13.5"/>
    <row r="5368" s="57" customFormat="1" ht="13.5"/>
    <row r="5369" s="57" customFormat="1" ht="13.5"/>
    <row r="5370" s="57" customFormat="1" ht="13.5"/>
    <row r="5371" s="57" customFormat="1" ht="13.5"/>
    <row r="5372" s="57" customFormat="1" ht="13.5"/>
    <row r="5373" s="57" customFormat="1" ht="13.5"/>
    <row r="5374" s="57" customFormat="1" ht="13.5"/>
    <row r="5375" s="57" customFormat="1" ht="13.5"/>
    <row r="5376" s="57" customFormat="1" ht="13.5"/>
    <row r="5377" s="57" customFormat="1" ht="13.5"/>
    <row r="5378" s="57" customFormat="1" ht="13.5"/>
    <row r="5379" s="57" customFormat="1" ht="13.5"/>
    <row r="5380" s="57" customFormat="1" ht="13.5"/>
    <row r="5381" s="57" customFormat="1" ht="13.5"/>
    <row r="5382" s="57" customFormat="1" ht="13.5"/>
    <row r="5383" s="57" customFormat="1" ht="13.5"/>
    <row r="5384" s="57" customFormat="1" ht="13.5"/>
    <row r="5385" s="57" customFormat="1" ht="13.5"/>
    <row r="5386" s="57" customFormat="1" ht="13.5"/>
    <row r="5387" s="57" customFormat="1" ht="13.5"/>
    <row r="5388" s="57" customFormat="1" ht="13.5"/>
    <row r="5389" s="57" customFormat="1" ht="13.5"/>
    <row r="5390" s="57" customFormat="1" ht="13.5"/>
    <row r="5391" s="57" customFormat="1" ht="13.5"/>
    <row r="5392" s="57" customFormat="1" ht="13.5"/>
    <row r="5393" s="57" customFormat="1" ht="13.5"/>
    <row r="5394" s="57" customFormat="1" ht="13.5"/>
    <row r="5395" s="57" customFormat="1" ht="13.5"/>
    <row r="5396" s="57" customFormat="1" ht="13.5"/>
    <row r="5397" s="57" customFormat="1" ht="13.5"/>
    <row r="5398" s="57" customFormat="1" ht="13.5"/>
    <row r="5399" s="57" customFormat="1" ht="13.5"/>
    <row r="5400" s="57" customFormat="1" ht="13.5"/>
    <row r="5401" s="57" customFormat="1" ht="13.5"/>
    <row r="5402" s="57" customFormat="1" ht="13.5"/>
    <row r="5403" s="57" customFormat="1" ht="13.5"/>
    <row r="5404" s="57" customFormat="1" ht="13.5"/>
    <row r="5405" s="57" customFormat="1" ht="13.5"/>
    <row r="5406" s="57" customFormat="1" ht="13.5"/>
    <row r="5407" s="57" customFormat="1" ht="13.5"/>
    <row r="5408" s="57" customFormat="1" ht="13.5"/>
    <row r="5409" s="57" customFormat="1" ht="13.5"/>
    <row r="5410" s="57" customFormat="1" ht="13.5"/>
    <row r="5411" s="57" customFormat="1" ht="13.5"/>
    <row r="5412" s="57" customFormat="1" ht="13.5"/>
    <row r="5413" s="57" customFormat="1" ht="13.5"/>
    <row r="5414" s="57" customFormat="1" ht="13.5"/>
    <row r="5415" s="57" customFormat="1" ht="13.5"/>
    <row r="5416" s="57" customFormat="1" ht="13.5"/>
    <row r="5417" s="57" customFormat="1" ht="13.5"/>
    <row r="5418" s="57" customFormat="1" ht="13.5"/>
    <row r="5419" s="57" customFormat="1" ht="13.5"/>
    <row r="5420" s="57" customFormat="1" ht="13.5"/>
    <row r="5421" s="57" customFormat="1" ht="13.5"/>
    <row r="5422" s="57" customFormat="1" ht="13.5"/>
    <row r="5423" s="57" customFormat="1" ht="13.5"/>
    <row r="5424" s="57" customFormat="1" ht="13.5"/>
    <row r="5425" s="57" customFormat="1" ht="13.5"/>
    <row r="5426" s="57" customFormat="1" ht="13.5"/>
    <row r="5427" s="57" customFormat="1" ht="13.5"/>
    <row r="5428" s="57" customFormat="1" ht="13.5"/>
    <row r="5429" s="57" customFormat="1" ht="13.5"/>
    <row r="5430" s="57" customFormat="1" ht="13.5"/>
    <row r="5431" s="57" customFormat="1" ht="13.5"/>
    <row r="5432" s="57" customFormat="1" ht="13.5"/>
    <row r="5433" s="57" customFormat="1" ht="13.5"/>
    <row r="5434" s="57" customFormat="1" ht="13.5"/>
    <row r="5435" s="57" customFormat="1" ht="13.5"/>
    <row r="5436" s="57" customFormat="1" ht="13.5"/>
    <row r="5437" s="57" customFormat="1" ht="13.5"/>
    <row r="5438" s="57" customFormat="1" ht="13.5"/>
    <row r="5439" s="57" customFormat="1" ht="13.5"/>
    <row r="5440" s="57" customFormat="1" ht="13.5"/>
    <row r="5441" s="57" customFormat="1" ht="13.5"/>
    <row r="5442" s="57" customFormat="1" ht="13.5"/>
    <row r="5443" s="57" customFormat="1" ht="13.5"/>
    <row r="5444" s="57" customFormat="1" ht="13.5"/>
    <row r="5445" s="57" customFormat="1" ht="13.5"/>
    <row r="5446" s="57" customFormat="1" ht="13.5"/>
    <row r="5447" s="57" customFormat="1" ht="13.5"/>
    <row r="5448" s="57" customFormat="1" ht="13.5"/>
    <row r="5449" s="57" customFormat="1" ht="13.5"/>
    <row r="5450" s="57" customFormat="1" ht="13.5"/>
    <row r="5451" s="57" customFormat="1" ht="13.5"/>
    <row r="5452" s="57" customFormat="1" ht="13.5"/>
    <row r="5453" s="57" customFormat="1" ht="13.5"/>
    <row r="5454" s="57" customFormat="1" ht="13.5"/>
    <row r="5455" s="57" customFormat="1" ht="13.5"/>
    <row r="5456" s="57" customFormat="1" ht="13.5"/>
    <row r="5457" s="57" customFormat="1" ht="13.5"/>
    <row r="5458" s="57" customFormat="1" ht="13.5"/>
    <row r="5459" s="57" customFormat="1" ht="13.5"/>
    <row r="5460" s="57" customFormat="1" ht="13.5"/>
    <row r="5461" s="57" customFormat="1" ht="13.5"/>
    <row r="5462" s="57" customFormat="1" ht="13.5"/>
    <row r="5463" s="57" customFormat="1" ht="13.5"/>
    <row r="5464" s="57" customFormat="1" ht="13.5"/>
    <row r="5465" s="57" customFormat="1" ht="13.5"/>
    <row r="5466" s="57" customFormat="1" ht="13.5"/>
    <row r="5467" s="57" customFormat="1" ht="13.5"/>
    <row r="5468" s="57" customFormat="1" ht="13.5"/>
    <row r="5469" s="57" customFormat="1" ht="13.5"/>
    <row r="5470" s="57" customFormat="1" ht="13.5"/>
    <row r="5471" s="57" customFormat="1" ht="13.5"/>
    <row r="5472" s="57" customFormat="1" ht="13.5"/>
    <row r="5473" s="57" customFormat="1" ht="13.5"/>
    <row r="5474" s="57" customFormat="1" ht="13.5"/>
    <row r="5475" s="57" customFormat="1" ht="13.5"/>
    <row r="5476" s="57" customFormat="1" ht="13.5"/>
    <row r="5477" s="57" customFormat="1" ht="13.5"/>
    <row r="5478" s="57" customFormat="1" ht="13.5"/>
    <row r="5479" s="57" customFormat="1" ht="13.5"/>
    <row r="5480" s="57" customFormat="1" ht="13.5"/>
    <row r="5481" s="57" customFormat="1" ht="13.5"/>
    <row r="5482" s="57" customFormat="1" ht="13.5"/>
    <row r="5483" s="57" customFormat="1" ht="13.5"/>
    <row r="5484" s="57" customFormat="1" ht="13.5"/>
    <row r="5485" s="57" customFormat="1" ht="13.5"/>
    <row r="5486" s="57" customFormat="1" ht="13.5"/>
    <row r="5487" s="57" customFormat="1" ht="13.5"/>
    <row r="5488" s="57" customFormat="1" ht="13.5"/>
    <row r="5489" s="57" customFormat="1" ht="13.5"/>
    <row r="5490" s="57" customFormat="1" ht="13.5"/>
    <row r="5491" s="57" customFormat="1" ht="13.5"/>
    <row r="5492" s="57" customFormat="1" ht="13.5"/>
    <row r="5493" s="57" customFormat="1" ht="13.5"/>
    <row r="5494" s="57" customFormat="1" ht="13.5"/>
    <row r="5495" s="57" customFormat="1" ht="13.5"/>
    <row r="5496" s="57" customFormat="1" ht="13.5"/>
    <row r="5497" s="57" customFormat="1" ht="13.5"/>
    <row r="5498" s="57" customFormat="1" ht="13.5"/>
    <row r="5499" s="57" customFormat="1" ht="13.5"/>
    <row r="5500" s="57" customFormat="1" ht="13.5"/>
    <row r="5501" s="57" customFormat="1" ht="13.5"/>
    <row r="5502" s="57" customFormat="1" ht="13.5"/>
    <row r="5503" s="57" customFormat="1" ht="13.5"/>
    <row r="5504" s="57" customFormat="1" ht="13.5"/>
    <row r="5505" s="57" customFormat="1" ht="13.5"/>
    <row r="5506" s="57" customFormat="1" ht="13.5"/>
    <row r="5507" s="57" customFormat="1" ht="13.5"/>
    <row r="5508" s="57" customFormat="1" ht="13.5"/>
    <row r="5509" s="57" customFormat="1" ht="13.5"/>
    <row r="5510" s="57" customFormat="1" ht="13.5"/>
    <row r="5511" s="57" customFormat="1" ht="13.5"/>
    <row r="5512" s="57" customFormat="1" ht="13.5"/>
    <row r="5513" s="57" customFormat="1" ht="13.5"/>
    <row r="5514" s="57" customFormat="1" ht="13.5"/>
    <row r="5515" s="57" customFormat="1" ht="13.5"/>
    <row r="5516" s="57" customFormat="1" ht="13.5"/>
    <row r="5517" s="57" customFormat="1" ht="13.5"/>
    <row r="5518" s="57" customFormat="1" ht="13.5"/>
    <row r="5519" s="57" customFormat="1" ht="13.5"/>
    <row r="5520" s="57" customFormat="1" ht="13.5"/>
    <row r="5521" s="57" customFormat="1" ht="13.5"/>
    <row r="5522" s="57" customFormat="1" ht="13.5"/>
    <row r="5523" s="57" customFormat="1" ht="13.5"/>
    <row r="5524" s="57" customFormat="1" ht="13.5"/>
    <row r="5525" s="57" customFormat="1" ht="13.5"/>
    <row r="5526" s="57" customFormat="1" ht="13.5"/>
    <row r="5527" s="57" customFormat="1" ht="13.5"/>
    <row r="5528" s="57" customFormat="1" ht="13.5"/>
    <row r="5529" s="57" customFormat="1" ht="13.5"/>
    <row r="5530" s="57" customFormat="1" ht="13.5"/>
    <row r="5531" s="57" customFormat="1" ht="13.5"/>
    <row r="5532" s="57" customFormat="1" ht="13.5"/>
    <row r="5533" s="57" customFormat="1" ht="13.5"/>
    <row r="5534" s="57" customFormat="1" ht="13.5"/>
    <row r="5535" s="57" customFormat="1" ht="13.5"/>
    <row r="5536" s="57" customFormat="1" ht="13.5"/>
    <row r="5537" s="57" customFormat="1" ht="13.5"/>
    <row r="5538" s="57" customFormat="1" ht="13.5"/>
    <row r="5539" s="57" customFormat="1" ht="13.5"/>
    <row r="5540" s="57" customFormat="1" ht="13.5"/>
    <row r="5541" s="57" customFormat="1" ht="13.5"/>
    <row r="5542" s="57" customFormat="1" ht="13.5"/>
    <row r="5543" s="57" customFormat="1" ht="13.5"/>
    <row r="5544" s="57" customFormat="1" ht="13.5"/>
    <row r="5545" s="57" customFormat="1" ht="13.5"/>
    <row r="5546" s="57" customFormat="1" ht="13.5"/>
    <row r="5547" s="57" customFormat="1" ht="13.5"/>
    <row r="5548" s="57" customFormat="1" ht="13.5"/>
    <row r="5549" s="57" customFormat="1" ht="13.5"/>
    <row r="5550" s="57" customFormat="1" ht="13.5"/>
    <row r="5551" s="57" customFormat="1" ht="13.5"/>
    <row r="5552" s="57" customFormat="1" ht="13.5"/>
    <row r="5553" s="57" customFormat="1" ht="13.5"/>
    <row r="5554" s="57" customFormat="1" ht="13.5"/>
    <row r="5555" s="57" customFormat="1" ht="13.5"/>
    <row r="5556" s="57" customFormat="1" ht="13.5"/>
    <row r="5557" s="57" customFormat="1" ht="13.5"/>
    <row r="5558" s="57" customFormat="1" ht="13.5"/>
    <row r="5559" s="57" customFormat="1" ht="13.5"/>
    <row r="5560" s="57" customFormat="1" ht="13.5"/>
    <row r="5561" s="57" customFormat="1" ht="13.5"/>
    <row r="5562" s="57" customFormat="1" ht="13.5"/>
    <row r="5563" s="57" customFormat="1" ht="13.5"/>
    <row r="5564" s="57" customFormat="1" ht="13.5"/>
    <row r="5565" s="57" customFormat="1" ht="13.5"/>
    <row r="5566" s="57" customFormat="1" ht="13.5"/>
    <row r="5567" s="57" customFormat="1" ht="13.5"/>
    <row r="5568" s="57" customFormat="1" ht="13.5"/>
    <row r="5569" s="57" customFormat="1" ht="13.5"/>
    <row r="5570" s="57" customFormat="1" ht="13.5"/>
    <row r="5571" s="57" customFormat="1" ht="13.5"/>
    <row r="5572" s="57" customFormat="1" ht="13.5"/>
    <row r="5573" s="57" customFormat="1" ht="13.5"/>
    <row r="5574" s="57" customFormat="1" ht="13.5"/>
    <row r="5575" s="57" customFormat="1" ht="13.5"/>
    <row r="5576" s="57" customFormat="1" ht="13.5"/>
    <row r="5577" s="57" customFormat="1" ht="13.5"/>
    <row r="5578" s="57" customFormat="1" ht="13.5"/>
    <row r="5579" s="57" customFormat="1" ht="13.5"/>
    <row r="5580" s="57" customFormat="1" ht="13.5"/>
    <row r="5581" s="57" customFormat="1" ht="13.5"/>
    <row r="5582" s="57" customFormat="1" ht="13.5"/>
    <row r="5583" s="57" customFormat="1" ht="13.5"/>
    <row r="5584" s="57" customFormat="1" ht="13.5"/>
    <row r="5585" s="57" customFormat="1" ht="13.5"/>
    <row r="5586" s="57" customFormat="1" ht="13.5"/>
    <row r="5587" s="57" customFormat="1" ht="13.5"/>
    <row r="5588" s="57" customFormat="1" ht="13.5"/>
    <row r="5589" s="57" customFormat="1" ht="13.5"/>
    <row r="5590" s="57" customFormat="1" ht="13.5"/>
    <row r="5591" s="57" customFormat="1" ht="13.5"/>
    <row r="5592" s="57" customFormat="1" ht="13.5"/>
    <row r="5593" s="57" customFormat="1" ht="13.5"/>
    <row r="5594" s="57" customFormat="1" ht="13.5"/>
    <row r="5595" s="57" customFormat="1" ht="13.5"/>
    <row r="5596" s="57" customFormat="1" ht="13.5"/>
    <row r="5597" s="57" customFormat="1" ht="13.5"/>
    <row r="5598" s="57" customFormat="1" ht="13.5"/>
    <row r="5599" s="57" customFormat="1" ht="13.5"/>
    <row r="5600" s="57" customFormat="1" ht="13.5"/>
    <row r="5601" s="57" customFormat="1" ht="13.5"/>
    <row r="5602" s="57" customFormat="1" ht="13.5"/>
    <row r="5603" s="57" customFormat="1" ht="13.5"/>
    <row r="5604" s="57" customFormat="1" ht="13.5"/>
    <row r="5605" s="57" customFormat="1" ht="13.5"/>
    <row r="5606" s="57" customFormat="1" ht="13.5"/>
    <row r="5607" s="57" customFormat="1" ht="13.5"/>
    <row r="5608" s="57" customFormat="1" ht="13.5"/>
    <row r="5609" s="57" customFormat="1" ht="13.5"/>
    <row r="5610" s="57" customFormat="1" ht="13.5"/>
    <row r="5611" s="57" customFormat="1" ht="13.5"/>
    <row r="5612" s="57" customFormat="1" ht="13.5"/>
    <row r="5613" s="57" customFormat="1" ht="13.5"/>
    <row r="5614" s="57" customFormat="1" ht="13.5"/>
    <row r="5615" s="57" customFormat="1" ht="13.5"/>
    <row r="5616" s="57" customFormat="1" ht="13.5"/>
    <row r="5617" s="57" customFormat="1" ht="13.5"/>
    <row r="5618" s="57" customFormat="1" ht="13.5"/>
    <row r="5619" s="57" customFormat="1" ht="13.5"/>
    <row r="5620" s="57" customFormat="1" ht="13.5"/>
    <row r="5621" s="57" customFormat="1" ht="13.5"/>
    <row r="5622" s="57" customFormat="1" ht="13.5"/>
    <row r="5623" s="57" customFormat="1" ht="13.5"/>
    <row r="5624" s="57" customFormat="1" ht="13.5"/>
    <row r="5625" s="57" customFormat="1" ht="13.5"/>
    <row r="5626" s="57" customFormat="1" ht="13.5"/>
    <row r="5627" s="57" customFormat="1" ht="13.5"/>
    <row r="5628" s="57" customFormat="1" ht="13.5"/>
    <row r="5629" s="57" customFormat="1" ht="13.5"/>
    <row r="5630" s="57" customFormat="1" ht="13.5"/>
    <row r="5631" s="57" customFormat="1" ht="13.5"/>
    <row r="5632" s="57" customFormat="1" ht="13.5"/>
    <row r="5633" s="57" customFormat="1" ht="13.5"/>
    <row r="5634" s="57" customFormat="1" ht="13.5"/>
    <row r="5635" s="57" customFormat="1" ht="13.5"/>
    <row r="5636" s="57" customFormat="1" ht="13.5"/>
    <row r="5637" s="57" customFormat="1" ht="13.5"/>
    <row r="5638" s="57" customFormat="1" ht="13.5"/>
    <row r="5639" s="57" customFormat="1" ht="13.5"/>
    <row r="5640" s="57" customFormat="1" ht="13.5"/>
    <row r="5641" s="57" customFormat="1" ht="13.5"/>
    <row r="5642" s="57" customFormat="1" ht="13.5"/>
    <row r="5643" s="57" customFormat="1" ht="13.5"/>
    <row r="5644" s="57" customFormat="1" ht="13.5"/>
    <row r="5645" s="57" customFormat="1" ht="13.5"/>
    <row r="5646" s="57" customFormat="1" ht="13.5"/>
    <row r="5647" s="57" customFormat="1" ht="13.5"/>
    <row r="5648" s="57" customFormat="1" ht="13.5"/>
    <row r="5649" s="57" customFormat="1" ht="13.5"/>
    <row r="5650" s="57" customFormat="1" ht="13.5"/>
    <row r="5651" s="57" customFormat="1" ht="13.5"/>
    <row r="5652" s="57" customFormat="1" ht="13.5"/>
    <row r="5653" s="57" customFormat="1" ht="13.5"/>
    <row r="5654" s="57" customFormat="1" ht="13.5"/>
    <row r="5655" s="57" customFormat="1" ht="13.5"/>
    <row r="5656" s="57" customFormat="1" ht="13.5"/>
    <row r="5657" s="57" customFormat="1" ht="13.5"/>
    <row r="5658" s="57" customFormat="1" ht="13.5"/>
    <row r="5659" s="57" customFormat="1" ht="13.5"/>
    <row r="5660" s="57" customFormat="1" ht="13.5"/>
    <row r="5661" s="57" customFormat="1" ht="13.5"/>
    <row r="5662" s="57" customFormat="1" ht="13.5"/>
    <row r="5663" s="57" customFormat="1" ht="13.5"/>
    <row r="5664" s="57" customFormat="1" ht="13.5"/>
    <row r="5665" s="57" customFormat="1" ht="13.5"/>
    <row r="5666" s="57" customFormat="1" ht="13.5"/>
    <row r="5667" s="57" customFormat="1" ht="13.5"/>
    <row r="5668" s="57" customFormat="1" ht="13.5"/>
    <row r="5669" s="57" customFormat="1" ht="13.5"/>
    <row r="5670" s="57" customFormat="1" ht="13.5"/>
    <row r="5671" s="57" customFormat="1" ht="13.5"/>
    <row r="5672" s="57" customFormat="1" ht="13.5"/>
    <row r="5673" s="57" customFormat="1" ht="13.5"/>
    <row r="5674" s="57" customFormat="1" ht="13.5"/>
    <row r="5675" s="57" customFormat="1" ht="13.5"/>
    <row r="5676" s="57" customFormat="1" ht="13.5"/>
    <row r="5677" s="57" customFormat="1" ht="13.5"/>
    <row r="5678" s="57" customFormat="1" ht="13.5"/>
    <row r="5679" s="57" customFormat="1" ht="13.5"/>
    <row r="5680" s="57" customFormat="1" ht="13.5"/>
    <row r="5681" s="57" customFormat="1" ht="13.5"/>
    <row r="5682" s="57" customFormat="1" ht="13.5"/>
    <row r="5683" s="57" customFormat="1" ht="13.5"/>
    <row r="5684" s="57" customFormat="1" ht="13.5"/>
    <row r="5685" s="57" customFormat="1" ht="13.5"/>
    <row r="5686" s="57" customFormat="1" ht="13.5"/>
    <row r="5687" s="57" customFormat="1" ht="13.5"/>
    <row r="5688" s="57" customFormat="1" ht="13.5"/>
    <row r="5689" s="57" customFormat="1" ht="13.5"/>
    <row r="5690" s="57" customFormat="1" ht="13.5"/>
    <row r="5691" s="57" customFormat="1" ht="13.5"/>
    <row r="5692" s="57" customFormat="1" ht="13.5"/>
    <row r="5693" s="57" customFormat="1" ht="13.5"/>
    <row r="5694" s="57" customFormat="1" ht="13.5"/>
    <row r="5695" s="57" customFormat="1" ht="13.5"/>
    <row r="5696" s="57" customFormat="1" ht="13.5"/>
    <row r="5697" s="57" customFormat="1" ht="13.5"/>
    <row r="5698" s="57" customFormat="1" ht="13.5"/>
    <row r="5699" s="57" customFormat="1" ht="13.5"/>
    <row r="5700" s="57" customFormat="1" ht="13.5"/>
    <row r="5701" s="57" customFormat="1" ht="13.5"/>
    <row r="5702" s="57" customFormat="1" ht="13.5"/>
    <row r="5703" s="57" customFormat="1" ht="13.5"/>
    <row r="5704" s="57" customFormat="1" ht="13.5"/>
    <row r="5705" s="57" customFormat="1" ht="13.5"/>
    <row r="5706" s="57" customFormat="1" ht="13.5"/>
    <row r="5707" s="57" customFormat="1" ht="13.5"/>
    <row r="5708" s="57" customFormat="1" ht="13.5"/>
    <row r="5709" s="57" customFormat="1" ht="13.5"/>
    <row r="5710" s="57" customFormat="1" ht="13.5"/>
    <row r="5711" s="57" customFormat="1" ht="13.5"/>
    <row r="5712" s="57" customFormat="1" ht="13.5"/>
    <row r="5713" s="57" customFormat="1" ht="13.5"/>
    <row r="5714" s="57" customFormat="1" ht="13.5"/>
    <row r="5715" s="57" customFormat="1" ht="13.5"/>
    <row r="5716" s="57" customFormat="1" ht="13.5"/>
    <row r="5717" s="57" customFormat="1" ht="13.5"/>
    <row r="5718" s="57" customFormat="1" ht="13.5"/>
    <row r="5719" s="57" customFormat="1" ht="13.5"/>
    <row r="5720" s="57" customFormat="1" ht="13.5"/>
    <row r="5721" s="57" customFormat="1" ht="13.5"/>
    <row r="5722" s="57" customFormat="1" ht="13.5"/>
    <row r="5723" s="57" customFormat="1" ht="13.5"/>
    <row r="5724" s="57" customFormat="1" ht="13.5"/>
    <row r="5725" s="57" customFormat="1" ht="13.5"/>
    <row r="5726" s="57" customFormat="1" ht="13.5"/>
    <row r="5727" s="57" customFormat="1" ht="13.5"/>
    <row r="5728" s="57" customFormat="1" ht="13.5"/>
    <row r="5729" s="57" customFormat="1" ht="13.5"/>
    <row r="5730" s="57" customFormat="1" ht="13.5"/>
    <row r="5731" s="57" customFormat="1" ht="13.5"/>
    <row r="5732" s="57" customFormat="1" ht="13.5"/>
    <row r="5733" s="57" customFormat="1" ht="13.5"/>
    <row r="5734" s="57" customFormat="1" ht="13.5"/>
    <row r="5735" s="57" customFormat="1" ht="13.5"/>
    <row r="5736" s="57" customFormat="1" ht="13.5"/>
    <row r="5737" s="57" customFormat="1" ht="13.5"/>
    <row r="5738" s="57" customFormat="1" ht="13.5"/>
    <row r="5739" s="57" customFormat="1" ht="13.5"/>
    <row r="5740" s="57" customFormat="1" ht="13.5"/>
    <row r="5741" s="57" customFormat="1" ht="13.5"/>
    <row r="5742" s="57" customFormat="1" ht="13.5"/>
    <row r="5743" s="57" customFormat="1" ht="13.5"/>
    <row r="5744" s="57" customFormat="1" ht="13.5"/>
    <row r="5745" s="57" customFormat="1" ht="13.5"/>
    <row r="5746" s="57" customFormat="1" ht="13.5"/>
    <row r="5747" s="57" customFormat="1" ht="13.5"/>
    <row r="5748" s="57" customFormat="1" ht="13.5"/>
    <row r="5749" s="57" customFormat="1" ht="13.5"/>
    <row r="5750" s="57" customFormat="1" ht="13.5"/>
    <row r="5751" s="57" customFormat="1" ht="13.5"/>
    <row r="5752" s="57" customFormat="1" ht="13.5"/>
    <row r="5753" s="57" customFormat="1" ht="13.5"/>
    <row r="5754" s="57" customFormat="1" ht="13.5"/>
    <row r="5755" s="57" customFormat="1" ht="13.5"/>
    <row r="5756" s="57" customFormat="1" ht="13.5"/>
    <row r="5757" s="57" customFormat="1" ht="13.5"/>
    <row r="5758" s="57" customFormat="1" ht="13.5"/>
    <row r="5759" s="57" customFormat="1" ht="13.5"/>
    <row r="5760" s="57" customFormat="1" ht="13.5"/>
    <row r="5761" s="57" customFormat="1" ht="13.5"/>
    <row r="5762" s="57" customFormat="1" ht="13.5"/>
    <row r="5763" s="57" customFormat="1" ht="13.5"/>
    <row r="5764" s="57" customFormat="1" ht="13.5"/>
    <row r="5765" s="57" customFormat="1" ht="13.5"/>
    <row r="5766" s="57" customFormat="1" ht="13.5"/>
    <row r="5767" s="57" customFormat="1" ht="13.5"/>
    <row r="5768" s="57" customFormat="1" ht="13.5"/>
    <row r="5769" s="57" customFormat="1" ht="13.5"/>
    <row r="5770" s="57" customFormat="1" ht="13.5"/>
    <row r="5771" s="57" customFormat="1" ht="13.5"/>
    <row r="5772" s="57" customFormat="1" ht="13.5"/>
    <row r="5773" s="57" customFormat="1" ht="13.5"/>
    <row r="5774" s="57" customFormat="1" ht="13.5"/>
    <row r="5775" s="57" customFormat="1" ht="13.5"/>
    <row r="5776" s="57" customFormat="1" ht="13.5"/>
    <row r="5777" s="57" customFormat="1" ht="13.5"/>
    <row r="5778" s="57" customFormat="1" ht="13.5"/>
    <row r="5779" s="57" customFormat="1" ht="13.5"/>
    <row r="5780" s="57" customFormat="1" ht="13.5"/>
    <row r="5781" s="57" customFormat="1" ht="13.5"/>
    <row r="5782" s="57" customFormat="1" ht="13.5"/>
    <row r="5783" s="57" customFormat="1" ht="13.5"/>
    <row r="5784" s="57" customFormat="1" ht="13.5"/>
    <row r="5785" s="57" customFormat="1" ht="13.5"/>
    <row r="5786" s="57" customFormat="1" ht="13.5"/>
    <row r="5787" s="57" customFormat="1" ht="13.5"/>
    <row r="5788" s="57" customFormat="1" ht="13.5"/>
    <row r="5789" s="57" customFormat="1" ht="13.5"/>
    <row r="5790" s="57" customFormat="1" ht="13.5"/>
    <row r="5791" s="57" customFormat="1" ht="13.5"/>
    <row r="5792" s="57" customFormat="1" ht="13.5"/>
    <row r="5793" s="57" customFormat="1" ht="13.5"/>
    <row r="5794" s="57" customFormat="1" ht="13.5"/>
    <row r="5795" s="57" customFormat="1" ht="13.5"/>
    <row r="5796" s="57" customFormat="1" ht="13.5"/>
    <row r="5797" s="57" customFormat="1" ht="13.5"/>
    <row r="5798" s="57" customFormat="1" ht="13.5"/>
    <row r="5799" s="57" customFormat="1" ht="13.5"/>
    <row r="5800" s="57" customFormat="1" ht="13.5"/>
    <row r="5801" s="57" customFormat="1" ht="13.5"/>
    <row r="5802" s="57" customFormat="1" ht="13.5"/>
    <row r="5803" s="57" customFormat="1" ht="13.5"/>
    <row r="5804" s="57" customFormat="1" ht="13.5"/>
    <row r="5805" s="57" customFormat="1" ht="13.5"/>
    <row r="5806" s="57" customFormat="1" ht="13.5"/>
    <row r="5807" s="57" customFormat="1" ht="13.5"/>
    <row r="5808" s="57" customFormat="1" ht="13.5"/>
    <row r="5809" s="57" customFormat="1" ht="13.5"/>
    <row r="5810" s="57" customFormat="1" ht="13.5"/>
    <row r="5811" s="57" customFormat="1" ht="13.5"/>
    <row r="5812" s="57" customFormat="1" ht="13.5"/>
    <row r="5813" s="57" customFormat="1" ht="13.5"/>
    <row r="5814" s="57" customFormat="1" ht="13.5"/>
    <row r="5815" s="57" customFormat="1" ht="13.5"/>
    <row r="5816" s="57" customFormat="1" ht="13.5"/>
    <row r="5817" s="57" customFormat="1" ht="13.5"/>
    <row r="5818" s="57" customFormat="1" ht="13.5"/>
    <row r="5819" s="57" customFormat="1" ht="13.5"/>
    <row r="5820" s="57" customFormat="1" ht="13.5"/>
    <row r="5821" s="57" customFormat="1" ht="13.5"/>
    <row r="5822" s="57" customFormat="1" ht="13.5"/>
    <row r="5823" s="57" customFormat="1" ht="13.5"/>
    <row r="5824" s="57" customFormat="1" ht="13.5"/>
    <row r="5825" s="57" customFormat="1" ht="13.5"/>
    <row r="5826" s="57" customFormat="1" ht="13.5"/>
    <row r="5827" s="57" customFormat="1" ht="13.5"/>
    <row r="5828" s="57" customFormat="1" ht="13.5"/>
    <row r="5829" s="57" customFormat="1" ht="13.5"/>
    <row r="5830" s="57" customFormat="1" ht="13.5"/>
    <row r="5831" s="57" customFormat="1" ht="13.5"/>
    <row r="5832" s="57" customFormat="1" ht="13.5"/>
    <row r="5833" s="57" customFormat="1" ht="13.5"/>
    <row r="5834" s="57" customFormat="1" ht="13.5"/>
    <row r="5835" s="57" customFormat="1" ht="13.5"/>
    <row r="5836" s="57" customFormat="1" ht="13.5"/>
    <row r="5837" s="57" customFormat="1" ht="13.5"/>
    <row r="5838" s="57" customFormat="1" ht="13.5"/>
    <row r="5839" s="57" customFormat="1" ht="13.5"/>
    <row r="5840" s="57" customFormat="1" ht="13.5"/>
    <row r="5841" s="57" customFormat="1" ht="13.5"/>
    <row r="5842" s="57" customFormat="1" ht="13.5"/>
    <row r="5843" s="57" customFormat="1" ht="13.5"/>
    <row r="5844" s="57" customFormat="1" ht="13.5"/>
    <row r="5845" s="57" customFormat="1" ht="13.5"/>
    <row r="5846" s="57" customFormat="1" ht="13.5"/>
    <row r="5847" s="57" customFormat="1" ht="13.5"/>
    <row r="5848" s="57" customFormat="1" ht="13.5"/>
    <row r="5849" s="57" customFormat="1" ht="13.5"/>
    <row r="5850" s="57" customFormat="1" ht="13.5"/>
    <row r="5851" s="57" customFormat="1" ht="13.5"/>
    <row r="5852" s="57" customFormat="1" ht="13.5"/>
    <row r="5853" s="57" customFormat="1" ht="13.5"/>
    <row r="5854" s="57" customFormat="1" ht="13.5"/>
    <row r="5855" s="57" customFormat="1" ht="13.5"/>
    <row r="5856" s="57" customFormat="1" ht="13.5"/>
    <row r="5857" s="57" customFormat="1" ht="13.5"/>
    <row r="5858" s="57" customFormat="1" ht="13.5"/>
    <row r="5859" s="57" customFormat="1" ht="13.5"/>
    <row r="5860" s="57" customFormat="1" ht="13.5"/>
    <row r="5861" s="57" customFormat="1" ht="13.5"/>
    <row r="5862" s="57" customFormat="1" ht="13.5"/>
    <row r="5863" s="57" customFormat="1" ht="13.5"/>
    <row r="5864" s="57" customFormat="1" ht="13.5"/>
    <row r="5865" s="57" customFormat="1" ht="13.5"/>
    <row r="5866" s="57" customFormat="1" ht="13.5"/>
    <row r="5867" s="57" customFormat="1" ht="13.5"/>
    <row r="5868" s="57" customFormat="1" ht="13.5"/>
    <row r="5869" s="57" customFormat="1" ht="13.5"/>
    <row r="5870" s="57" customFormat="1" ht="13.5"/>
    <row r="5871" s="57" customFormat="1" ht="13.5"/>
    <row r="5872" s="57" customFormat="1" ht="13.5"/>
    <row r="5873" s="57" customFormat="1" ht="13.5"/>
    <row r="5874" s="57" customFormat="1" ht="13.5"/>
    <row r="5875" s="57" customFormat="1" ht="13.5"/>
    <row r="5876" s="57" customFormat="1" ht="13.5"/>
    <row r="5877" s="57" customFormat="1" ht="13.5"/>
    <row r="5878" s="57" customFormat="1" ht="13.5"/>
    <row r="5879" s="57" customFormat="1" ht="13.5"/>
    <row r="5880" s="57" customFormat="1" ht="13.5"/>
    <row r="5881" s="57" customFormat="1" ht="13.5"/>
    <row r="5882" s="57" customFormat="1" ht="13.5"/>
    <row r="5883" s="57" customFormat="1" ht="13.5"/>
    <row r="5884" s="57" customFormat="1" ht="13.5"/>
    <row r="5885" s="57" customFormat="1" ht="13.5"/>
    <row r="5886" s="57" customFormat="1" ht="13.5"/>
    <row r="5887" s="57" customFormat="1" ht="13.5"/>
    <row r="5888" s="57" customFormat="1" ht="13.5"/>
    <row r="5889" s="57" customFormat="1" ht="13.5"/>
    <row r="5890" s="57" customFormat="1" ht="13.5"/>
    <row r="5891" s="57" customFormat="1" ht="13.5"/>
    <row r="5892" s="57" customFormat="1" ht="13.5"/>
    <row r="5893" s="57" customFormat="1" ht="13.5"/>
    <row r="5894" s="57" customFormat="1" ht="13.5"/>
    <row r="5895" s="57" customFormat="1" ht="13.5"/>
    <row r="5896" s="57" customFormat="1" ht="13.5"/>
    <row r="5897" s="57" customFormat="1" ht="13.5"/>
    <row r="5898" s="57" customFormat="1" ht="13.5"/>
    <row r="5899" s="57" customFormat="1" ht="13.5"/>
    <row r="5900" s="57" customFormat="1" ht="13.5"/>
    <row r="5901" s="57" customFormat="1" ht="13.5"/>
    <row r="5902" s="57" customFormat="1" ht="13.5"/>
    <row r="5903" s="57" customFormat="1" ht="13.5"/>
    <row r="5904" s="57" customFormat="1" ht="13.5"/>
    <row r="5905" s="57" customFormat="1" ht="13.5"/>
    <row r="5906" s="57" customFormat="1" ht="13.5"/>
    <row r="5907" s="57" customFormat="1" ht="13.5"/>
    <row r="5908" s="57" customFormat="1" ht="13.5"/>
    <row r="5909" s="57" customFormat="1" ht="13.5"/>
    <row r="5910" s="57" customFormat="1" ht="13.5"/>
    <row r="5911" s="57" customFormat="1" ht="13.5"/>
    <row r="5912" s="57" customFormat="1" ht="13.5"/>
    <row r="5913" s="57" customFormat="1" ht="13.5"/>
    <row r="5914" s="57" customFormat="1" ht="13.5"/>
    <row r="5915" s="57" customFormat="1" ht="13.5"/>
    <row r="5916" s="57" customFormat="1" ht="13.5"/>
    <row r="5917" s="57" customFormat="1" ht="13.5"/>
    <row r="5918" s="57" customFormat="1" ht="13.5"/>
    <row r="5919" s="57" customFormat="1" ht="13.5"/>
    <row r="5920" s="57" customFormat="1" ht="13.5"/>
    <row r="5921" s="57" customFormat="1" ht="13.5"/>
    <row r="5922" s="57" customFormat="1" ht="13.5"/>
    <row r="5923" s="57" customFormat="1" ht="13.5"/>
    <row r="5924" s="57" customFormat="1" ht="13.5"/>
    <row r="5925" s="57" customFormat="1" ht="13.5"/>
    <row r="5926" s="57" customFormat="1" ht="13.5"/>
    <row r="5927" s="57" customFormat="1" ht="13.5"/>
    <row r="5928" s="57" customFormat="1" ht="13.5"/>
    <row r="5929" s="57" customFormat="1" ht="13.5"/>
    <row r="5930" s="57" customFormat="1" ht="13.5"/>
    <row r="5931" s="57" customFormat="1" ht="13.5"/>
    <row r="5932" s="57" customFormat="1" ht="13.5"/>
    <row r="5933" s="57" customFormat="1" ht="13.5"/>
    <row r="5934" s="57" customFormat="1" ht="13.5"/>
    <row r="5935" s="57" customFormat="1" ht="13.5"/>
    <row r="5936" s="57" customFormat="1" ht="13.5"/>
    <row r="5937" s="57" customFormat="1" ht="13.5"/>
    <row r="5938" s="57" customFormat="1" ht="13.5"/>
    <row r="5939" s="57" customFormat="1" ht="13.5"/>
    <row r="5940" s="57" customFormat="1" ht="13.5"/>
    <row r="5941" s="57" customFormat="1" ht="13.5"/>
    <row r="5942" s="57" customFormat="1" ht="13.5"/>
    <row r="5943" s="57" customFormat="1" ht="13.5"/>
    <row r="5944" s="57" customFormat="1" ht="13.5"/>
    <row r="5945" s="57" customFormat="1" ht="13.5"/>
    <row r="5946" s="57" customFormat="1" ht="13.5"/>
    <row r="5947" s="57" customFormat="1" ht="13.5"/>
    <row r="5948" s="57" customFormat="1" ht="13.5"/>
    <row r="5949" s="57" customFormat="1" ht="13.5"/>
    <row r="5950" s="57" customFormat="1" ht="13.5"/>
    <row r="5951" s="57" customFormat="1" ht="13.5"/>
    <row r="5952" s="57" customFormat="1" ht="13.5"/>
    <row r="5953" s="57" customFormat="1" ht="13.5"/>
    <row r="5954" s="57" customFormat="1" ht="13.5"/>
    <row r="5955" s="57" customFormat="1" ht="13.5"/>
    <row r="5956" s="57" customFormat="1" ht="13.5"/>
    <row r="5957" s="57" customFormat="1" ht="13.5"/>
    <row r="5958" s="57" customFormat="1" ht="13.5"/>
    <row r="5959" s="57" customFormat="1" ht="13.5"/>
    <row r="5960" s="57" customFormat="1" ht="13.5"/>
    <row r="5961" s="57" customFormat="1" ht="13.5"/>
    <row r="5962" s="57" customFormat="1" ht="13.5"/>
    <row r="5963" s="57" customFormat="1" ht="13.5"/>
    <row r="5964" s="57" customFormat="1" ht="13.5"/>
    <row r="5965" s="57" customFormat="1" ht="13.5"/>
    <row r="5966" s="57" customFormat="1" ht="13.5"/>
    <row r="5967" s="57" customFormat="1" ht="13.5"/>
    <row r="5968" s="57" customFormat="1" ht="13.5"/>
    <row r="5969" s="57" customFormat="1" ht="13.5"/>
    <row r="5970" s="57" customFormat="1" ht="13.5"/>
    <row r="5971" s="57" customFormat="1" ht="13.5"/>
    <row r="5972" s="57" customFormat="1" ht="13.5"/>
    <row r="5973" s="57" customFormat="1" ht="13.5"/>
    <row r="5974" s="57" customFormat="1" ht="13.5"/>
    <row r="5975" s="57" customFormat="1" ht="13.5"/>
    <row r="5976" s="57" customFormat="1" ht="13.5"/>
    <row r="5977" s="57" customFormat="1" ht="13.5"/>
    <row r="5978" s="57" customFormat="1" ht="13.5"/>
    <row r="5979" s="57" customFormat="1" ht="13.5"/>
    <row r="5980" s="57" customFormat="1" ht="13.5"/>
    <row r="5981" s="57" customFormat="1" ht="13.5"/>
    <row r="5982" s="57" customFormat="1" ht="13.5"/>
    <row r="5983" s="57" customFormat="1" ht="13.5"/>
    <row r="5984" s="57" customFormat="1" ht="13.5"/>
    <row r="5985" s="57" customFormat="1" ht="13.5"/>
    <row r="5986" s="57" customFormat="1" ht="13.5"/>
    <row r="5987" s="57" customFormat="1" ht="13.5"/>
    <row r="5988" s="57" customFormat="1" ht="13.5"/>
    <row r="5989" s="57" customFormat="1" ht="13.5"/>
    <row r="5990" s="57" customFormat="1" ht="13.5"/>
    <row r="5991" s="57" customFormat="1" ht="13.5"/>
    <row r="5992" s="57" customFormat="1" ht="13.5"/>
    <row r="5993" s="57" customFormat="1" ht="13.5"/>
    <row r="5994" s="57" customFormat="1" ht="13.5"/>
    <row r="5995" s="57" customFormat="1" ht="13.5"/>
    <row r="5996" s="57" customFormat="1" ht="13.5"/>
    <row r="5997" s="57" customFormat="1" ht="13.5"/>
    <row r="5998" s="57" customFormat="1" ht="13.5"/>
    <row r="5999" s="57" customFormat="1" ht="13.5"/>
    <row r="6000" s="57" customFormat="1" ht="13.5"/>
    <row r="6001" s="57" customFormat="1" ht="13.5"/>
    <row r="6002" s="57" customFormat="1" ht="13.5"/>
    <row r="6003" s="57" customFormat="1" ht="13.5"/>
    <row r="6004" s="57" customFormat="1" ht="13.5"/>
    <row r="6005" s="57" customFormat="1" ht="13.5"/>
    <row r="6006" s="57" customFormat="1" ht="13.5"/>
    <row r="6007" s="57" customFormat="1" ht="13.5"/>
    <row r="6008" s="57" customFormat="1" ht="13.5"/>
    <row r="6009" s="57" customFormat="1" ht="13.5"/>
    <row r="6010" s="57" customFormat="1" ht="13.5"/>
    <row r="6011" s="57" customFormat="1" ht="13.5"/>
    <row r="6012" s="57" customFormat="1" ht="13.5"/>
    <row r="6013" s="57" customFormat="1" ht="13.5"/>
    <row r="6014" s="57" customFormat="1" ht="13.5"/>
    <row r="6015" s="57" customFormat="1" ht="13.5"/>
    <row r="6016" s="57" customFormat="1" ht="13.5"/>
    <row r="6017" s="57" customFormat="1" ht="13.5"/>
    <row r="6018" s="57" customFormat="1" ht="13.5"/>
    <row r="6019" s="57" customFormat="1" ht="13.5"/>
    <row r="6020" s="57" customFormat="1" ht="13.5"/>
    <row r="6021" s="57" customFormat="1" ht="13.5"/>
    <row r="6022" s="57" customFormat="1" ht="13.5"/>
    <row r="6023" s="57" customFormat="1" ht="13.5"/>
    <row r="6024" s="57" customFormat="1" ht="13.5"/>
    <row r="6025" s="57" customFormat="1" ht="13.5"/>
    <row r="6026" s="57" customFormat="1" ht="13.5"/>
    <row r="6027" s="57" customFormat="1" ht="13.5"/>
    <row r="6028" s="57" customFormat="1" ht="13.5"/>
    <row r="6029" s="57" customFormat="1" ht="13.5"/>
    <row r="6030" s="57" customFormat="1" ht="13.5"/>
    <row r="6031" s="57" customFormat="1" ht="13.5"/>
    <row r="6032" s="57" customFormat="1" ht="13.5"/>
    <row r="6033" s="57" customFormat="1" ht="13.5"/>
    <row r="6034" s="57" customFormat="1" ht="13.5"/>
    <row r="6035" s="57" customFormat="1" ht="13.5"/>
    <row r="6036" s="57" customFormat="1" ht="13.5"/>
    <row r="6037" s="57" customFormat="1" ht="13.5"/>
    <row r="6038" s="57" customFormat="1" ht="13.5"/>
    <row r="6039" s="57" customFormat="1" ht="13.5"/>
    <row r="6040" s="57" customFormat="1" ht="13.5"/>
    <row r="6041" s="57" customFormat="1" ht="13.5"/>
    <row r="6042" s="57" customFormat="1" ht="13.5"/>
    <row r="6043" s="57" customFormat="1" ht="13.5"/>
    <row r="6044" s="57" customFormat="1" ht="13.5"/>
    <row r="6045" s="57" customFormat="1" ht="13.5"/>
    <row r="6046" s="57" customFormat="1" ht="13.5"/>
    <row r="6047" s="57" customFormat="1" ht="13.5"/>
    <row r="6048" s="57" customFormat="1" ht="13.5"/>
    <row r="6049" s="57" customFormat="1" ht="13.5"/>
    <row r="6050" s="57" customFormat="1" ht="13.5"/>
    <row r="6051" s="57" customFormat="1" ht="13.5"/>
    <row r="6052" s="57" customFormat="1" ht="13.5"/>
    <row r="6053" s="57" customFormat="1" ht="13.5"/>
    <row r="6054" s="57" customFormat="1" ht="13.5"/>
    <row r="6055" s="57" customFormat="1" ht="13.5"/>
    <row r="6056" s="57" customFormat="1" ht="13.5"/>
    <row r="6057" s="57" customFormat="1" ht="13.5"/>
    <row r="6058" s="57" customFormat="1" ht="13.5"/>
    <row r="6059" s="57" customFormat="1" ht="13.5"/>
    <row r="6060" s="57" customFormat="1" ht="13.5"/>
    <row r="6061" s="57" customFormat="1" ht="13.5"/>
    <row r="6062" s="57" customFormat="1" ht="13.5"/>
    <row r="6063" s="57" customFormat="1" ht="13.5"/>
    <row r="6064" s="57" customFormat="1" ht="13.5"/>
    <row r="6065" s="57" customFormat="1" ht="13.5"/>
    <row r="6066" s="57" customFormat="1" ht="13.5"/>
    <row r="6067" s="57" customFormat="1" ht="13.5"/>
    <row r="6068" s="57" customFormat="1" ht="13.5"/>
    <row r="6069" s="57" customFormat="1" ht="13.5"/>
    <row r="6070" s="57" customFormat="1" ht="13.5"/>
    <row r="6071" s="57" customFormat="1" ht="13.5"/>
    <row r="6072" s="57" customFormat="1" ht="13.5"/>
    <row r="6073" s="57" customFormat="1" ht="13.5"/>
    <row r="6074" s="57" customFormat="1" ht="13.5"/>
    <row r="6075" s="57" customFormat="1" ht="13.5"/>
    <row r="6076" s="57" customFormat="1" ht="13.5"/>
    <row r="6077" s="57" customFormat="1" ht="13.5"/>
    <row r="6078" s="57" customFormat="1" ht="13.5"/>
    <row r="6079" s="57" customFormat="1" ht="13.5"/>
    <row r="6080" s="57" customFormat="1" ht="13.5"/>
    <row r="6081" s="57" customFormat="1" ht="13.5"/>
    <row r="6082" s="57" customFormat="1" ht="13.5"/>
    <row r="6083" s="57" customFormat="1" ht="13.5"/>
    <row r="6084" s="57" customFormat="1" ht="13.5"/>
    <row r="6085" s="57" customFormat="1" ht="13.5"/>
    <row r="6086" s="57" customFormat="1" ht="13.5"/>
    <row r="6087" s="57" customFormat="1" ht="13.5"/>
    <row r="6088" s="57" customFormat="1" ht="13.5"/>
    <row r="6089" s="57" customFormat="1" ht="13.5"/>
    <row r="6090" s="57" customFormat="1" ht="13.5"/>
    <row r="6091" s="57" customFormat="1" ht="13.5"/>
    <row r="6092" s="57" customFormat="1" ht="13.5"/>
    <row r="6093" s="57" customFormat="1" ht="13.5"/>
    <row r="6094" s="57" customFormat="1" ht="13.5"/>
    <row r="6095" s="57" customFormat="1" ht="13.5"/>
    <row r="6096" s="57" customFormat="1" ht="13.5"/>
    <row r="6097" s="57" customFormat="1" ht="13.5"/>
    <row r="6098" s="57" customFormat="1" ht="13.5"/>
    <row r="6099" s="57" customFormat="1" ht="13.5"/>
    <row r="6100" s="57" customFormat="1" ht="13.5"/>
    <row r="6101" s="57" customFormat="1" ht="13.5"/>
    <row r="6102" s="57" customFormat="1" ht="13.5"/>
    <row r="6103" s="57" customFormat="1" ht="13.5"/>
    <row r="6104" s="57" customFormat="1" ht="13.5"/>
    <row r="6105" s="57" customFormat="1" ht="13.5"/>
    <row r="6106" s="57" customFormat="1" ht="13.5"/>
    <row r="6107" s="57" customFormat="1" ht="13.5"/>
    <row r="6108" s="57" customFormat="1" ht="13.5"/>
    <row r="6109" s="57" customFormat="1" ht="13.5"/>
    <row r="6110" s="57" customFormat="1" ht="13.5"/>
    <row r="6111" s="57" customFormat="1" ht="13.5"/>
    <row r="6112" s="57" customFormat="1" ht="13.5"/>
    <row r="6113" s="57" customFormat="1" ht="13.5"/>
    <row r="6114" s="57" customFormat="1" ht="13.5"/>
    <row r="6115" s="57" customFormat="1" ht="13.5"/>
    <row r="6116" s="57" customFormat="1" ht="13.5"/>
    <row r="6117" s="57" customFormat="1" ht="13.5"/>
    <row r="6118" s="57" customFormat="1" ht="13.5"/>
    <row r="6119" s="57" customFormat="1" ht="13.5"/>
    <row r="6120" s="57" customFormat="1" ht="13.5"/>
    <row r="6121" s="57" customFormat="1" ht="13.5"/>
    <row r="6122" s="57" customFormat="1" ht="13.5"/>
    <row r="6123" s="57" customFormat="1" ht="13.5"/>
    <row r="6124" s="57" customFormat="1" ht="13.5"/>
    <row r="6125" s="57" customFormat="1" ht="13.5"/>
    <row r="6126" s="57" customFormat="1" ht="13.5"/>
    <row r="6127" s="57" customFormat="1" ht="13.5"/>
    <row r="6128" s="57" customFormat="1" ht="13.5"/>
    <row r="6129" s="57" customFormat="1" ht="13.5"/>
    <row r="6130" s="57" customFormat="1" ht="13.5"/>
    <row r="6131" s="57" customFormat="1" ht="13.5"/>
    <row r="6132" s="57" customFormat="1" ht="13.5"/>
    <row r="6133" s="57" customFormat="1" ht="13.5"/>
    <row r="6134" s="57" customFormat="1" ht="13.5"/>
    <row r="6135" s="57" customFormat="1" ht="13.5"/>
    <row r="6136" s="57" customFormat="1" ht="13.5"/>
    <row r="6137" s="57" customFormat="1" ht="13.5"/>
    <row r="6138" s="57" customFormat="1" ht="13.5"/>
    <row r="6139" s="57" customFormat="1" ht="13.5"/>
    <row r="6140" s="57" customFormat="1" ht="13.5"/>
    <row r="6141" s="57" customFormat="1" ht="13.5"/>
    <row r="6142" s="57" customFormat="1" ht="13.5"/>
    <row r="6143" s="57" customFormat="1" ht="13.5"/>
    <row r="6144" s="57" customFormat="1" ht="13.5"/>
    <row r="6145" s="57" customFormat="1" ht="13.5"/>
    <row r="6146" s="57" customFormat="1" ht="13.5"/>
    <row r="6147" s="57" customFormat="1" ht="13.5"/>
    <row r="6148" s="57" customFormat="1" ht="13.5"/>
    <row r="6149" s="57" customFormat="1" ht="13.5"/>
    <row r="6150" s="57" customFormat="1" ht="13.5"/>
    <row r="6151" s="57" customFormat="1" ht="13.5"/>
    <row r="6152" s="57" customFormat="1" ht="13.5"/>
    <row r="6153" s="57" customFormat="1" ht="13.5"/>
    <row r="6154" s="57" customFormat="1" ht="13.5"/>
    <row r="6155" s="57" customFormat="1" ht="13.5"/>
    <row r="6156" s="57" customFormat="1" ht="13.5"/>
    <row r="6157" s="57" customFormat="1" ht="13.5"/>
    <row r="6158" s="57" customFormat="1" ht="13.5"/>
    <row r="6159" s="57" customFormat="1" ht="13.5"/>
    <row r="6160" s="57" customFormat="1" ht="13.5"/>
    <row r="6161" s="57" customFormat="1" ht="13.5"/>
    <row r="6162" s="57" customFormat="1" ht="13.5"/>
    <row r="6163" s="57" customFormat="1" ht="13.5"/>
    <row r="6164" s="57" customFormat="1" ht="13.5"/>
    <row r="6165" s="57" customFormat="1" ht="13.5"/>
    <row r="6166" s="57" customFormat="1" ht="13.5"/>
    <row r="6167" s="57" customFormat="1" ht="13.5"/>
    <row r="6168" s="57" customFormat="1" ht="13.5"/>
    <row r="6169" s="57" customFormat="1" ht="13.5"/>
    <row r="6170" s="57" customFormat="1" ht="13.5"/>
    <row r="6171" s="57" customFormat="1" ht="13.5"/>
    <row r="6172" s="57" customFormat="1" ht="13.5"/>
    <row r="6173" s="57" customFormat="1" ht="13.5"/>
    <row r="6174" s="57" customFormat="1" ht="13.5"/>
    <row r="6175" s="57" customFormat="1" ht="13.5"/>
    <row r="6176" s="57" customFormat="1" ht="13.5"/>
    <row r="6177" s="57" customFormat="1" ht="13.5"/>
    <row r="6178" s="57" customFormat="1" ht="13.5"/>
    <row r="6179" s="57" customFormat="1" ht="13.5"/>
    <row r="6180" s="57" customFormat="1" ht="13.5"/>
    <row r="6181" s="57" customFormat="1" ht="13.5"/>
    <row r="6182" s="57" customFormat="1" ht="13.5"/>
    <row r="6183" s="57" customFormat="1" ht="13.5"/>
    <row r="6184" s="57" customFormat="1" ht="13.5"/>
    <row r="6185" s="57" customFormat="1" ht="13.5"/>
    <row r="6186" s="57" customFormat="1" ht="13.5"/>
    <row r="6187" s="57" customFormat="1" ht="13.5"/>
    <row r="6188" s="57" customFormat="1" ht="13.5"/>
    <row r="6189" s="57" customFormat="1" ht="13.5"/>
    <row r="6190" s="57" customFormat="1" ht="13.5"/>
    <row r="6191" s="57" customFormat="1" ht="13.5"/>
    <row r="6192" s="57" customFormat="1" ht="13.5"/>
    <row r="6193" s="57" customFormat="1" ht="13.5"/>
    <row r="6194" s="57" customFormat="1" ht="13.5"/>
    <row r="6195" s="57" customFormat="1" ht="13.5"/>
    <row r="6196" s="57" customFormat="1" ht="13.5"/>
    <row r="6197" s="57" customFormat="1" ht="13.5"/>
    <row r="6198" s="57" customFormat="1" ht="13.5"/>
    <row r="6199" s="57" customFormat="1" ht="13.5"/>
    <row r="6200" s="57" customFormat="1" ht="13.5"/>
    <row r="6201" s="57" customFormat="1" ht="13.5"/>
    <row r="6202" s="57" customFormat="1" ht="13.5"/>
    <row r="6203" s="57" customFormat="1" ht="13.5"/>
    <row r="6204" s="57" customFormat="1" ht="13.5"/>
    <row r="6205" s="57" customFormat="1" ht="13.5"/>
    <row r="6206" s="57" customFormat="1" ht="13.5"/>
    <row r="6207" s="57" customFormat="1" ht="13.5"/>
    <row r="6208" s="57" customFormat="1" ht="13.5"/>
    <row r="6209" s="57" customFormat="1" ht="13.5"/>
    <row r="6210" s="57" customFormat="1" ht="13.5"/>
    <row r="6211" s="57" customFormat="1" ht="13.5"/>
    <row r="6212" s="57" customFormat="1" ht="13.5"/>
    <row r="6213" s="57" customFormat="1" ht="13.5"/>
    <row r="6214" s="57" customFormat="1" ht="13.5"/>
    <row r="6215" s="57" customFormat="1" ht="13.5"/>
    <row r="6216" s="57" customFormat="1" ht="13.5"/>
    <row r="6217" s="57" customFormat="1" ht="13.5"/>
    <row r="6218" s="57" customFormat="1" ht="13.5"/>
    <row r="6219" s="57" customFormat="1" ht="13.5"/>
    <row r="6220" s="57" customFormat="1" ht="13.5"/>
    <row r="6221" s="57" customFormat="1" ht="13.5"/>
    <row r="6222" s="57" customFormat="1" ht="13.5"/>
    <row r="6223" s="57" customFormat="1" ht="13.5"/>
    <row r="6224" s="57" customFormat="1" ht="13.5"/>
    <row r="6225" s="57" customFormat="1" ht="13.5"/>
    <row r="6226" s="57" customFormat="1" ht="13.5"/>
    <row r="6227" s="57" customFormat="1" ht="13.5"/>
    <row r="6228" s="57" customFormat="1" ht="13.5"/>
    <row r="6229" s="57" customFormat="1" ht="13.5"/>
    <row r="6230" s="57" customFormat="1" ht="13.5"/>
    <row r="6231" s="57" customFormat="1" ht="13.5"/>
    <row r="6232" s="57" customFormat="1" ht="13.5"/>
    <row r="6233" s="57" customFormat="1" ht="13.5"/>
    <row r="6234" s="57" customFormat="1" ht="13.5"/>
    <row r="6235" s="57" customFormat="1" ht="13.5"/>
    <row r="6236" s="57" customFormat="1" ht="13.5"/>
    <row r="6237" s="57" customFormat="1" ht="13.5"/>
    <row r="6238" s="57" customFormat="1" ht="13.5"/>
    <row r="6239" s="57" customFormat="1" ht="13.5"/>
    <row r="6240" s="57" customFormat="1" ht="13.5"/>
    <row r="6241" s="57" customFormat="1" ht="13.5"/>
    <row r="6242" s="57" customFormat="1" ht="13.5"/>
    <row r="6243" s="57" customFormat="1" ht="13.5"/>
    <row r="6244" s="57" customFormat="1" ht="13.5"/>
    <row r="6245" s="57" customFormat="1" ht="13.5"/>
    <row r="6246" s="57" customFormat="1" ht="13.5"/>
    <row r="6247" s="57" customFormat="1" ht="13.5"/>
    <row r="6248" s="57" customFormat="1" ht="13.5"/>
    <row r="6249" s="57" customFormat="1" ht="13.5"/>
    <row r="6250" s="57" customFormat="1" ht="13.5"/>
    <row r="6251" s="57" customFormat="1" ht="13.5"/>
    <row r="6252" s="57" customFormat="1" ht="13.5"/>
    <row r="6253" s="57" customFormat="1" ht="13.5"/>
    <row r="6254" s="57" customFormat="1" ht="13.5"/>
    <row r="6255" s="57" customFormat="1" ht="13.5"/>
    <row r="6256" s="57" customFormat="1" ht="13.5"/>
    <row r="6257" s="57" customFormat="1" ht="13.5"/>
    <row r="6258" s="57" customFormat="1" ht="13.5"/>
    <row r="6259" s="57" customFormat="1" ht="13.5"/>
    <row r="6260" s="57" customFormat="1" ht="13.5"/>
    <row r="6261" s="57" customFormat="1" ht="13.5"/>
    <row r="6262" s="57" customFormat="1" ht="13.5"/>
    <row r="6263" s="57" customFormat="1" ht="13.5"/>
    <row r="6264" s="57" customFormat="1" ht="13.5"/>
    <row r="6265" s="57" customFormat="1" ht="13.5"/>
    <row r="6266" s="57" customFormat="1" ht="13.5"/>
    <row r="6267" s="57" customFormat="1" ht="13.5"/>
    <row r="6268" s="57" customFormat="1" ht="13.5"/>
    <row r="6269" s="57" customFormat="1" ht="13.5"/>
    <row r="6270" s="57" customFormat="1" ht="13.5"/>
    <row r="6271" s="57" customFormat="1" ht="13.5"/>
    <row r="6272" s="57" customFormat="1" ht="13.5"/>
    <row r="6273" s="57" customFormat="1" ht="13.5"/>
    <row r="6274" s="57" customFormat="1" ht="13.5"/>
    <row r="6275" s="57" customFormat="1" ht="13.5"/>
    <row r="6276" s="57" customFormat="1" ht="13.5"/>
    <row r="6277" s="57" customFormat="1" ht="13.5"/>
    <row r="6278" s="57" customFormat="1" ht="13.5"/>
    <row r="6279" s="57" customFormat="1" ht="13.5"/>
    <row r="6280" s="57" customFormat="1" ht="13.5"/>
    <row r="6281" s="57" customFormat="1" ht="13.5"/>
    <row r="6282" s="57" customFormat="1" ht="13.5"/>
    <row r="6283" s="57" customFormat="1" ht="13.5"/>
    <row r="6284" s="57" customFormat="1" ht="13.5"/>
    <row r="6285" s="57" customFormat="1" ht="13.5"/>
    <row r="6286" s="57" customFormat="1" ht="13.5"/>
    <row r="6287" s="57" customFormat="1" ht="13.5"/>
    <row r="6288" s="57" customFormat="1" ht="13.5"/>
    <row r="6289" s="57" customFormat="1" ht="13.5"/>
    <row r="6290" s="57" customFormat="1" ht="13.5"/>
    <row r="6291" s="57" customFormat="1" ht="13.5"/>
    <row r="6292" s="57" customFormat="1" ht="13.5"/>
    <row r="6293" s="57" customFormat="1" ht="13.5"/>
    <row r="6294" s="57" customFormat="1" ht="13.5"/>
    <row r="6295" s="57" customFormat="1" ht="13.5"/>
    <row r="6296" s="57" customFormat="1" ht="13.5"/>
    <row r="6297" s="57" customFormat="1" ht="13.5"/>
    <row r="6298" s="57" customFormat="1" ht="13.5"/>
    <row r="6299" s="57" customFormat="1" ht="13.5"/>
    <row r="6300" s="57" customFormat="1" ht="13.5"/>
    <row r="6301" s="57" customFormat="1" ht="13.5"/>
    <row r="6302" s="57" customFormat="1" ht="13.5"/>
    <row r="6303" s="57" customFormat="1" ht="13.5"/>
    <row r="6304" s="57" customFormat="1" ht="13.5"/>
    <row r="6305" s="57" customFormat="1" ht="13.5"/>
    <row r="6306" s="57" customFormat="1" ht="13.5"/>
    <row r="6307" s="57" customFormat="1" ht="13.5"/>
    <row r="6308" s="57" customFormat="1" ht="13.5"/>
    <row r="6309" s="57" customFormat="1" ht="13.5"/>
    <row r="6310" s="57" customFormat="1" ht="13.5"/>
    <row r="6311" s="57" customFormat="1" ht="13.5"/>
    <row r="6312" s="57" customFormat="1" ht="13.5"/>
    <row r="6313" s="57" customFormat="1" ht="13.5"/>
    <row r="6314" s="57" customFormat="1" ht="13.5"/>
    <row r="6315" s="57" customFormat="1" ht="13.5"/>
    <row r="6316" s="57" customFormat="1" ht="13.5"/>
    <row r="6317" s="57" customFormat="1" ht="13.5"/>
    <row r="6318" s="57" customFormat="1" ht="13.5"/>
    <row r="6319" s="57" customFormat="1" ht="13.5"/>
    <row r="6320" s="57" customFormat="1" ht="13.5"/>
    <row r="6321" s="57" customFormat="1" ht="13.5"/>
    <row r="6322" s="57" customFormat="1" ht="13.5"/>
    <row r="6323" s="57" customFormat="1" ht="13.5"/>
    <row r="6324" s="57" customFormat="1" ht="13.5"/>
    <row r="6325" s="57" customFormat="1" ht="13.5"/>
    <row r="6326" s="57" customFormat="1" ht="13.5"/>
    <row r="6327" s="57" customFormat="1" ht="13.5"/>
    <row r="6328" s="57" customFormat="1" ht="13.5"/>
    <row r="6329" s="57" customFormat="1" ht="13.5"/>
    <row r="6330" s="57" customFormat="1" ht="13.5"/>
    <row r="6331" s="57" customFormat="1" ht="13.5"/>
    <row r="6332" s="57" customFormat="1" ht="13.5"/>
    <row r="6333" s="57" customFormat="1" ht="13.5"/>
    <row r="6334" s="57" customFormat="1" ht="13.5"/>
    <row r="6335" s="57" customFormat="1" ht="13.5"/>
    <row r="6336" s="57" customFormat="1" ht="13.5"/>
    <row r="6337" s="57" customFormat="1" ht="13.5"/>
    <row r="6338" s="57" customFormat="1" ht="13.5"/>
    <row r="6339" s="57" customFormat="1" ht="13.5"/>
    <row r="6340" s="57" customFormat="1" ht="13.5"/>
    <row r="6341" s="57" customFormat="1" ht="13.5"/>
    <row r="6342" s="57" customFormat="1" ht="13.5"/>
    <row r="6343" s="57" customFormat="1" ht="13.5"/>
    <row r="6344" s="57" customFormat="1" ht="13.5"/>
    <row r="6345" s="57" customFormat="1" ht="13.5"/>
    <row r="6346" s="57" customFormat="1" ht="13.5"/>
    <row r="6347" s="57" customFormat="1" ht="13.5"/>
    <row r="6348" s="57" customFormat="1" ht="13.5"/>
    <row r="6349" s="57" customFormat="1" ht="13.5"/>
    <row r="6350" s="57" customFormat="1" ht="13.5"/>
    <row r="6351" s="57" customFormat="1" ht="13.5"/>
    <row r="6352" s="57" customFormat="1" ht="13.5"/>
    <row r="6353" s="57" customFormat="1" ht="13.5"/>
    <row r="6354" s="57" customFormat="1" ht="13.5"/>
    <row r="6355" s="57" customFormat="1" ht="13.5"/>
    <row r="6356" s="57" customFormat="1" ht="13.5"/>
    <row r="6357" s="57" customFormat="1" ht="13.5"/>
    <row r="6358" s="57" customFormat="1" ht="13.5"/>
    <row r="6359" s="57" customFormat="1" ht="13.5"/>
    <row r="6360" s="57" customFormat="1" ht="13.5"/>
    <row r="6361" s="57" customFormat="1" ht="13.5"/>
    <row r="6362" s="57" customFormat="1" ht="13.5"/>
    <row r="6363" s="57" customFormat="1" ht="13.5"/>
    <row r="6364" s="57" customFormat="1" ht="13.5"/>
    <row r="6365" s="57" customFormat="1" ht="13.5"/>
    <row r="6366" s="57" customFormat="1" ht="13.5"/>
    <row r="6367" s="57" customFormat="1" ht="13.5"/>
    <row r="6368" s="57" customFormat="1" ht="13.5"/>
    <row r="6369" s="57" customFormat="1" ht="13.5"/>
    <row r="6370" s="57" customFormat="1" ht="13.5"/>
    <row r="6371" s="57" customFormat="1" ht="13.5"/>
    <row r="6372" s="57" customFormat="1" ht="13.5"/>
    <row r="6373" s="57" customFormat="1" ht="13.5"/>
    <row r="6374" s="57" customFormat="1" ht="13.5"/>
    <row r="6375" s="57" customFormat="1" ht="13.5"/>
    <row r="6376" s="57" customFormat="1" ht="13.5"/>
    <row r="6377" s="57" customFormat="1" ht="13.5"/>
    <row r="6378" s="57" customFormat="1" ht="13.5"/>
    <row r="6379" s="57" customFormat="1" ht="13.5"/>
    <row r="6380" s="57" customFormat="1" ht="13.5"/>
    <row r="6381" s="57" customFormat="1" ht="13.5"/>
    <row r="6382" s="57" customFormat="1" ht="13.5"/>
    <row r="6383" s="57" customFormat="1" ht="13.5"/>
    <row r="6384" s="57" customFormat="1" ht="13.5"/>
    <row r="6385" s="57" customFormat="1" ht="13.5"/>
    <row r="6386" s="57" customFormat="1" ht="13.5"/>
    <row r="6387" s="57" customFormat="1" ht="13.5"/>
    <row r="6388" s="57" customFormat="1" ht="13.5"/>
    <row r="6389" s="57" customFormat="1" ht="13.5"/>
    <row r="6390" s="57" customFormat="1" ht="13.5"/>
    <row r="6391" s="57" customFormat="1" ht="13.5"/>
    <row r="6392" s="57" customFormat="1" ht="13.5"/>
    <row r="6393" s="57" customFormat="1" ht="13.5"/>
    <row r="6394" s="57" customFormat="1" ht="13.5"/>
    <row r="6395" s="57" customFormat="1" ht="13.5"/>
    <row r="6396" s="57" customFormat="1" ht="13.5"/>
    <row r="6397" s="57" customFormat="1" ht="13.5"/>
    <row r="6398" s="57" customFormat="1" ht="13.5"/>
    <row r="6399" s="57" customFormat="1" ht="13.5"/>
    <row r="6400" s="57" customFormat="1" ht="13.5"/>
    <row r="6401" s="57" customFormat="1" ht="13.5"/>
    <row r="6402" s="57" customFormat="1" ht="13.5"/>
    <row r="6403" s="57" customFormat="1" ht="13.5"/>
    <row r="6404" s="57" customFormat="1" ht="13.5"/>
    <row r="6405" s="57" customFormat="1" ht="13.5"/>
    <row r="6406" s="57" customFormat="1" ht="13.5"/>
    <row r="6407" s="57" customFormat="1" ht="13.5"/>
    <row r="6408" s="57" customFormat="1" ht="13.5"/>
    <row r="6409" s="57" customFormat="1" ht="13.5"/>
    <row r="6410" s="57" customFormat="1" ht="13.5"/>
    <row r="6411" s="57" customFormat="1" ht="13.5"/>
    <row r="6412" s="57" customFormat="1" ht="13.5"/>
    <row r="6413" s="57" customFormat="1" ht="13.5"/>
    <row r="6414" s="57" customFormat="1" ht="13.5"/>
    <row r="6415" s="57" customFormat="1" ht="13.5"/>
    <row r="6416" s="57" customFormat="1" ht="13.5"/>
    <row r="6417" s="57" customFormat="1" ht="13.5"/>
    <row r="6418" s="57" customFormat="1" ht="13.5"/>
    <row r="6419" s="57" customFormat="1" ht="13.5"/>
    <row r="6420" s="57" customFormat="1" ht="13.5"/>
    <row r="6421" s="57" customFormat="1" ht="13.5"/>
    <row r="6422" s="57" customFormat="1" ht="13.5"/>
    <row r="6423" s="57" customFormat="1" ht="13.5"/>
    <row r="6424" s="57" customFormat="1" ht="13.5"/>
    <row r="6425" s="57" customFormat="1" ht="13.5"/>
    <row r="6426" s="57" customFormat="1" ht="13.5"/>
    <row r="6427" s="57" customFormat="1" ht="13.5"/>
    <row r="6428" s="57" customFormat="1" ht="13.5"/>
    <row r="6429" s="57" customFormat="1" ht="13.5"/>
    <row r="6430" s="57" customFormat="1" ht="13.5"/>
    <row r="6431" s="57" customFormat="1" ht="13.5"/>
    <row r="6432" s="57" customFormat="1" ht="13.5"/>
    <row r="6433" s="57" customFormat="1" ht="13.5"/>
    <row r="6434" s="57" customFormat="1" ht="13.5"/>
    <row r="6435" s="57" customFormat="1" ht="13.5"/>
    <row r="6436" s="57" customFormat="1" ht="13.5"/>
    <row r="6437" s="57" customFormat="1" ht="13.5"/>
    <row r="6438" s="57" customFormat="1" ht="13.5"/>
    <row r="6439" s="57" customFormat="1" ht="13.5"/>
    <row r="6440" s="57" customFormat="1" ht="13.5"/>
    <row r="6441" s="57" customFormat="1" ht="13.5"/>
    <row r="6442" s="57" customFormat="1" ht="13.5"/>
    <row r="6443" s="57" customFormat="1" ht="13.5"/>
    <row r="6444" s="57" customFormat="1" ht="13.5"/>
    <row r="6445" s="57" customFormat="1" ht="13.5"/>
    <row r="6446" s="57" customFormat="1" ht="13.5"/>
    <row r="6447" s="57" customFormat="1" ht="13.5"/>
    <row r="6448" s="57" customFormat="1" ht="13.5"/>
    <row r="6449" s="57" customFormat="1" ht="13.5"/>
    <row r="6450" s="57" customFormat="1" ht="13.5"/>
    <row r="6451" s="57" customFormat="1" ht="13.5"/>
    <row r="6452" s="57" customFormat="1" ht="13.5"/>
    <row r="6453" s="57" customFormat="1" ht="13.5"/>
    <row r="6454" s="57" customFormat="1" ht="13.5"/>
    <row r="6455" s="57" customFormat="1" ht="13.5"/>
    <row r="6456" s="57" customFormat="1" ht="13.5"/>
    <row r="6457" s="57" customFormat="1" ht="13.5"/>
    <row r="6458" s="57" customFormat="1" ht="13.5"/>
    <row r="6459" s="57" customFormat="1" ht="13.5"/>
    <row r="6460" s="57" customFormat="1" ht="13.5"/>
    <row r="6461" s="57" customFormat="1" ht="13.5"/>
    <row r="6462" s="57" customFormat="1" ht="13.5"/>
    <row r="6463" s="57" customFormat="1" ht="13.5"/>
    <row r="6464" s="57" customFormat="1" ht="13.5"/>
    <row r="6465" s="57" customFormat="1" ht="13.5"/>
    <row r="6466" s="57" customFormat="1" ht="13.5"/>
    <row r="6467" s="57" customFormat="1" ht="13.5"/>
    <row r="6468" s="57" customFormat="1" ht="13.5"/>
    <row r="6469" s="57" customFormat="1" ht="13.5"/>
    <row r="6470" s="57" customFormat="1" ht="13.5"/>
    <row r="6471" s="57" customFormat="1" ht="13.5"/>
    <row r="6472" s="57" customFormat="1" ht="13.5"/>
    <row r="6473" s="57" customFormat="1" ht="13.5"/>
    <row r="6474" s="57" customFormat="1" ht="13.5"/>
    <row r="6475" s="57" customFormat="1" ht="13.5"/>
    <row r="6476" s="57" customFormat="1" ht="13.5"/>
    <row r="6477" s="57" customFormat="1" ht="13.5"/>
    <row r="6478" s="57" customFormat="1" ht="13.5"/>
    <row r="6479" s="57" customFormat="1" ht="13.5"/>
    <row r="6480" s="57" customFormat="1" ht="13.5"/>
    <row r="6481" s="57" customFormat="1" ht="13.5"/>
    <row r="6482" s="57" customFormat="1" ht="13.5"/>
    <row r="6483" s="57" customFormat="1" ht="13.5"/>
    <row r="6484" s="57" customFormat="1" ht="13.5"/>
    <row r="6485" s="57" customFormat="1" ht="13.5"/>
    <row r="6486" s="57" customFormat="1" ht="13.5"/>
    <row r="6487" s="57" customFormat="1" ht="13.5"/>
    <row r="6488" s="57" customFormat="1" ht="13.5"/>
    <row r="6489" s="57" customFormat="1" ht="13.5"/>
    <row r="6490" s="57" customFormat="1" ht="13.5"/>
    <row r="6491" s="57" customFormat="1" ht="13.5"/>
    <row r="6492" s="57" customFormat="1" ht="13.5"/>
    <row r="6493" s="57" customFormat="1" ht="13.5"/>
    <row r="6494" s="57" customFormat="1" ht="13.5"/>
    <row r="6495" s="57" customFormat="1" ht="13.5"/>
    <row r="6496" s="57" customFormat="1" ht="13.5"/>
    <row r="6497" s="57" customFormat="1" ht="13.5"/>
    <row r="6498" s="57" customFormat="1" ht="13.5"/>
    <row r="6499" s="57" customFormat="1" ht="13.5"/>
    <row r="6500" s="57" customFormat="1" ht="13.5"/>
    <row r="6501" s="57" customFormat="1" ht="13.5"/>
    <row r="6502" s="57" customFormat="1" ht="13.5"/>
    <row r="6503" s="57" customFormat="1" ht="13.5"/>
    <row r="6504" s="57" customFormat="1" ht="13.5"/>
    <row r="6505" s="57" customFormat="1" ht="13.5"/>
    <row r="6506" s="57" customFormat="1" ht="13.5"/>
    <row r="6507" s="57" customFormat="1" ht="13.5"/>
    <row r="6508" s="57" customFormat="1" ht="13.5"/>
    <row r="6509" s="57" customFormat="1" ht="13.5"/>
    <row r="6510" s="57" customFormat="1" ht="13.5"/>
    <row r="6511" s="57" customFormat="1" ht="13.5"/>
    <row r="6512" s="57" customFormat="1" ht="13.5"/>
    <row r="6513" s="57" customFormat="1" ht="13.5"/>
    <row r="6514" s="57" customFormat="1" ht="13.5"/>
    <row r="6515" s="57" customFormat="1" ht="13.5"/>
    <row r="6516" s="57" customFormat="1" ht="13.5"/>
    <row r="6517" s="57" customFormat="1" ht="13.5"/>
    <row r="6518" s="57" customFormat="1" ht="13.5"/>
    <row r="6519" s="57" customFormat="1" ht="13.5"/>
    <row r="6520" s="57" customFormat="1" ht="13.5"/>
    <row r="6521" s="57" customFormat="1" ht="13.5"/>
    <row r="6522" s="57" customFormat="1" ht="13.5"/>
    <row r="6523" s="57" customFormat="1" ht="13.5"/>
    <row r="6524" s="57" customFormat="1" ht="13.5"/>
    <row r="6525" s="57" customFormat="1" ht="13.5"/>
    <row r="6526" s="57" customFormat="1" ht="13.5"/>
    <row r="6527" s="57" customFormat="1" ht="13.5"/>
    <row r="6528" s="57" customFormat="1" ht="13.5"/>
    <row r="6529" s="57" customFormat="1" ht="13.5"/>
    <row r="6530" s="57" customFormat="1" ht="13.5"/>
    <row r="6531" s="57" customFormat="1" ht="13.5"/>
    <row r="6532" s="57" customFormat="1" ht="13.5"/>
    <row r="6533" s="57" customFormat="1" ht="13.5"/>
    <row r="6534" s="57" customFormat="1" ht="13.5"/>
    <row r="6535" s="57" customFormat="1" ht="13.5"/>
    <row r="6536" s="57" customFormat="1" ht="13.5"/>
    <row r="6537" s="57" customFormat="1" ht="13.5"/>
    <row r="6538" s="57" customFormat="1" ht="13.5"/>
    <row r="6539" s="57" customFormat="1" ht="13.5"/>
    <row r="6540" s="57" customFormat="1" ht="13.5"/>
    <row r="6541" s="57" customFormat="1" ht="13.5"/>
    <row r="6542" s="57" customFormat="1" ht="13.5"/>
    <row r="6543" s="57" customFormat="1" ht="13.5"/>
    <row r="6544" s="57" customFormat="1" ht="13.5"/>
    <row r="6545" s="57" customFormat="1" ht="13.5"/>
    <row r="6546" s="57" customFormat="1" ht="13.5"/>
    <row r="6547" s="57" customFormat="1" ht="13.5"/>
    <row r="6548" s="57" customFormat="1" ht="13.5"/>
    <row r="6549" s="57" customFormat="1" ht="13.5"/>
    <row r="6550" s="57" customFormat="1" ht="13.5"/>
    <row r="6551" s="57" customFormat="1" ht="13.5"/>
    <row r="6552" s="57" customFormat="1" ht="13.5"/>
    <row r="6553" s="57" customFormat="1" ht="13.5"/>
    <row r="6554" s="57" customFormat="1" ht="13.5"/>
    <row r="6555" s="57" customFormat="1" ht="13.5"/>
    <row r="6556" s="57" customFormat="1" ht="13.5"/>
    <row r="6557" s="57" customFormat="1" ht="13.5"/>
    <row r="6558" s="57" customFormat="1" ht="13.5"/>
    <row r="6559" s="57" customFormat="1" ht="13.5"/>
    <row r="6560" s="57" customFormat="1" ht="13.5"/>
    <row r="6561" s="57" customFormat="1" ht="13.5"/>
    <row r="6562" s="57" customFormat="1" ht="13.5"/>
    <row r="6563" s="57" customFormat="1" ht="13.5"/>
    <row r="6564" s="57" customFormat="1" ht="13.5"/>
    <row r="6565" s="57" customFormat="1" ht="13.5"/>
    <row r="6566" s="57" customFormat="1" ht="13.5"/>
    <row r="6567" s="57" customFormat="1" ht="13.5"/>
    <row r="6568" s="57" customFormat="1" ht="13.5"/>
    <row r="6569" s="57" customFormat="1" ht="13.5"/>
    <row r="6570" s="57" customFormat="1" ht="13.5"/>
    <row r="6571" s="57" customFormat="1" ht="13.5"/>
    <row r="6572" s="57" customFormat="1" ht="13.5"/>
    <row r="6573" s="57" customFormat="1" ht="13.5"/>
    <row r="6574" s="57" customFormat="1" ht="13.5"/>
    <row r="6575" s="57" customFormat="1" ht="13.5"/>
    <row r="6576" s="57" customFormat="1" ht="13.5"/>
    <row r="6577" s="57" customFormat="1" ht="13.5"/>
    <row r="6578" s="57" customFormat="1" ht="13.5"/>
    <row r="6579" s="57" customFormat="1" ht="13.5"/>
    <row r="6580" s="57" customFormat="1" ht="13.5"/>
    <row r="6581" s="57" customFormat="1" ht="13.5"/>
    <row r="6582" s="57" customFormat="1" ht="13.5"/>
    <row r="6583" s="57" customFormat="1" ht="13.5"/>
    <row r="6584" s="57" customFormat="1" ht="13.5"/>
    <row r="6585" s="57" customFormat="1" ht="13.5"/>
    <row r="6586" s="57" customFormat="1" ht="13.5"/>
    <row r="6587" s="57" customFormat="1" ht="13.5"/>
    <row r="6588" s="57" customFormat="1" ht="13.5"/>
    <row r="6589" s="57" customFormat="1" ht="13.5"/>
    <row r="6590" s="57" customFormat="1" ht="13.5"/>
    <row r="6591" s="57" customFormat="1" ht="13.5"/>
    <row r="6592" s="57" customFormat="1" ht="13.5"/>
    <row r="6593" s="57" customFormat="1" ht="13.5"/>
    <row r="6594" s="57" customFormat="1" ht="13.5"/>
    <row r="6595" s="57" customFormat="1" ht="13.5"/>
    <row r="6596" s="57" customFormat="1" ht="13.5"/>
    <row r="6597" s="57" customFormat="1" ht="13.5"/>
    <row r="6598" s="57" customFormat="1" ht="13.5"/>
    <row r="6599" s="57" customFormat="1" ht="13.5"/>
    <row r="6600" s="57" customFormat="1" ht="13.5"/>
    <row r="6601" s="57" customFormat="1" ht="13.5"/>
    <row r="6602" s="57" customFormat="1" ht="13.5"/>
    <row r="6603" s="57" customFormat="1" ht="13.5"/>
    <row r="6604" s="57" customFormat="1" ht="13.5"/>
    <row r="6605" s="57" customFormat="1" ht="13.5"/>
    <row r="6606" s="57" customFormat="1" ht="13.5"/>
    <row r="6607" s="57" customFormat="1" ht="13.5"/>
    <row r="6608" s="57" customFormat="1" ht="13.5"/>
    <row r="6609" s="57" customFormat="1" ht="13.5"/>
    <row r="6610" s="57" customFormat="1" ht="13.5"/>
    <row r="6611" s="57" customFormat="1" ht="13.5"/>
    <row r="6612" s="57" customFormat="1" ht="13.5"/>
    <row r="6613" s="57" customFormat="1" ht="13.5"/>
    <row r="6614" s="57" customFormat="1" ht="13.5"/>
    <row r="6615" s="57" customFormat="1" ht="13.5"/>
    <row r="6616" s="57" customFormat="1" ht="13.5"/>
    <row r="6617" s="57" customFormat="1" ht="13.5"/>
    <row r="6618" s="57" customFormat="1" ht="13.5"/>
    <row r="6619" s="57" customFormat="1" ht="13.5"/>
    <row r="6620" s="57" customFormat="1" ht="13.5"/>
    <row r="6621" s="57" customFormat="1" ht="13.5"/>
    <row r="6622" s="57" customFormat="1" ht="13.5"/>
    <row r="6623" s="57" customFormat="1" ht="13.5"/>
    <row r="6624" s="57" customFormat="1" ht="13.5"/>
    <row r="6625" s="57" customFormat="1" ht="13.5"/>
    <row r="6626" s="57" customFormat="1" ht="13.5"/>
    <row r="6627" s="57" customFormat="1" ht="13.5"/>
    <row r="6628" s="57" customFormat="1" ht="13.5"/>
    <row r="6629" s="57" customFormat="1" ht="13.5"/>
    <row r="6630" s="57" customFormat="1" ht="13.5"/>
    <row r="6631" s="57" customFormat="1" ht="13.5"/>
    <row r="6632" s="57" customFormat="1" ht="13.5"/>
    <row r="6633" s="57" customFormat="1" ht="13.5"/>
    <row r="6634" s="57" customFormat="1" ht="13.5"/>
    <row r="6635" s="57" customFormat="1" ht="13.5"/>
    <row r="6636" s="57" customFormat="1" ht="13.5"/>
    <row r="6637" s="57" customFormat="1" ht="13.5"/>
    <row r="6638" s="57" customFormat="1" ht="13.5"/>
    <row r="6639" s="57" customFormat="1" ht="13.5"/>
    <row r="6640" s="57" customFormat="1" ht="13.5"/>
    <row r="6641" s="57" customFormat="1" ht="13.5"/>
    <row r="6642" s="57" customFormat="1" ht="13.5"/>
    <row r="6643" s="57" customFormat="1" ht="13.5"/>
    <row r="6644" s="57" customFormat="1" ht="13.5"/>
    <row r="6645" s="57" customFormat="1" ht="13.5"/>
    <row r="6646" s="57" customFormat="1" ht="13.5"/>
    <row r="6647" s="57" customFormat="1" ht="13.5"/>
    <row r="6648" s="57" customFormat="1" ht="13.5"/>
    <row r="6649" s="57" customFormat="1" ht="13.5"/>
    <row r="6650" s="57" customFormat="1" ht="13.5"/>
    <row r="6651" s="57" customFormat="1" ht="13.5"/>
    <row r="6652" s="57" customFormat="1" ht="13.5"/>
    <row r="6653" s="57" customFormat="1" ht="13.5"/>
    <row r="6654" s="57" customFormat="1" ht="13.5"/>
    <row r="6655" s="57" customFormat="1" ht="13.5"/>
    <row r="6656" s="57" customFormat="1" ht="13.5"/>
    <row r="6657" s="57" customFormat="1" ht="13.5"/>
    <row r="6658" s="57" customFormat="1" ht="13.5"/>
    <row r="6659" s="57" customFormat="1" ht="13.5"/>
    <row r="6660" s="57" customFormat="1" ht="13.5"/>
    <row r="6661" s="57" customFormat="1" ht="13.5"/>
    <row r="6662" s="57" customFormat="1" ht="13.5"/>
    <row r="6663" s="57" customFormat="1" ht="13.5"/>
    <row r="6664" s="57" customFormat="1" ht="13.5"/>
    <row r="6665" s="57" customFormat="1" ht="13.5"/>
    <row r="6666" s="57" customFormat="1" ht="13.5"/>
    <row r="6667" s="57" customFormat="1" ht="13.5"/>
    <row r="6668" s="57" customFormat="1" ht="13.5"/>
    <row r="6669" s="57" customFormat="1" ht="13.5"/>
    <row r="6670" s="57" customFormat="1" ht="13.5"/>
    <row r="6671" s="57" customFormat="1" ht="13.5"/>
    <row r="6672" s="57" customFormat="1" ht="13.5"/>
    <row r="6673" s="57" customFormat="1" ht="13.5"/>
    <row r="6674" s="57" customFormat="1" ht="13.5"/>
    <row r="6675" s="57" customFormat="1" ht="13.5"/>
    <row r="6676" s="57" customFormat="1" ht="13.5"/>
    <row r="6677" s="57" customFormat="1" ht="13.5"/>
    <row r="6678" s="57" customFormat="1" ht="13.5"/>
    <row r="6679" s="57" customFormat="1" ht="13.5"/>
    <row r="6680" s="57" customFormat="1" ht="13.5"/>
    <row r="6681" s="57" customFormat="1" ht="13.5"/>
    <row r="6682" s="57" customFormat="1" ht="13.5"/>
    <row r="6683" s="57" customFormat="1" ht="13.5"/>
    <row r="6684" s="57" customFormat="1" ht="13.5"/>
    <row r="6685" s="57" customFormat="1" ht="13.5"/>
    <row r="6686" s="57" customFormat="1" ht="13.5"/>
    <row r="6687" s="57" customFormat="1" ht="13.5"/>
    <row r="6688" s="57" customFormat="1" ht="13.5"/>
    <row r="6689" s="57" customFormat="1" ht="13.5"/>
    <row r="6690" s="57" customFormat="1" ht="13.5"/>
    <row r="6691" s="57" customFormat="1" ht="13.5"/>
    <row r="6692" s="57" customFormat="1" ht="13.5"/>
    <row r="6693" s="57" customFormat="1" ht="13.5"/>
    <row r="6694" s="57" customFormat="1" ht="13.5"/>
    <row r="6695" s="57" customFormat="1" ht="13.5"/>
    <row r="6696" s="57" customFormat="1" ht="13.5"/>
    <row r="6697" s="57" customFormat="1" ht="13.5"/>
    <row r="6698" s="57" customFormat="1" ht="13.5"/>
    <row r="6699" s="57" customFormat="1" ht="13.5"/>
    <row r="6700" s="57" customFormat="1" ht="13.5"/>
    <row r="6701" s="57" customFormat="1" ht="13.5"/>
    <row r="6702" s="57" customFormat="1" ht="13.5"/>
    <row r="6703" s="57" customFormat="1" ht="13.5"/>
    <row r="6704" s="57" customFormat="1" ht="13.5"/>
    <row r="6705" s="57" customFormat="1" ht="13.5"/>
    <row r="6706" s="57" customFormat="1" ht="13.5"/>
    <row r="6707" s="57" customFormat="1" ht="13.5"/>
    <row r="6708" s="57" customFormat="1" ht="13.5"/>
    <row r="6709" s="57" customFormat="1" ht="13.5"/>
    <row r="6710" s="57" customFormat="1" ht="13.5"/>
    <row r="6711" s="57" customFormat="1" ht="13.5"/>
    <row r="6712" s="57" customFormat="1" ht="13.5"/>
    <row r="6713" s="57" customFormat="1" ht="13.5"/>
    <row r="6714" s="57" customFormat="1" ht="13.5"/>
    <row r="6715" s="57" customFormat="1" ht="13.5"/>
    <row r="6716" s="57" customFormat="1" ht="13.5"/>
    <row r="6717" s="57" customFormat="1" ht="13.5"/>
    <row r="6718" s="57" customFormat="1" ht="13.5"/>
    <row r="6719" s="57" customFormat="1" ht="13.5"/>
    <row r="6720" s="57" customFormat="1" ht="13.5"/>
    <row r="6721" s="57" customFormat="1" ht="13.5"/>
    <row r="6722" s="57" customFormat="1" ht="13.5"/>
    <row r="6723" s="57" customFormat="1" ht="13.5"/>
    <row r="6724" s="57" customFormat="1" ht="13.5"/>
    <row r="6725" s="57" customFormat="1" ht="13.5"/>
    <row r="6726" s="57" customFormat="1" ht="13.5"/>
    <row r="6727" s="57" customFormat="1" ht="13.5"/>
    <row r="6728" s="57" customFormat="1" ht="13.5"/>
    <row r="6729" s="57" customFormat="1" ht="13.5"/>
    <row r="6730" s="57" customFormat="1" ht="13.5"/>
    <row r="6731" s="57" customFormat="1" ht="13.5"/>
    <row r="6732" s="57" customFormat="1" ht="13.5"/>
    <row r="6733" s="57" customFormat="1" ht="13.5"/>
    <row r="6734" s="57" customFormat="1" ht="13.5"/>
    <row r="6735" s="57" customFormat="1" ht="13.5"/>
    <row r="6736" s="57" customFormat="1" ht="13.5"/>
    <row r="6737" s="57" customFormat="1" ht="13.5"/>
    <row r="6738" s="57" customFormat="1" ht="13.5"/>
    <row r="6739" s="57" customFormat="1" ht="13.5"/>
    <row r="6740" s="57" customFormat="1" ht="13.5"/>
    <row r="6741" s="57" customFormat="1" ht="13.5"/>
    <row r="6742" s="57" customFormat="1" ht="13.5"/>
    <row r="6743" s="57" customFormat="1" ht="13.5"/>
    <row r="6744" s="57" customFormat="1" ht="13.5"/>
    <row r="6745" s="57" customFormat="1" ht="13.5"/>
    <row r="6746" s="57" customFormat="1" ht="13.5"/>
    <row r="6747" s="57" customFormat="1" ht="13.5"/>
    <row r="6748" s="57" customFormat="1" ht="13.5"/>
    <row r="6749" s="57" customFormat="1" ht="13.5"/>
    <row r="6750" s="57" customFormat="1" ht="13.5"/>
    <row r="6751" s="57" customFormat="1" ht="13.5"/>
    <row r="6752" s="57" customFormat="1" ht="13.5"/>
    <row r="6753" s="57" customFormat="1" ht="13.5"/>
    <row r="6754" s="57" customFormat="1" ht="13.5"/>
    <row r="6755" s="57" customFormat="1" ht="13.5"/>
    <row r="6756" s="57" customFormat="1" ht="13.5"/>
    <row r="6757" s="57" customFormat="1" ht="13.5"/>
    <row r="6758" s="57" customFormat="1" ht="13.5"/>
    <row r="6759" s="57" customFormat="1" ht="13.5"/>
    <row r="6760" s="57" customFormat="1" ht="13.5"/>
    <row r="6761" s="57" customFormat="1" ht="13.5"/>
    <row r="6762" s="57" customFormat="1" ht="13.5"/>
    <row r="6763" s="57" customFormat="1" ht="13.5"/>
    <row r="6764" s="57" customFormat="1" ht="13.5"/>
    <row r="6765" s="57" customFormat="1" ht="13.5"/>
    <row r="6766" s="57" customFormat="1" ht="13.5"/>
    <row r="6767" s="57" customFormat="1" ht="13.5"/>
    <row r="6768" s="57" customFormat="1" ht="13.5"/>
    <row r="6769" s="57" customFormat="1" ht="13.5"/>
    <row r="6770" s="57" customFormat="1" ht="13.5"/>
    <row r="6771" s="57" customFormat="1" ht="13.5"/>
    <row r="6772" s="57" customFormat="1" ht="13.5"/>
    <row r="6773" s="57" customFormat="1" ht="13.5"/>
    <row r="6774" s="57" customFormat="1" ht="13.5"/>
    <row r="6775" s="57" customFormat="1" ht="13.5"/>
    <row r="6776" s="57" customFormat="1" ht="13.5"/>
    <row r="6777" s="57" customFormat="1" ht="13.5"/>
    <row r="6778" s="57" customFormat="1" ht="13.5"/>
    <row r="6779" s="57" customFormat="1" ht="13.5"/>
    <row r="6780" s="57" customFormat="1" ht="13.5"/>
    <row r="6781" s="57" customFormat="1" ht="13.5"/>
    <row r="6782" s="57" customFormat="1" ht="13.5"/>
    <row r="6783" s="57" customFormat="1" ht="13.5"/>
    <row r="6784" s="57" customFormat="1" ht="13.5"/>
    <row r="6785" s="57" customFormat="1" ht="13.5"/>
    <row r="6786" s="57" customFormat="1" ht="13.5"/>
    <row r="6787" s="57" customFormat="1" ht="13.5"/>
    <row r="6788" s="57" customFormat="1" ht="13.5"/>
    <row r="6789" s="57" customFormat="1" ht="13.5"/>
    <row r="6790" s="57" customFormat="1" ht="13.5"/>
    <row r="6791" s="57" customFormat="1" ht="13.5"/>
    <row r="6792" s="57" customFormat="1" ht="13.5"/>
    <row r="6793" s="57" customFormat="1" ht="13.5"/>
    <row r="6794" s="57" customFormat="1" ht="13.5"/>
    <row r="6795" s="57" customFormat="1" ht="13.5"/>
    <row r="6796" s="57" customFormat="1" ht="13.5"/>
    <row r="6797" s="57" customFormat="1" ht="13.5"/>
    <row r="6798" s="57" customFormat="1" ht="13.5"/>
    <row r="6799" s="57" customFormat="1" ht="13.5"/>
    <row r="6800" s="57" customFormat="1" ht="13.5"/>
    <row r="6801" s="57" customFormat="1" ht="13.5"/>
    <row r="6802" s="57" customFormat="1" ht="13.5"/>
    <row r="6803" s="57" customFormat="1" ht="13.5"/>
    <row r="6804" s="57" customFormat="1" ht="13.5"/>
    <row r="6805" s="57" customFormat="1" ht="13.5"/>
    <row r="6806" s="57" customFormat="1" ht="13.5"/>
    <row r="6807" s="57" customFormat="1" ht="13.5"/>
    <row r="6808" s="57" customFormat="1" ht="13.5"/>
    <row r="6809" s="57" customFormat="1" ht="13.5"/>
    <row r="6810" s="57" customFormat="1" ht="13.5"/>
    <row r="6811" s="57" customFormat="1" ht="13.5"/>
    <row r="6812" s="57" customFormat="1" ht="13.5"/>
    <row r="6813" s="57" customFormat="1" ht="13.5"/>
    <row r="6814" s="57" customFormat="1" ht="13.5"/>
    <row r="6815" s="57" customFormat="1" ht="13.5"/>
    <row r="6816" s="57" customFormat="1" ht="13.5"/>
    <row r="6817" s="57" customFormat="1" ht="13.5"/>
    <row r="6818" s="57" customFormat="1" ht="13.5"/>
    <row r="6819" s="57" customFormat="1" ht="13.5"/>
    <row r="6820" s="57" customFormat="1" ht="13.5"/>
    <row r="6821" s="57" customFormat="1" ht="13.5"/>
    <row r="6822" s="57" customFormat="1" ht="13.5"/>
    <row r="6823" s="57" customFormat="1" ht="13.5"/>
    <row r="6824" s="57" customFormat="1" ht="13.5"/>
    <row r="6825" s="57" customFormat="1" ht="13.5"/>
    <row r="6826" s="57" customFormat="1" ht="13.5"/>
    <row r="6827" s="57" customFormat="1" ht="13.5"/>
    <row r="6828" s="57" customFormat="1" ht="13.5"/>
    <row r="6829" s="57" customFormat="1" ht="13.5"/>
    <row r="6830" s="57" customFormat="1" ht="13.5"/>
    <row r="6831" s="57" customFormat="1" ht="13.5"/>
    <row r="6832" s="57" customFormat="1" ht="13.5"/>
    <row r="6833" s="57" customFormat="1" ht="13.5"/>
    <row r="6834" s="57" customFormat="1" ht="13.5"/>
    <row r="6835" s="57" customFormat="1" ht="13.5"/>
    <row r="6836" s="57" customFormat="1" ht="13.5"/>
    <row r="6837" s="57" customFormat="1" ht="13.5"/>
    <row r="6838" s="57" customFormat="1" ht="13.5"/>
    <row r="6839" s="57" customFormat="1" ht="13.5"/>
    <row r="6840" s="57" customFormat="1" ht="13.5"/>
    <row r="6841" s="57" customFormat="1" ht="13.5"/>
    <row r="6842" s="57" customFormat="1" ht="13.5"/>
    <row r="6843" s="57" customFormat="1" ht="13.5"/>
    <row r="6844" s="57" customFormat="1" ht="13.5"/>
    <row r="6845" s="57" customFormat="1" ht="13.5"/>
    <row r="6846" s="57" customFormat="1" ht="13.5"/>
    <row r="6847" s="57" customFormat="1" ht="13.5"/>
    <row r="6848" s="57" customFormat="1" ht="13.5"/>
    <row r="6849" s="57" customFormat="1" ht="13.5"/>
    <row r="6850" s="57" customFormat="1" ht="13.5"/>
    <row r="6851" s="57" customFormat="1" ht="13.5"/>
    <row r="6852" s="57" customFormat="1" ht="13.5"/>
    <row r="6853" s="57" customFormat="1" ht="13.5"/>
    <row r="6854" s="57" customFormat="1" ht="13.5"/>
    <row r="6855" s="57" customFormat="1" ht="13.5"/>
    <row r="6856" s="57" customFormat="1" ht="13.5"/>
    <row r="6857" s="57" customFormat="1" ht="13.5"/>
    <row r="6858" s="57" customFormat="1" ht="13.5"/>
    <row r="6859" s="57" customFormat="1" ht="13.5"/>
    <row r="6860" s="57" customFormat="1" ht="13.5"/>
    <row r="6861" s="57" customFormat="1" ht="13.5"/>
    <row r="6862" s="57" customFormat="1" ht="13.5"/>
    <row r="6863" s="57" customFormat="1" ht="13.5"/>
    <row r="6864" s="57" customFormat="1" ht="13.5"/>
    <row r="6865" s="57" customFormat="1" ht="13.5"/>
    <row r="6866" s="57" customFormat="1" ht="13.5"/>
    <row r="6867" s="57" customFormat="1" ht="13.5"/>
    <row r="6868" s="57" customFormat="1" ht="13.5"/>
    <row r="6869" s="57" customFormat="1" ht="13.5"/>
    <row r="6870" s="57" customFormat="1" ht="13.5"/>
    <row r="6871" s="57" customFormat="1" ht="13.5"/>
    <row r="6872" s="57" customFormat="1" ht="13.5"/>
    <row r="6873" s="57" customFormat="1" ht="13.5"/>
    <row r="6874" s="57" customFormat="1" ht="13.5"/>
    <row r="6875" s="57" customFormat="1" ht="13.5"/>
    <row r="6876" s="57" customFormat="1" ht="13.5"/>
    <row r="6877" s="57" customFormat="1" ht="13.5"/>
    <row r="6878" s="57" customFormat="1" ht="13.5"/>
    <row r="6879" s="57" customFormat="1" ht="13.5"/>
    <row r="6880" s="57" customFormat="1" ht="13.5"/>
    <row r="6881" s="57" customFormat="1" ht="13.5"/>
    <row r="6882" s="57" customFormat="1" ht="13.5"/>
    <row r="6883" s="57" customFormat="1" ht="13.5"/>
    <row r="6884" s="57" customFormat="1" ht="13.5"/>
    <row r="6885" s="57" customFormat="1" ht="13.5"/>
    <row r="6886" s="57" customFormat="1" ht="13.5"/>
    <row r="6887" s="57" customFormat="1" ht="13.5"/>
    <row r="6888" s="57" customFormat="1" ht="13.5"/>
    <row r="6889" s="57" customFormat="1" ht="13.5"/>
    <row r="6890" s="57" customFormat="1" ht="13.5"/>
    <row r="6891" s="57" customFormat="1" ht="13.5"/>
    <row r="6892" s="57" customFormat="1" ht="13.5"/>
    <row r="6893" s="57" customFormat="1" ht="13.5"/>
    <row r="6894" s="57" customFormat="1" ht="13.5"/>
    <row r="6895" s="57" customFormat="1" ht="13.5"/>
    <row r="6896" s="57" customFormat="1" ht="13.5"/>
    <row r="6897" s="57" customFormat="1" ht="13.5"/>
    <row r="6898" s="57" customFormat="1" ht="13.5"/>
    <row r="6899" s="57" customFormat="1" ht="13.5"/>
    <row r="6900" s="57" customFormat="1" ht="13.5"/>
    <row r="6901" s="57" customFormat="1" ht="13.5"/>
    <row r="6902" s="57" customFormat="1" ht="13.5"/>
    <row r="6903" s="57" customFormat="1" ht="13.5"/>
    <row r="6904" s="57" customFormat="1" ht="13.5"/>
    <row r="6905" s="57" customFormat="1" ht="13.5"/>
    <row r="6906" s="57" customFormat="1" ht="13.5"/>
    <row r="6907" s="57" customFormat="1" ht="13.5"/>
    <row r="6908" s="57" customFormat="1" ht="13.5"/>
    <row r="6909" s="57" customFormat="1" ht="13.5"/>
    <row r="6910" s="57" customFormat="1" ht="13.5"/>
    <row r="6911" s="57" customFormat="1" ht="13.5"/>
    <row r="6912" s="57" customFormat="1" ht="13.5"/>
    <row r="6913" s="57" customFormat="1" ht="13.5"/>
    <row r="6914" s="57" customFormat="1" ht="13.5"/>
    <row r="6915" s="57" customFormat="1" ht="13.5"/>
    <row r="6916" s="57" customFormat="1" ht="13.5"/>
    <row r="6917" s="57" customFormat="1" ht="13.5"/>
    <row r="6918" s="57" customFormat="1" ht="13.5"/>
    <row r="6919" s="57" customFormat="1" ht="13.5"/>
    <row r="6920" s="57" customFormat="1" ht="13.5"/>
    <row r="6921" s="57" customFormat="1" ht="13.5"/>
    <row r="6922" s="57" customFormat="1" ht="13.5"/>
    <row r="6923" s="57" customFormat="1" ht="13.5"/>
    <row r="6924" s="57" customFormat="1" ht="13.5"/>
    <row r="6925" s="57" customFormat="1" ht="13.5"/>
    <row r="6926" s="57" customFormat="1" ht="13.5"/>
    <row r="6927" s="57" customFormat="1" ht="13.5"/>
    <row r="6928" s="57" customFormat="1" ht="13.5"/>
    <row r="6929" s="57" customFormat="1" ht="13.5"/>
    <row r="6930" s="57" customFormat="1" ht="13.5"/>
    <row r="6931" s="57" customFormat="1" ht="13.5"/>
    <row r="6932" s="57" customFormat="1" ht="13.5"/>
    <row r="6933" s="57" customFormat="1" ht="13.5"/>
    <row r="6934" s="57" customFormat="1" ht="13.5"/>
    <row r="6935" s="57" customFormat="1" ht="13.5"/>
    <row r="6936" s="57" customFormat="1" ht="13.5"/>
    <row r="6937" s="57" customFormat="1" ht="13.5"/>
    <row r="6938" s="57" customFormat="1" ht="13.5"/>
    <row r="6939" s="57" customFormat="1" ht="13.5"/>
    <row r="6940" s="57" customFormat="1" ht="13.5"/>
    <row r="6941" s="57" customFormat="1" ht="13.5"/>
    <row r="6942" s="57" customFormat="1" ht="13.5"/>
    <row r="6943" s="57" customFormat="1" ht="13.5"/>
    <row r="6944" s="57" customFormat="1" ht="13.5"/>
    <row r="6945" s="57" customFormat="1" ht="13.5"/>
    <row r="6946" s="57" customFormat="1" ht="13.5"/>
    <row r="6947" s="57" customFormat="1" ht="13.5"/>
    <row r="6948" s="57" customFormat="1" ht="13.5"/>
    <row r="6949" s="57" customFormat="1" ht="13.5"/>
    <row r="6950" s="57" customFormat="1" ht="13.5"/>
    <row r="6951" s="57" customFormat="1" ht="13.5"/>
    <row r="6952" s="57" customFormat="1" ht="13.5"/>
    <row r="6953" s="57" customFormat="1" ht="13.5"/>
    <row r="6954" s="57" customFormat="1" ht="13.5"/>
    <row r="6955" s="57" customFormat="1" ht="13.5"/>
    <row r="6956" s="57" customFormat="1" ht="13.5"/>
    <row r="6957" s="57" customFormat="1" ht="13.5"/>
    <row r="6958" s="57" customFormat="1" ht="13.5"/>
    <row r="6959" s="57" customFormat="1" ht="13.5"/>
    <row r="6960" s="57" customFormat="1" ht="13.5"/>
    <row r="6961" s="57" customFormat="1" ht="13.5"/>
    <row r="6962" s="57" customFormat="1" ht="13.5"/>
    <row r="6963" s="57" customFormat="1" ht="13.5"/>
    <row r="6964" s="57" customFormat="1" ht="13.5"/>
    <row r="6965" s="57" customFormat="1" ht="13.5"/>
    <row r="6966" s="57" customFormat="1" ht="13.5"/>
    <row r="6967" s="57" customFormat="1" ht="13.5"/>
    <row r="6968" s="57" customFormat="1" ht="13.5"/>
    <row r="6969" s="57" customFormat="1" ht="13.5"/>
    <row r="6970" s="57" customFormat="1" ht="13.5"/>
    <row r="6971" s="57" customFormat="1" ht="13.5"/>
    <row r="6972" s="57" customFormat="1" ht="13.5"/>
    <row r="6973" s="57" customFormat="1" ht="13.5"/>
    <row r="6974" s="57" customFormat="1" ht="13.5"/>
    <row r="6975" s="57" customFormat="1" ht="13.5"/>
    <row r="6976" s="57" customFormat="1" ht="13.5"/>
    <row r="6977" s="57" customFormat="1" ht="13.5"/>
    <row r="6978" s="57" customFormat="1" ht="13.5"/>
    <row r="6979" s="57" customFormat="1" ht="13.5"/>
    <row r="6980" s="57" customFormat="1" ht="13.5"/>
    <row r="6981" s="57" customFormat="1" ht="13.5"/>
    <row r="6982" s="57" customFormat="1" ht="13.5"/>
    <row r="6983" s="57" customFormat="1" ht="13.5"/>
    <row r="6984" s="57" customFormat="1" ht="13.5"/>
    <row r="6985" s="57" customFormat="1" ht="13.5"/>
    <row r="6986" s="57" customFormat="1" ht="13.5"/>
    <row r="6987" s="57" customFormat="1" ht="13.5"/>
    <row r="6988" s="57" customFormat="1" ht="13.5"/>
    <row r="6989" s="57" customFormat="1" ht="13.5"/>
    <row r="6990" s="57" customFormat="1" ht="13.5"/>
    <row r="6991" s="57" customFormat="1" ht="13.5"/>
    <row r="6992" s="57" customFormat="1" ht="13.5"/>
    <row r="6993" s="57" customFormat="1" ht="13.5"/>
    <row r="6994" s="57" customFormat="1" ht="13.5"/>
    <row r="6995" s="57" customFormat="1" ht="13.5"/>
    <row r="6996" s="57" customFormat="1" ht="13.5"/>
    <row r="6997" s="57" customFormat="1" ht="13.5"/>
    <row r="6998" s="57" customFormat="1" ht="13.5"/>
    <row r="6999" s="57" customFormat="1" ht="13.5"/>
    <row r="7000" s="57" customFormat="1" ht="13.5"/>
    <row r="7001" s="57" customFormat="1" ht="13.5"/>
    <row r="7002" s="57" customFormat="1" ht="13.5"/>
    <row r="7003" s="57" customFormat="1" ht="13.5"/>
    <row r="7004" s="57" customFormat="1" ht="13.5"/>
    <row r="7005" s="57" customFormat="1" ht="13.5"/>
    <row r="7006" s="57" customFormat="1" ht="13.5"/>
    <row r="7007" s="57" customFormat="1" ht="13.5"/>
    <row r="7008" s="57" customFormat="1" ht="13.5"/>
    <row r="7009" s="57" customFormat="1" ht="13.5"/>
    <row r="7010" s="57" customFormat="1" ht="13.5"/>
    <row r="7011" s="57" customFormat="1" ht="13.5"/>
    <row r="7012" s="57" customFormat="1" ht="13.5"/>
    <row r="7013" s="57" customFormat="1" ht="13.5"/>
    <row r="7014" s="57" customFormat="1" ht="13.5"/>
    <row r="7015" s="57" customFormat="1" ht="13.5"/>
    <row r="7016" s="57" customFormat="1" ht="13.5"/>
    <row r="7017" s="57" customFormat="1" ht="13.5"/>
    <row r="7018" s="57" customFormat="1" ht="13.5"/>
    <row r="7019" s="57" customFormat="1" ht="13.5"/>
    <row r="7020" s="57" customFormat="1" ht="13.5"/>
    <row r="7021" s="57" customFormat="1" ht="13.5"/>
    <row r="7022" s="57" customFormat="1" ht="13.5"/>
    <row r="7023" s="57" customFormat="1" ht="13.5"/>
    <row r="7024" s="57" customFormat="1" ht="13.5"/>
    <row r="7025" s="57" customFormat="1" ht="13.5"/>
    <row r="7026" s="57" customFormat="1" ht="13.5"/>
    <row r="7027" s="57" customFormat="1" ht="13.5"/>
    <row r="7028" s="57" customFormat="1" ht="13.5"/>
    <row r="7029" s="57" customFormat="1" ht="13.5"/>
    <row r="7030" s="57" customFormat="1" ht="13.5"/>
    <row r="7031" s="57" customFormat="1" ht="13.5"/>
    <row r="7032" s="57" customFormat="1" ht="13.5"/>
    <row r="7033" s="57" customFormat="1" ht="13.5"/>
    <row r="7034" s="57" customFormat="1" ht="13.5"/>
    <row r="7035" s="57" customFormat="1" ht="13.5"/>
    <row r="7036" s="57" customFormat="1" ht="13.5"/>
    <row r="7037" s="57" customFormat="1" ht="13.5"/>
    <row r="7038" s="57" customFormat="1" ht="13.5"/>
    <row r="7039" s="57" customFormat="1" ht="13.5"/>
    <row r="7040" s="57" customFormat="1" ht="13.5"/>
    <row r="7041" s="57" customFormat="1" ht="13.5"/>
    <row r="7042" s="57" customFormat="1" ht="13.5"/>
    <row r="7043" s="57" customFormat="1" ht="13.5"/>
    <row r="7044" s="57" customFormat="1" ht="13.5"/>
    <row r="7045" s="57" customFormat="1" ht="13.5"/>
    <row r="7046" s="57" customFormat="1" ht="13.5"/>
    <row r="7047" s="57" customFormat="1" ht="13.5"/>
    <row r="7048" s="57" customFormat="1" ht="13.5"/>
    <row r="7049" s="57" customFormat="1" ht="13.5"/>
    <row r="7050" s="57" customFormat="1" ht="13.5"/>
    <row r="7051" s="57" customFormat="1" ht="13.5"/>
    <row r="7052" s="57" customFormat="1" ht="13.5"/>
    <row r="7053" s="57" customFormat="1" ht="13.5"/>
    <row r="7054" s="57" customFormat="1" ht="13.5"/>
    <row r="7055" s="57" customFormat="1" ht="13.5"/>
    <row r="7056" s="57" customFormat="1" ht="13.5"/>
    <row r="7057" s="57" customFormat="1" ht="13.5"/>
    <row r="7058" s="57" customFormat="1" ht="13.5"/>
    <row r="7059" s="57" customFormat="1" ht="13.5"/>
    <row r="7060" s="57" customFormat="1" ht="13.5"/>
    <row r="7061" s="57" customFormat="1" ht="13.5"/>
    <row r="7062" s="57" customFormat="1" ht="13.5"/>
    <row r="7063" s="57" customFormat="1" ht="13.5"/>
    <row r="7064" s="57" customFormat="1" ht="13.5"/>
    <row r="7065" s="57" customFormat="1" ht="13.5"/>
    <row r="7066" s="57" customFormat="1" ht="13.5"/>
    <row r="7067" s="57" customFormat="1" ht="13.5"/>
    <row r="7068" s="57" customFormat="1" ht="13.5"/>
    <row r="7069" s="57" customFormat="1" ht="13.5"/>
    <row r="7070" s="57" customFormat="1" ht="13.5"/>
    <row r="7071" s="57" customFormat="1" ht="13.5"/>
    <row r="7072" s="57" customFormat="1" ht="13.5"/>
    <row r="7073" s="57" customFormat="1" ht="13.5"/>
    <row r="7074" s="57" customFormat="1" ht="13.5"/>
    <row r="7075" s="57" customFormat="1" ht="13.5"/>
    <row r="7076" s="57" customFormat="1" ht="13.5"/>
    <row r="7077" s="57" customFormat="1" ht="13.5"/>
    <row r="7078" s="57" customFormat="1" ht="13.5"/>
    <row r="7079" s="57" customFormat="1" ht="13.5"/>
    <row r="7080" s="57" customFormat="1" ht="13.5"/>
    <row r="7081" s="57" customFormat="1" ht="13.5"/>
    <row r="7082" s="57" customFormat="1" ht="13.5"/>
    <row r="7083" s="57" customFormat="1" ht="13.5"/>
    <row r="7084" s="57" customFormat="1" ht="13.5"/>
    <row r="7085" s="57" customFormat="1" ht="13.5"/>
    <row r="7086" s="57" customFormat="1" ht="13.5"/>
    <row r="7087" s="57" customFormat="1" ht="13.5"/>
    <row r="7088" s="57" customFormat="1" ht="13.5"/>
    <row r="7089" s="57" customFormat="1" ht="13.5"/>
    <row r="7090" s="57" customFormat="1" ht="13.5"/>
    <row r="7091" s="57" customFormat="1" ht="13.5"/>
    <row r="7092" s="57" customFormat="1" ht="13.5"/>
    <row r="7093" s="57" customFormat="1" ht="13.5"/>
    <row r="7094" s="57" customFormat="1" ht="13.5"/>
    <row r="7095" s="57" customFormat="1" ht="13.5"/>
    <row r="7096" s="57" customFormat="1" ht="13.5"/>
    <row r="7097" s="57" customFormat="1" ht="13.5"/>
    <row r="7098" s="57" customFormat="1" ht="13.5"/>
    <row r="7099" s="57" customFormat="1" ht="13.5"/>
    <row r="7100" s="57" customFormat="1" ht="13.5"/>
    <row r="7101" s="57" customFormat="1" ht="13.5"/>
    <row r="7102" s="57" customFormat="1" ht="13.5"/>
    <row r="7103" s="57" customFormat="1" ht="13.5"/>
    <row r="7104" s="57" customFormat="1" ht="13.5"/>
    <row r="7105" s="57" customFormat="1" ht="13.5"/>
    <row r="7106" s="57" customFormat="1" ht="13.5"/>
    <row r="7107" s="57" customFormat="1" ht="13.5"/>
    <row r="7108" s="57" customFormat="1" ht="13.5"/>
    <row r="7109" s="57" customFormat="1" ht="13.5"/>
    <row r="7110" s="57" customFormat="1" ht="13.5"/>
    <row r="7111" s="57" customFormat="1" ht="13.5"/>
    <row r="7112" s="57" customFormat="1" ht="13.5"/>
    <row r="7113" s="57" customFormat="1" ht="13.5"/>
    <row r="7114" s="57" customFormat="1" ht="13.5"/>
    <row r="7115" s="57" customFormat="1" ht="13.5"/>
    <row r="7116" s="57" customFormat="1" ht="13.5"/>
    <row r="7117" s="57" customFormat="1" ht="13.5"/>
    <row r="7118" s="57" customFormat="1" ht="13.5"/>
    <row r="7119" s="57" customFormat="1" ht="13.5"/>
    <row r="7120" s="57" customFormat="1" ht="13.5"/>
    <row r="7121" s="57" customFormat="1" ht="13.5"/>
    <row r="7122" s="57" customFormat="1" ht="13.5"/>
    <row r="7123" s="57" customFormat="1" ht="13.5"/>
    <row r="7124" s="57" customFormat="1" ht="13.5"/>
    <row r="7125" s="57" customFormat="1" ht="13.5"/>
    <row r="7126" s="57" customFormat="1" ht="13.5"/>
    <row r="7127" s="57" customFormat="1" ht="13.5"/>
    <row r="7128" s="57" customFormat="1" ht="13.5"/>
    <row r="7129" s="57" customFormat="1" ht="13.5"/>
    <row r="7130" s="57" customFormat="1" ht="13.5"/>
    <row r="7131" s="57" customFormat="1" ht="13.5"/>
    <row r="7132" s="57" customFormat="1" ht="13.5"/>
    <row r="7133" s="57" customFormat="1" ht="13.5"/>
    <row r="7134" s="57" customFormat="1" ht="13.5"/>
    <row r="7135" s="57" customFormat="1" ht="13.5"/>
    <row r="7136" s="57" customFormat="1" ht="13.5"/>
    <row r="7137" s="57" customFormat="1" ht="13.5"/>
    <row r="7138" s="57" customFormat="1" ht="13.5"/>
    <row r="7139" s="57" customFormat="1" ht="13.5"/>
    <row r="7140" s="57" customFormat="1" ht="13.5"/>
    <row r="7141" s="57" customFormat="1" ht="13.5"/>
    <row r="7142" s="57" customFormat="1" ht="13.5"/>
    <row r="7143" s="57" customFormat="1" ht="13.5"/>
    <row r="7144" s="57" customFormat="1" ht="13.5"/>
    <row r="7145" s="57" customFormat="1" ht="13.5"/>
    <row r="7146" s="57" customFormat="1" ht="13.5"/>
    <row r="7147" s="57" customFormat="1" ht="13.5"/>
    <row r="7148" s="57" customFormat="1" ht="13.5"/>
    <row r="7149" s="57" customFormat="1" ht="13.5"/>
    <row r="7150" s="57" customFormat="1" ht="13.5"/>
    <row r="7151" s="57" customFormat="1" ht="13.5"/>
    <row r="7152" s="57" customFormat="1" ht="13.5"/>
    <row r="7153" s="57" customFormat="1" ht="13.5"/>
    <row r="7154" s="57" customFormat="1" ht="13.5"/>
    <row r="7155" s="57" customFormat="1" ht="13.5"/>
    <row r="7156" s="57" customFormat="1" ht="13.5"/>
    <row r="7157" s="57" customFormat="1" ht="13.5"/>
    <row r="7158" s="57" customFormat="1" ht="13.5"/>
    <row r="7159" s="57" customFormat="1" ht="13.5"/>
    <row r="7160" s="57" customFormat="1" ht="13.5"/>
    <row r="7161" s="57" customFormat="1" ht="13.5"/>
    <row r="7162" s="57" customFormat="1" ht="13.5"/>
    <row r="7163" s="57" customFormat="1" ht="13.5"/>
    <row r="7164" s="57" customFormat="1" ht="13.5"/>
    <row r="7165" s="57" customFormat="1" ht="13.5"/>
    <row r="7166" s="57" customFormat="1" ht="13.5"/>
    <row r="7167" s="57" customFormat="1" ht="13.5"/>
    <row r="7168" s="57" customFormat="1" ht="13.5"/>
    <row r="7169" s="57" customFormat="1" ht="13.5"/>
    <row r="7170" s="57" customFormat="1" ht="13.5"/>
    <row r="7171" s="57" customFormat="1" ht="13.5"/>
    <row r="7172" s="57" customFormat="1" ht="13.5"/>
    <row r="7173" s="57" customFormat="1" ht="13.5"/>
    <row r="7174" s="57" customFormat="1" ht="13.5"/>
    <row r="7175" s="57" customFormat="1" ht="13.5"/>
    <row r="7176" s="57" customFormat="1" ht="13.5"/>
    <row r="7177" s="57" customFormat="1" ht="13.5"/>
    <row r="7178" s="57" customFormat="1" ht="13.5"/>
    <row r="7179" s="57" customFormat="1" ht="13.5"/>
    <row r="7180" s="57" customFormat="1" ht="13.5"/>
    <row r="7181" s="57" customFormat="1" ht="13.5"/>
    <row r="7182" s="57" customFormat="1" ht="13.5"/>
    <row r="7183" s="57" customFormat="1" ht="13.5"/>
    <row r="7184" s="57" customFormat="1" ht="13.5"/>
    <row r="7185" s="57" customFormat="1" ht="13.5"/>
    <row r="7186" s="57" customFormat="1" ht="13.5"/>
    <row r="7187" s="57" customFormat="1" ht="13.5"/>
    <row r="7188" s="57" customFormat="1" ht="13.5"/>
    <row r="7189" s="57" customFormat="1" ht="13.5"/>
    <row r="7190" s="57" customFormat="1" ht="13.5"/>
    <row r="7191" s="57" customFormat="1" ht="13.5"/>
    <row r="7192" s="57" customFormat="1" ht="13.5"/>
    <row r="7193" s="57" customFormat="1" ht="13.5"/>
    <row r="7194" s="57" customFormat="1" ht="13.5"/>
    <row r="7195" s="57" customFormat="1" ht="13.5"/>
    <row r="7196" s="57" customFormat="1" ht="13.5"/>
    <row r="7197" s="57" customFormat="1" ht="13.5"/>
    <row r="7198" s="57" customFormat="1" ht="13.5"/>
    <row r="7199" s="57" customFormat="1" ht="13.5"/>
    <row r="7200" s="57" customFormat="1" ht="13.5"/>
    <row r="7201" s="57" customFormat="1" ht="13.5"/>
    <row r="7202" s="57" customFormat="1" ht="13.5"/>
    <row r="7203" s="57" customFormat="1" ht="13.5"/>
    <row r="7204" s="57" customFormat="1" ht="13.5"/>
    <row r="7205" s="57" customFormat="1" ht="13.5"/>
    <row r="7206" s="57" customFormat="1" ht="13.5"/>
    <row r="7207" s="57" customFormat="1" ht="13.5"/>
    <row r="7208" s="57" customFormat="1" ht="13.5"/>
    <row r="7209" s="57" customFormat="1" ht="13.5"/>
    <row r="7210" s="57" customFormat="1" ht="13.5"/>
    <row r="7211" s="57" customFormat="1" ht="13.5"/>
    <row r="7212" s="57" customFormat="1" ht="13.5"/>
    <row r="7213" s="57" customFormat="1" ht="13.5"/>
    <row r="7214" s="57" customFormat="1" ht="13.5"/>
    <row r="7215" s="57" customFormat="1" ht="13.5"/>
    <row r="7216" s="57" customFormat="1" ht="13.5"/>
    <row r="7217" s="57" customFormat="1" ht="13.5"/>
    <row r="7218" s="57" customFormat="1" ht="13.5"/>
    <row r="7219" s="57" customFormat="1" ht="13.5"/>
    <row r="7220" s="57" customFormat="1" ht="13.5"/>
    <row r="7221" s="57" customFormat="1" ht="13.5"/>
    <row r="7222" s="57" customFormat="1" ht="13.5"/>
    <row r="7223" s="57" customFormat="1" ht="13.5"/>
    <row r="7224" s="57" customFormat="1" ht="13.5"/>
    <row r="7225" s="57" customFormat="1" ht="13.5"/>
    <row r="7226" s="57" customFormat="1" ht="13.5"/>
    <row r="7227" s="57" customFormat="1" ht="13.5"/>
    <row r="7228" s="57" customFormat="1" ht="13.5"/>
    <row r="7229" s="57" customFormat="1" ht="13.5"/>
    <row r="7230" s="57" customFormat="1" ht="13.5"/>
    <row r="7231" s="57" customFormat="1" ht="13.5"/>
    <row r="7232" s="57" customFormat="1" ht="13.5"/>
    <row r="7233" s="57" customFormat="1" ht="13.5"/>
    <row r="7234" s="57" customFormat="1" ht="13.5"/>
    <row r="7235" s="57" customFormat="1" ht="13.5"/>
    <row r="7236" s="57" customFormat="1" ht="13.5"/>
    <row r="7237" s="57" customFormat="1" ht="13.5"/>
    <row r="7238" s="57" customFormat="1" ht="13.5"/>
    <row r="7239" s="57" customFormat="1" ht="13.5"/>
    <row r="7240" s="57" customFormat="1" ht="13.5"/>
    <row r="7241" s="57" customFormat="1" ht="13.5"/>
    <row r="7242" s="57" customFormat="1" ht="13.5"/>
    <row r="7243" s="57" customFormat="1" ht="13.5"/>
    <row r="7244" s="57" customFormat="1" ht="13.5"/>
    <row r="7245" s="57" customFormat="1" ht="13.5"/>
    <row r="7246" s="57" customFormat="1" ht="13.5"/>
    <row r="7247" s="57" customFormat="1" ht="13.5"/>
    <row r="7248" s="57" customFormat="1" ht="13.5"/>
    <row r="7249" s="57" customFormat="1" ht="13.5"/>
    <row r="7250" s="57" customFormat="1" ht="13.5"/>
    <row r="7251" s="57" customFormat="1" ht="13.5"/>
    <row r="7252" s="57" customFormat="1" ht="13.5"/>
    <row r="7253" s="57" customFormat="1" ht="13.5"/>
    <row r="7254" s="57" customFormat="1" ht="13.5"/>
    <row r="7255" s="57" customFormat="1" ht="13.5"/>
    <row r="7256" s="57" customFormat="1" ht="13.5"/>
    <row r="7257" s="57" customFormat="1" ht="13.5"/>
    <row r="7258" s="57" customFormat="1" ht="13.5"/>
    <row r="7259" s="57" customFormat="1" ht="13.5"/>
    <row r="7260" s="57" customFormat="1" ht="13.5"/>
    <row r="7261" s="57" customFormat="1" ht="13.5"/>
    <row r="7262" s="57" customFormat="1" ht="13.5"/>
    <row r="7263" s="57" customFormat="1" ht="13.5"/>
    <row r="7264" s="57" customFormat="1" ht="13.5"/>
    <row r="7265" s="57" customFormat="1" ht="13.5"/>
    <row r="7266" s="57" customFormat="1" ht="13.5"/>
    <row r="7267" s="57" customFormat="1" ht="13.5"/>
    <row r="7268" s="57" customFormat="1" ht="13.5"/>
    <row r="7269" s="57" customFormat="1" ht="13.5"/>
    <row r="7270" s="57" customFormat="1" ht="13.5"/>
    <row r="7271" s="57" customFormat="1" ht="13.5"/>
    <row r="7272" s="57" customFormat="1" ht="13.5"/>
    <row r="7273" s="57" customFormat="1" ht="13.5"/>
    <row r="7274" s="57" customFormat="1" ht="13.5"/>
    <row r="7275" s="57" customFormat="1" ht="13.5"/>
    <row r="7276" s="57" customFormat="1" ht="13.5"/>
    <row r="7277" s="57" customFormat="1" ht="13.5"/>
    <row r="7278" s="57" customFormat="1" ht="13.5"/>
    <row r="7279" s="57" customFormat="1" ht="13.5"/>
    <row r="7280" s="57" customFormat="1" ht="13.5"/>
    <row r="7281" s="57" customFormat="1" ht="13.5"/>
    <row r="7282" s="57" customFormat="1" ht="13.5"/>
    <row r="7283" s="57" customFormat="1" ht="13.5"/>
    <row r="7284" s="57" customFormat="1" ht="13.5"/>
    <row r="7285" s="57" customFormat="1" ht="13.5"/>
    <row r="7286" s="57" customFormat="1" ht="13.5"/>
    <row r="7287" s="57" customFormat="1" ht="13.5"/>
    <row r="7288" s="57" customFormat="1" ht="13.5"/>
    <row r="7289" s="57" customFormat="1" ht="13.5"/>
    <row r="7290" s="57" customFormat="1" ht="13.5"/>
    <row r="7291" s="57" customFormat="1" ht="13.5"/>
    <row r="7292" s="57" customFormat="1" ht="13.5"/>
    <row r="7293" s="57" customFormat="1" ht="13.5"/>
    <row r="7294" s="57" customFormat="1" ht="13.5"/>
    <row r="7295" s="57" customFormat="1" ht="13.5"/>
    <row r="7296" s="57" customFormat="1" ht="13.5"/>
    <row r="7297" s="57" customFormat="1" ht="13.5"/>
    <row r="7298" s="57" customFormat="1" ht="13.5"/>
    <row r="7299" s="57" customFormat="1" ht="13.5"/>
    <row r="7300" s="57" customFormat="1" ht="13.5"/>
    <row r="7301" s="57" customFormat="1" ht="13.5"/>
    <row r="7302" s="57" customFormat="1" ht="13.5"/>
    <row r="7303" s="57" customFormat="1" ht="13.5"/>
    <row r="7304" s="57" customFormat="1" ht="13.5"/>
    <row r="7305" s="57" customFormat="1" ht="13.5"/>
    <row r="7306" s="57" customFormat="1" ht="13.5"/>
    <row r="7307" s="57" customFormat="1" ht="13.5"/>
    <row r="7308" s="57" customFormat="1" ht="13.5"/>
    <row r="7309" s="57" customFormat="1" ht="13.5"/>
    <row r="7310" s="57" customFormat="1" ht="13.5"/>
    <row r="7311" s="57" customFormat="1" ht="13.5"/>
    <row r="7312" s="57" customFormat="1" ht="13.5"/>
    <row r="7313" s="57" customFormat="1" ht="13.5"/>
    <row r="7314" s="57" customFormat="1" ht="13.5"/>
    <row r="7315" s="57" customFormat="1" ht="13.5"/>
    <row r="7316" s="57" customFormat="1" ht="13.5"/>
    <row r="7317" s="57" customFormat="1" ht="13.5"/>
    <row r="7318" s="57" customFormat="1" ht="13.5"/>
    <row r="7319" s="57" customFormat="1" ht="13.5"/>
    <row r="7320" s="57" customFormat="1" ht="13.5"/>
    <row r="7321" s="57" customFormat="1" ht="13.5"/>
    <row r="7322" s="57" customFormat="1" ht="13.5"/>
    <row r="7323" s="57" customFormat="1" ht="13.5"/>
    <row r="7324" s="57" customFormat="1" ht="13.5"/>
    <row r="7325" s="57" customFormat="1" ht="13.5"/>
    <row r="7326" s="57" customFormat="1" ht="13.5"/>
    <row r="7327" s="57" customFormat="1" ht="13.5"/>
    <row r="7328" s="57" customFormat="1" ht="13.5"/>
    <row r="7329" s="57" customFormat="1" ht="13.5"/>
    <row r="7330" s="57" customFormat="1" ht="13.5"/>
    <row r="7331" s="57" customFormat="1" ht="13.5"/>
    <row r="7332" s="57" customFormat="1" ht="13.5"/>
    <row r="7333" s="57" customFormat="1" ht="13.5"/>
    <row r="7334" s="57" customFormat="1" ht="13.5"/>
    <row r="7335" s="57" customFormat="1" ht="13.5"/>
    <row r="7336" s="57" customFormat="1" ht="13.5"/>
    <row r="7337" s="57" customFormat="1" ht="13.5"/>
    <row r="7338" s="57" customFormat="1" ht="13.5"/>
    <row r="7339" s="57" customFormat="1" ht="13.5"/>
    <row r="7340" s="57" customFormat="1" ht="13.5"/>
    <row r="7341" s="57" customFormat="1" ht="13.5"/>
    <row r="7342" s="57" customFormat="1" ht="13.5"/>
    <row r="7343" s="57" customFormat="1" ht="13.5"/>
    <row r="7344" s="57" customFormat="1" ht="13.5"/>
    <row r="7345" s="57" customFormat="1" ht="13.5"/>
    <row r="7346" s="57" customFormat="1" ht="13.5"/>
    <row r="7347" s="57" customFormat="1" ht="13.5"/>
    <row r="7348" s="57" customFormat="1" ht="13.5"/>
    <row r="7349" s="57" customFormat="1" ht="13.5"/>
    <row r="7350" s="57" customFormat="1" ht="13.5"/>
    <row r="7351" s="57" customFormat="1" ht="13.5"/>
    <row r="7352" s="57" customFormat="1" ht="13.5"/>
    <row r="7353" s="57" customFormat="1" ht="13.5"/>
    <row r="7354" s="57" customFormat="1" ht="13.5"/>
    <row r="7355" s="57" customFormat="1" ht="13.5"/>
    <row r="7356" s="57" customFormat="1" ht="13.5"/>
    <row r="7357" s="57" customFormat="1" ht="13.5"/>
    <row r="7358" s="57" customFormat="1" ht="13.5"/>
    <row r="7359" s="57" customFormat="1" ht="13.5"/>
    <row r="7360" s="57" customFormat="1" ht="13.5"/>
    <row r="7361" s="57" customFormat="1" ht="13.5"/>
    <row r="7362" s="57" customFormat="1" ht="13.5"/>
    <row r="7363" s="57" customFormat="1" ht="13.5"/>
    <row r="7364" s="57" customFormat="1" ht="13.5"/>
    <row r="7365" s="57" customFormat="1" ht="13.5"/>
    <row r="7366" s="57" customFormat="1" ht="13.5"/>
    <row r="7367" s="57" customFormat="1" ht="13.5"/>
    <row r="7368" s="57" customFormat="1" ht="13.5"/>
    <row r="7369" s="57" customFormat="1" ht="13.5"/>
    <row r="7370" s="57" customFormat="1" ht="13.5"/>
    <row r="7371" s="57" customFormat="1" ht="13.5"/>
    <row r="7372" s="57" customFormat="1" ht="13.5"/>
    <row r="7373" s="57" customFormat="1" ht="13.5"/>
    <row r="7374" s="57" customFormat="1" ht="13.5"/>
    <row r="7375" s="57" customFormat="1" ht="13.5"/>
    <row r="7376" s="57" customFormat="1" ht="13.5"/>
    <row r="7377" s="57" customFormat="1" ht="13.5"/>
    <row r="7378" s="57" customFormat="1" ht="13.5"/>
    <row r="7379" s="57" customFormat="1" ht="13.5"/>
    <row r="7380" s="57" customFormat="1" ht="13.5"/>
    <row r="7381" s="57" customFormat="1" ht="13.5"/>
    <row r="7382" s="57" customFormat="1" ht="13.5"/>
    <row r="7383" s="57" customFormat="1" ht="13.5"/>
    <row r="7384" s="57" customFormat="1" ht="13.5"/>
    <row r="7385" s="57" customFormat="1" ht="13.5"/>
    <row r="7386" s="57" customFormat="1" ht="13.5"/>
    <row r="7387" s="57" customFormat="1" ht="13.5"/>
    <row r="7388" s="57" customFormat="1" ht="13.5"/>
    <row r="7389" s="57" customFormat="1" ht="13.5"/>
    <row r="7390" s="57" customFormat="1" ht="13.5"/>
    <row r="7391" s="57" customFormat="1" ht="13.5"/>
    <row r="7392" s="57" customFormat="1" ht="13.5"/>
    <row r="7393" s="57" customFormat="1" ht="13.5"/>
    <row r="7394" s="57" customFormat="1" ht="13.5"/>
    <row r="7395" s="57" customFormat="1" ht="13.5"/>
    <row r="7396" s="57" customFormat="1" ht="13.5"/>
    <row r="7397" s="57" customFormat="1" ht="13.5"/>
    <row r="7398" s="57" customFormat="1" ht="13.5"/>
    <row r="7399" s="57" customFormat="1" ht="13.5"/>
    <row r="7400" s="57" customFormat="1" ht="13.5"/>
    <row r="7401" s="57" customFormat="1" ht="13.5"/>
    <row r="7402" s="57" customFormat="1" ht="13.5"/>
    <row r="7403" s="57" customFormat="1" ht="13.5"/>
    <row r="7404" s="57" customFormat="1" ht="13.5"/>
    <row r="7405" s="57" customFormat="1" ht="13.5"/>
    <row r="7406" s="57" customFormat="1" ht="13.5"/>
    <row r="7407" s="57" customFormat="1" ht="13.5"/>
    <row r="7408" s="57" customFormat="1" ht="13.5"/>
    <row r="7409" s="57" customFormat="1" ht="13.5"/>
    <row r="7410" s="57" customFormat="1" ht="13.5"/>
    <row r="7411" s="57" customFormat="1" ht="13.5"/>
    <row r="7412" s="57" customFormat="1" ht="13.5"/>
    <row r="7413" s="57" customFormat="1" ht="13.5"/>
    <row r="7414" s="57" customFormat="1" ht="13.5"/>
    <row r="7415" s="57" customFormat="1" ht="13.5"/>
    <row r="7416" s="57" customFormat="1" ht="13.5"/>
    <row r="7417" s="57" customFormat="1" ht="13.5"/>
    <row r="7418" s="57" customFormat="1" ht="13.5"/>
    <row r="7419" s="57" customFormat="1" ht="13.5"/>
    <row r="7420" s="57" customFormat="1" ht="13.5"/>
    <row r="7421" s="57" customFormat="1" ht="13.5"/>
    <row r="7422" s="57" customFormat="1" ht="13.5"/>
    <row r="7423" s="57" customFormat="1" ht="13.5"/>
    <row r="7424" s="57" customFormat="1" ht="13.5"/>
    <row r="7425" s="57" customFormat="1" ht="13.5"/>
    <row r="7426" s="57" customFormat="1" ht="13.5"/>
    <row r="7427" s="57" customFormat="1" ht="13.5"/>
    <row r="7428" s="57" customFormat="1" ht="13.5"/>
    <row r="7429" s="57" customFormat="1" ht="13.5"/>
    <row r="7430" s="57" customFormat="1" ht="13.5"/>
    <row r="7431" s="57" customFormat="1" ht="13.5"/>
    <row r="7432" s="57" customFormat="1" ht="13.5"/>
    <row r="7433" s="57" customFormat="1" ht="13.5"/>
    <row r="7434" s="57" customFormat="1" ht="13.5"/>
    <row r="7435" s="57" customFormat="1" ht="13.5"/>
    <row r="7436" s="57" customFormat="1" ht="13.5"/>
    <row r="7437" s="57" customFormat="1" ht="13.5"/>
    <row r="7438" s="57" customFormat="1" ht="13.5"/>
    <row r="7439" s="57" customFormat="1" ht="13.5"/>
    <row r="7440" s="57" customFormat="1" ht="13.5"/>
    <row r="7441" s="57" customFormat="1" ht="13.5"/>
    <row r="7442" s="57" customFormat="1" ht="13.5"/>
    <row r="7443" s="57" customFormat="1" ht="13.5"/>
    <row r="7444" s="57" customFormat="1" ht="13.5"/>
    <row r="7445" s="57" customFormat="1" ht="13.5"/>
    <row r="7446" s="57" customFormat="1" ht="13.5"/>
    <row r="7447" s="57" customFormat="1" ht="13.5"/>
    <row r="7448" s="57" customFormat="1" ht="13.5"/>
    <row r="7449" s="57" customFormat="1" ht="13.5"/>
    <row r="7450" s="57" customFormat="1" ht="13.5"/>
    <row r="7451" s="57" customFormat="1" ht="13.5"/>
    <row r="7452" s="57" customFormat="1" ht="13.5"/>
    <row r="7453" s="57" customFormat="1" ht="13.5"/>
    <row r="7454" s="57" customFormat="1" ht="13.5"/>
    <row r="7455" s="57" customFormat="1" ht="13.5"/>
    <row r="7456" s="57" customFormat="1" ht="13.5"/>
    <row r="7457" s="57" customFormat="1" ht="13.5"/>
    <row r="7458" s="57" customFormat="1" ht="13.5"/>
    <row r="7459" s="57" customFormat="1" ht="13.5"/>
    <row r="7460" s="57" customFormat="1" ht="13.5"/>
    <row r="7461" s="57" customFormat="1" ht="13.5"/>
    <row r="7462" s="57" customFormat="1" ht="13.5"/>
    <row r="7463" s="57" customFormat="1" ht="13.5"/>
    <row r="7464" s="57" customFormat="1" ht="13.5"/>
    <row r="7465" s="57" customFormat="1" ht="13.5"/>
    <row r="7466" s="57" customFormat="1" ht="13.5"/>
    <row r="7467" s="57" customFormat="1" ht="13.5"/>
    <row r="7468" s="57" customFormat="1" ht="13.5"/>
    <row r="7469" s="57" customFormat="1" ht="13.5"/>
    <row r="7470" s="57" customFormat="1" ht="13.5"/>
    <row r="7471" s="57" customFormat="1" ht="13.5"/>
    <row r="7472" s="57" customFormat="1" ht="13.5"/>
    <row r="7473" s="57" customFormat="1" ht="13.5"/>
    <row r="7474" s="57" customFormat="1" ht="13.5"/>
    <row r="7475" s="57" customFormat="1" ht="13.5"/>
    <row r="7476" s="57" customFormat="1" ht="13.5"/>
    <row r="7477" s="57" customFormat="1" ht="13.5"/>
    <row r="7478" s="57" customFormat="1" ht="13.5"/>
    <row r="7479" s="57" customFormat="1" ht="13.5"/>
    <row r="7480" s="57" customFormat="1" ht="13.5"/>
    <row r="7481" s="57" customFormat="1" ht="13.5"/>
    <row r="7482" s="57" customFormat="1" ht="13.5"/>
    <row r="7483" s="57" customFormat="1" ht="13.5"/>
    <row r="7484" s="57" customFormat="1" ht="13.5"/>
    <row r="7485" s="57" customFormat="1" ht="13.5"/>
    <row r="7486" s="57" customFormat="1" ht="13.5"/>
    <row r="7487" s="57" customFormat="1" ht="13.5"/>
    <row r="7488" s="57" customFormat="1" ht="13.5"/>
    <row r="7489" s="57" customFormat="1" ht="13.5"/>
    <row r="7490" s="57" customFormat="1" ht="13.5"/>
    <row r="7491" s="57" customFormat="1" ht="13.5"/>
    <row r="7492" s="57" customFormat="1" ht="13.5"/>
    <row r="7493" s="57" customFormat="1" ht="13.5"/>
    <row r="7494" s="57" customFormat="1" ht="13.5"/>
    <row r="7495" s="57" customFormat="1" ht="13.5"/>
    <row r="7496" s="57" customFormat="1" ht="13.5"/>
    <row r="7497" s="57" customFormat="1" ht="13.5"/>
    <row r="7498" s="57" customFormat="1" ht="13.5"/>
    <row r="7499" s="57" customFormat="1" ht="13.5"/>
    <row r="7500" s="57" customFormat="1" ht="13.5"/>
    <row r="7501" s="57" customFormat="1" ht="13.5"/>
    <row r="7502" s="57" customFormat="1" ht="13.5"/>
    <row r="7503" s="57" customFormat="1" ht="13.5"/>
    <row r="7504" s="57" customFormat="1" ht="13.5"/>
    <row r="7505" s="57" customFormat="1" ht="13.5"/>
    <row r="7506" s="57" customFormat="1" ht="13.5"/>
    <row r="7507" s="57" customFormat="1" ht="13.5"/>
    <row r="7508" s="57" customFormat="1" ht="13.5"/>
    <row r="7509" s="57" customFormat="1" ht="13.5"/>
    <row r="7510" s="57" customFormat="1" ht="13.5"/>
    <row r="7511" s="57" customFormat="1" ht="13.5"/>
    <row r="7512" s="57" customFormat="1" ht="13.5"/>
    <row r="7513" s="57" customFormat="1" ht="13.5"/>
    <row r="7514" s="57" customFormat="1" ht="13.5"/>
    <row r="7515" s="57" customFormat="1" ht="13.5"/>
    <row r="7516" s="57" customFormat="1" ht="13.5"/>
    <row r="7517" s="57" customFormat="1" ht="13.5"/>
    <row r="7518" s="57" customFormat="1" ht="13.5"/>
    <row r="7519" s="57" customFormat="1" ht="13.5"/>
    <row r="7520" s="57" customFormat="1" ht="13.5"/>
    <row r="7521" s="57" customFormat="1" ht="13.5"/>
    <row r="7522" s="57" customFormat="1" ht="13.5"/>
    <row r="7523" s="57" customFormat="1" ht="13.5"/>
    <row r="7524" s="57" customFormat="1" ht="13.5"/>
    <row r="7525" s="57" customFormat="1" ht="13.5"/>
    <row r="7526" s="57" customFormat="1" ht="13.5"/>
    <row r="7527" s="57" customFormat="1" ht="13.5"/>
    <row r="7528" s="57" customFormat="1" ht="13.5"/>
    <row r="7529" s="57" customFormat="1" ht="13.5"/>
    <row r="7530" s="57" customFormat="1" ht="13.5"/>
    <row r="7531" s="57" customFormat="1" ht="13.5"/>
    <row r="7532" s="57" customFormat="1" ht="13.5"/>
    <row r="7533" s="57" customFormat="1" ht="13.5"/>
    <row r="7534" s="57" customFormat="1" ht="13.5"/>
    <row r="7535" s="57" customFormat="1" ht="13.5"/>
    <row r="7536" s="57" customFormat="1" ht="13.5"/>
    <row r="7537" s="57" customFormat="1" ht="13.5"/>
    <row r="7538" s="57" customFormat="1" ht="13.5"/>
    <row r="7539" s="57" customFormat="1" ht="13.5"/>
    <row r="7540" s="57" customFormat="1" ht="13.5"/>
    <row r="7541" s="57" customFormat="1" ht="13.5"/>
    <row r="7542" s="57" customFormat="1" ht="13.5"/>
    <row r="7543" s="57" customFormat="1" ht="13.5"/>
    <row r="7544" s="57" customFormat="1" ht="13.5"/>
    <row r="7545" s="57" customFormat="1" ht="13.5"/>
    <row r="7546" s="57" customFormat="1" ht="13.5"/>
    <row r="7547" s="57" customFormat="1" ht="13.5"/>
    <row r="7548" s="57" customFormat="1" ht="13.5"/>
    <row r="7549" s="57" customFormat="1" ht="13.5"/>
    <row r="7550" s="57" customFormat="1" ht="13.5"/>
    <row r="7551" s="57" customFormat="1" ht="13.5"/>
    <row r="7552" s="57" customFormat="1" ht="13.5"/>
    <row r="7553" s="57" customFormat="1" ht="13.5"/>
    <row r="7554" s="57" customFormat="1" ht="13.5"/>
    <row r="7555" s="57" customFormat="1" ht="13.5"/>
    <row r="7556" s="57" customFormat="1" ht="13.5"/>
    <row r="7557" s="57" customFormat="1" ht="13.5"/>
    <row r="7558" s="57" customFormat="1" ht="13.5"/>
    <row r="7559" s="57" customFormat="1" ht="13.5"/>
    <row r="7560" s="57" customFormat="1" ht="13.5"/>
    <row r="7561" s="57" customFormat="1" ht="13.5"/>
    <row r="7562" s="57" customFormat="1" ht="13.5"/>
    <row r="7563" s="57" customFormat="1" ht="13.5"/>
    <row r="7564" s="57" customFormat="1" ht="13.5"/>
    <row r="7565" s="57" customFormat="1" ht="13.5"/>
    <row r="7566" s="57" customFormat="1" ht="13.5"/>
    <row r="7567" s="57" customFormat="1" ht="13.5"/>
    <row r="7568" s="57" customFormat="1" ht="13.5"/>
    <row r="7569" s="57" customFormat="1" ht="13.5"/>
    <row r="7570" s="57" customFormat="1" ht="13.5"/>
    <row r="7571" s="57" customFormat="1" ht="13.5"/>
    <row r="7572" s="57" customFormat="1" ht="13.5"/>
    <row r="7573" s="57" customFormat="1" ht="13.5"/>
    <row r="7574" s="57" customFormat="1" ht="13.5"/>
    <row r="7575" s="57" customFormat="1" ht="13.5"/>
    <row r="7576" s="57" customFormat="1" ht="13.5"/>
    <row r="7577" s="57" customFormat="1" ht="13.5"/>
    <row r="7578" s="57" customFormat="1" ht="13.5"/>
    <row r="7579" s="57" customFormat="1" ht="13.5"/>
    <row r="7580" s="57" customFormat="1" ht="13.5"/>
    <row r="7581" s="57" customFormat="1" ht="13.5"/>
    <row r="7582" s="57" customFormat="1" ht="13.5"/>
    <row r="7583" s="57" customFormat="1" ht="13.5"/>
    <row r="7584" s="57" customFormat="1" ht="13.5"/>
    <row r="7585" s="57" customFormat="1" ht="13.5"/>
    <row r="7586" s="57" customFormat="1" ht="13.5"/>
    <row r="7587" s="57" customFormat="1" ht="13.5"/>
    <row r="7588" s="57" customFormat="1" ht="13.5"/>
    <row r="7589" s="57" customFormat="1" ht="13.5"/>
    <row r="7590" s="57" customFormat="1" ht="13.5"/>
    <row r="7591" s="57" customFormat="1" ht="13.5"/>
    <row r="7592" s="57" customFormat="1" ht="13.5"/>
    <row r="7593" s="57" customFormat="1" ht="13.5"/>
    <row r="7594" s="57" customFormat="1" ht="13.5"/>
    <row r="7595" s="57" customFormat="1" ht="13.5"/>
    <row r="7596" s="57" customFormat="1" ht="13.5"/>
    <row r="7597" s="57" customFormat="1" ht="13.5"/>
    <row r="7598" s="57" customFormat="1" ht="13.5"/>
    <row r="7599" s="57" customFormat="1" ht="13.5"/>
    <row r="7600" s="57" customFormat="1" ht="13.5"/>
    <row r="7601" s="57" customFormat="1" ht="13.5"/>
    <row r="7602" s="57" customFormat="1" ht="13.5"/>
    <row r="7603" s="57" customFormat="1" ht="13.5"/>
    <row r="7604" s="57" customFormat="1" ht="13.5"/>
    <row r="7605" s="57" customFormat="1" ht="13.5"/>
    <row r="7606" s="57" customFormat="1" ht="13.5"/>
    <row r="7607" s="57" customFormat="1" ht="13.5"/>
    <row r="7608" s="57" customFormat="1" ht="13.5"/>
    <row r="7609" s="57" customFormat="1" ht="13.5"/>
    <row r="7610" s="57" customFormat="1" ht="13.5"/>
    <row r="7611" s="57" customFormat="1" ht="13.5"/>
    <row r="7612" s="57" customFormat="1" ht="13.5"/>
    <row r="7613" s="57" customFormat="1" ht="13.5"/>
    <row r="7614" s="57" customFormat="1" ht="13.5"/>
    <row r="7615" s="57" customFormat="1" ht="13.5"/>
    <row r="7616" s="57" customFormat="1" ht="13.5"/>
    <row r="7617" s="57" customFormat="1" ht="13.5"/>
    <row r="7618" s="57" customFormat="1" ht="13.5"/>
    <row r="7619" s="57" customFormat="1" ht="13.5"/>
    <row r="7620" s="57" customFormat="1" ht="13.5"/>
    <row r="7621" s="57" customFormat="1" ht="13.5"/>
    <row r="7622" s="57" customFormat="1" ht="13.5"/>
    <row r="7623" s="57" customFormat="1" ht="13.5"/>
    <row r="7624" s="57" customFormat="1" ht="13.5"/>
    <row r="7625" s="57" customFormat="1" ht="13.5"/>
    <row r="7626" s="57" customFormat="1" ht="13.5"/>
    <row r="7627" s="57" customFormat="1" ht="13.5"/>
    <row r="7628" s="57" customFormat="1" ht="13.5"/>
    <row r="7629" s="57" customFormat="1" ht="13.5"/>
    <row r="7630" s="57" customFormat="1" ht="13.5"/>
    <row r="7631" s="57" customFormat="1" ht="13.5"/>
    <row r="7632" s="57" customFormat="1" ht="13.5"/>
    <row r="7633" s="57" customFormat="1" ht="13.5"/>
    <row r="7634" s="57" customFormat="1" ht="13.5"/>
    <row r="7635" s="57" customFormat="1" ht="13.5"/>
    <row r="7636" s="57" customFormat="1" ht="13.5"/>
    <row r="7637" s="57" customFormat="1" ht="13.5"/>
    <row r="7638" s="57" customFormat="1" ht="13.5"/>
    <row r="7639" s="57" customFormat="1" ht="13.5"/>
    <row r="7640" s="57" customFormat="1" ht="13.5"/>
    <row r="7641" s="57" customFormat="1" ht="13.5"/>
    <row r="7642" s="57" customFormat="1" ht="13.5"/>
    <row r="7643" s="57" customFormat="1" ht="13.5"/>
    <row r="7644" s="57" customFormat="1" ht="13.5"/>
    <row r="7645" s="57" customFormat="1" ht="13.5"/>
    <row r="7646" s="57" customFormat="1" ht="13.5"/>
    <row r="7647" s="57" customFormat="1" ht="13.5"/>
    <row r="7648" s="57" customFormat="1" ht="13.5"/>
    <row r="7649" s="57" customFormat="1" ht="13.5"/>
    <row r="7650" s="57" customFormat="1" ht="13.5"/>
    <row r="7651" s="57" customFormat="1" ht="13.5"/>
    <row r="7652" s="57" customFormat="1" ht="13.5"/>
    <row r="7653" s="57" customFormat="1" ht="13.5"/>
    <row r="7654" s="57" customFormat="1" ht="13.5"/>
    <row r="7655" s="57" customFormat="1" ht="13.5"/>
    <row r="7656" s="57" customFormat="1" ht="13.5"/>
    <row r="7657" s="57" customFormat="1" ht="13.5"/>
    <row r="7658" s="57" customFormat="1" ht="13.5"/>
    <row r="7659" s="57" customFormat="1" ht="13.5"/>
    <row r="7660" s="57" customFormat="1" ht="13.5"/>
    <row r="7661" s="57" customFormat="1" ht="13.5"/>
    <row r="7662" s="57" customFormat="1" ht="13.5"/>
    <row r="7663" s="57" customFormat="1" ht="13.5"/>
    <row r="7664" s="57" customFormat="1" ht="13.5"/>
    <row r="7665" s="57" customFormat="1" ht="13.5"/>
    <row r="7666" s="57" customFormat="1" ht="13.5"/>
    <row r="7667" s="57" customFormat="1" ht="13.5"/>
    <row r="7668" s="57" customFormat="1" ht="13.5"/>
    <row r="7669" s="57" customFormat="1" ht="13.5"/>
    <row r="7670" s="57" customFormat="1" ht="13.5"/>
    <row r="7671" s="57" customFormat="1" ht="13.5"/>
    <row r="7672" s="57" customFormat="1" ht="13.5"/>
    <row r="7673" s="57" customFormat="1" ht="13.5"/>
    <row r="7674" s="57" customFormat="1" ht="13.5"/>
    <row r="7675" s="57" customFormat="1" ht="13.5"/>
    <row r="7676" s="57" customFormat="1" ht="13.5"/>
    <row r="7677" s="57" customFormat="1" ht="13.5"/>
    <row r="7678" s="57" customFormat="1" ht="13.5"/>
    <row r="7679" s="57" customFormat="1" ht="13.5"/>
    <row r="7680" s="57" customFormat="1" ht="13.5"/>
    <row r="7681" s="57" customFormat="1" ht="13.5"/>
    <row r="7682" s="57" customFormat="1" ht="13.5"/>
    <row r="7683" s="57" customFormat="1" ht="13.5"/>
    <row r="7684" s="57" customFormat="1" ht="13.5"/>
    <row r="7685" s="57" customFormat="1" ht="13.5"/>
    <row r="7686" s="57" customFormat="1" ht="13.5"/>
    <row r="7687" s="57" customFormat="1" ht="13.5"/>
    <row r="7688" s="57" customFormat="1" ht="13.5"/>
    <row r="7689" s="57" customFormat="1" ht="13.5"/>
    <row r="7690" s="57" customFormat="1" ht="13.5"/>
    <row r="7691" s="57" customFormat="1" ht="13.5"/>
    <row r="7692" s="57" customFormat="1" ht="13.5"/>
    <row r="7693" s="57" customFormat="1" ht="13.5"/>
    <row r="7694" s="57" customFormat="1" ht="13.5"/>
    <row r="7695" s="57" customFormat="1" ht="13.5"/>
    <row r="7696" s="57" customFormat="1" ht="13.5"/>
    <row r="7697" s="57" customFormat="1" ht="13.5"/>
    <row r="7698" s="57" customFormat="1" ht="13.5"/>
    <row r="7699" s="57" customFormat="1" ht="13.5"/>
    <row r="7700" s="57" customFormat="1" ht="13.5"/>
    <row r="7701" s="57" customFormat="1" ht="13.5"/>
    <row r="7702" s="57" customFormat="1" ht="13.5"/>
    <row r="7703" s="57" customFormat="1" ht="13.5"/>
    <row r="7704" s="57" customFormat="1" ht="13.5"/>
    <row r="7705" s="57" customFormat="1" ht="13.5"/>
    <row r="7706" s="57" customFormat="1" ht="13.5"/>
    <row r="7707" s="57" customFormat="1" ht="13.5"/>
    <row r="7708" s="57" customFormat="1" ht="13.5"/>
    <row r="7709" s="57" customFormat="1" ht="13.5"/>
    <row r="7710" s="57" customFormat="1" ht="13.5"/>
    <row r="7711" s="57" customFormat="1" ht="13.5"/>
    <row r="7712" s="57" customFormat="1" ht="13.5"/>
    <row r="7713" s="57" customFormat="1" ht="13.5"/>
    <row r="7714" s="57" customFormat="1" ht="13.5"/>
    <row r="7715" s="57" customFormat="1" ht="13.5"/>
    <row r="7716" s="57" customFormat="1" ht="13.5"/>
    <row r="7717" s="57" customFormat="1" ht="13.5"/>
    <row r="7718" s="57" customFormat="1" ht="13.5"/>
    <row r="7719" s="57" customFormat="1" ht="13.5"/>
    <row r="7720" s="57" customFormat="1" ht="13.5"/>
    <row r="7721" s="57" customFormat="1" ht="13.5"/>
    <row r="7722" s="57" customFormat="1" ht="13.5"/>
    <row r="7723" s="57" customFormat="1" ht="13.5"/>
    <row r="7724" s="57" customFormat="1" ht="13.5"/>
    <row r="7725" s="57" customFormat="1" ht="13.5"/>
    <row r="7726" s="57" customFormat="1" ht="13.5"/>
    <row r="7727" s="57" customFormat="1" ht="13.5"/>
    <row r="7728" s="57" customFormat="1" ht="13.5"/>
    <row r="7729" s="57" customFormat="1" ht="13.5"/>
    <row r="7730" s="57" customFormat="1" ht="13.5"/>
    <row r="7731" s="57" customFormat="1" ht="13.5"/>
    <row r="7732" s="57" customFormat="1" ht="13.5"/>
    <row r="7733" s="57" customFormat="1" ht="13.5"/>
    <row r="7734" s="57" customFormat="1" ht="13.5"/>
    <row r="7735" s="57" customFormat="1" ht="13.5"/>
    <row r="7736" s="57" customFormat="1" ht="13.5"/>
    <row r="7737" s="57" customFormat="1" ht="13.5"/>
    <row r="7738" s="57" customFormat="1" ht="13.5"/>
    <row r="7739" s="57" customFormat="1" ht="13.5"/>
    <row r="7740" s="57" customFormat="1" ht="13.5"/>
    <row r="7741" s="57" customFormat="1" ht="13.5"/>
    <row r="7742" s="57" customFormat="1" ht="13.5"/>
    <row r="7743" s="57" customFormat="1" ht="13.5"/>
    <row r="7744" s="57" customFormat="1" ht="13.5"/>
    <row r="7745" s="57" customFormat="1" ht="13.5"/>
    <row r="7746" s="57" customFormat="1" ht="13.5"/>
    <row r="7747" s="57" customFormat="1" ht="13.5"/>
    <row r="7748" s="57" customFormat="1" ht="13.5"/>
    <row r="7749" s="57" customFormat="1" ht="13.5"/>
    <row r="7750" s="57" customFormat="1" ht="13.5"/>
    <row r="7751" s="57" customFormat="1" ht="13.5"/>
    <row r="7752" s="57" customFormat="1" ht="13.5"/>
    <row r="7753" s="57" customFormat="1" ht="13.5"/>
    <row r="7754" s="57" customFormat="1" ht="13.5"/>
    <row r="7755" s="57" customFormat="1" ht="13.5"/>
    <row r="7756" s="57" customFormat="1" ht="13.5"/>
    <row r="7757" s="57" customFormat="1" ht="13.5"/>
    <row r="7758" s="57" customFormat="1" ht="13.5"/>
    <row r="7759" s="57" customFormat="1" ht="13.5"/>
    <row r="7760" s="57" customFormat="1" ht="13.5"/>
    <row r="7761" s="57" customFormat="1" ht="13.5"/>
    <row r="7762" s="57" customFormat="1" ht="13.5"/>
    <row r="7763" s="57" customFormat="1" ht="13.5"/>
    <row r="7764" s="57" customFormat="1" ht="13.5"/>
    <row r="7765" s="57" customFormat="1" ht="13.5"/>
    <row r="7766" s="57" customFormat="1" ht="13.5"/>
    <row r="7767" s="57" customFormat="1" ht="13.5"/>
    <row r="7768" s="57" customFormat="1" ht="13.5"/>
    <row r="7769" s="57" customFormat="1" ht="13.5"/>
    <row r="7770" s="57" customFormat="1" ht="13.5"/>
    <row r="7771" s="57" customFormat="1" ht="13.5"/>
    <row r="7772" s="57" customFormat="1" ht="13.5"/>
    <row r="7773" s="57" customFormat="1" ht="13.5"/>
    <row r="7774" s="57" customFormat="1" ht="13.5"/>
    <row r="7775" s="57" customFormat="1" ht="13.5"/>
    <row r="7776" s="57" customFormat="1" ht="13.5"/>
    <row r="7777" s="57" customFormat="1" ht="13.5"/>
    <row r="7778" s="57" customFormat="1" ht="13.5"/>
    <row r="7779" s="57" customFormat="1" ht="13.5"/>
    <row r="7780" s="57" customFormat="1" ht="13.5"/>
    <row r="7781" s="57" customFormat="1" ht="13.5"/>
    <row r="7782" s="57" customFormat="1" ht="13.5"/>
    <row r="7783" s="57" customFormat="1" ht="13.5"/>
    <row r="7784" s="57" customFormat="1" ht="13.5"/>
    <row r="7785" s="57" customFormat="1" ht="13.5"/>
    <row r="7786" s="57" customFormat="1" ht="13.5"/>
    <row r="7787" s="57" customFormat="1" ht="13.5"/>
    <row r="7788" s="57" customFormat="1" ht="13.5"/>
    <row r="7789" s="57" customFormat="1" ht="13.5"/>
    <row r="7790" s="57" customFormat="1" ht="13.5"/>
    <row r="7791" s="57" customFormat="1" ht="13.5"/>
    <row r="7792" s="57" customFormat="1" ht="13.5"/>
    <row r="7793" s="57" customFormat="1" ht="13.5"/>
    <row r="7794" s="57" customFormat="1" ht="13.5"/>
    <row r="7795" s="57" customFormat="1" ht="13.5"/>
    <row r="7796" s="57" customFormat="1" ht="13.5"/>
    <row r="7797" s="57" customFormat="1" ht="13.5"/>
    <row r="7798" s="57" customFormat="1" ht="13.5"/>
    <row r="7799" s="57" customFormat="1" ht="13.5"/>
    <row r="7800" s="57" customFormat="1" ht="13.5"/>
    <row r="7801" s="57" customFormat="1" ht="13.5"/>
    <row r="7802" s="57" customFormat="1" ht="13.5"/>
    <row r="7803" s="57" customFormat="1" ht="13.5"/>
    <row r="7804" s="57" customFormat="1" ht="13.5"/>
    <row r="7805" s="57" customFormat="1" ht="13.5"/>
    <row r="7806" s="57" customFormat="1" ht="13.5"/>
    <row r="7807" s="57" customFormat="1" ht="13.5"/>
    <row r="7808" s="57" customFormat="1" ht="13.5"/>
    <row r="7809" s="57" customFormat="1" ht="13.5"/>
    <row r="7810" s="57" customFormat="1" ht="13.5"/>
    <row r="7811" s="57" customFormat="1" ht="13.5"/>
    <row r="7812" s="57" customFormat="1" ht="13.5"/>
    <row r="7813" s="57" customFormat="1" ht="13.5"/>
    <row r="7814" s="57" customFormat="1" ht="13.5"/>
    <row r="7815" s="57" customFormat="1" ht="13.5"/>
    <row r="7816" s="57" customFormat="1" ht="13.5"/>
    <row r="7817" s="57" customFormat="1" ht="13.5"/>
    <row r="7818" s="57" customFormat="1" ht="13.5"/>
    <row r="7819" s="57" customFormat="1" ht="13.5"/>
    <row r="7820" s="57" customFormat="1" ht="13.5"/>
    <row r="7821" s="57" customFormat="1" ht="13.5"/>
    <row r="7822" s="57" customFormat="1" ht="13.5"/>
    <row r="7823" s="57" customFormat="1" ht="13.5"/>
    <row r="7824" s="57" customFormat="1" ht="13.5"/>
    <row r="7825" s="57" customFormat="1" ht="13.5"/>
    <row r="7826" s="57" customFormat="1" ht="13.5"/>
    <row r="7827" s="57" customFormat="1" ht="13.5"/>
    <row r="7828" s="57" customFormat="1" ht="13.5"/>
    <row r="7829" s="57" customFormat="1" ht="13.5"/>
    <row r="7830" s="57" customFormat="1" ht="13.5"/>
    <row r="7831" s="57" customFormat="1" ht="13.5"/>
    <row r="7832" s="57" customFormat="1" ht="13.5"/>
    <row r="7833" s="57" customFormat="1" ht="13.5"/>
    <row r="7834" s="57" customFormat="1" ht="13.5"/>
    <row r="7835" s="57" customFormat="1" ht="13.5"/>
    <row r="7836" s="57" customFormat="1" ht="13.5"/>
    <row r="7837" s="57" customFormat="1" ht="13.5"/>
    <row r="7838" s="57" customFormat="1" ht="13.5"/>
    <row r="7839" s="57" customFormat="1" ht="13.5"/>
    <row r="7840" s="57" customFormat="1" ht="13.5"/>
    <row r="7841" s="57" customFormat="1" ht="13.5"/>
    <row r="7842" s="57" customFormat="1" ht="13.5"/>
    <row r="7843" s="57" customFormat="1" ht="13.5"/>
    <row r="7844" s="57" customFormat="1" ht="13.5"/>
    <row r="7845" s="57" customFormat="1" ht="13.5"/>
    <row r="7846" s="57" customFormat="1" ht="13.5"/>
    <row r="7847" s="57" customFormat="1" ht="13.5"/>
    <row r="7848" s="57" customFormat="1" ht="13.5"/>
    <row r="7849" s="57" customFormat="1" ht="13.5"/>
    <row r="7850" s="57" customFormat="1" ht="13.5"/>
    <row r="7851" s="57" customFormat="1" ht="13.5"/>
    <row r="7852" s="57" customFormat="1" ht="13.5"/>
    <row r="7853" s="57" customFormat="1" ht="13.5"/>
    <row r="7854" s="57" customFormat="1" ht="13.5"/>
    <row r="7855" s="57" customFormat="1" ht="13.5"/>
    <row r="7856" s="57" customFormat="1" ht="13.5"/>
    <row r="7857" s="57" customFormat="1" ht="13.5"/>
    <row r="7858" s="57" customFormat="1" ht="13.5"/>
    <row r="7859" s="57" customFormat="1" ht="13.5"/>
    <row r="7860" s="57" customFormat="1" ht="13.5"/>
    <row r="7861" s="57" customFormat="1" ht="13.5"/>
    <row r="7862" s="57" customFormat="1" ht="13.5"/>
    <row r="7863" s="57" customFormat="1" ht="13.5"/>
    <row r="7864" s="57" customFormat="1" ht="13.5"/>
    <row r="7865" s="57" customFormat="1" ht="13.5"/>
    <row r="7866" s="57" customFormat="1" ht="13.5"/>
    <row r="7867" s="57" customFormat="1" ht="13.5"/>
    <row r="7868" s="57" customFormat="1" ht="13.5"/>
    <row r="7869" s="57" customFormat="1" ht="13.5"/>
    <row r="7870" s="57" customFormat="1" ht="13.5"/>
    <row r="7871" s="57" customFormat="1" ht="13.5"/>
    <row r="7872" s="57" customFormat="1" ht="13.5"/>
    <row r="7873" s="57" customFormat="1" ht="13.5"/>
    <row r="7874" s="57" customFormat="1" ht="13.5"/>
    <row r="7875" s="57" customFormat="1" ht="13.5"/>
    <row r="7876" s="57" customFormat="1" ht="13.5"/>
    <row r="7877" s="57" customFormat="1" ht="13.5"/>
    <row r="7878" s="57" customFormat="1" ht="13.5"/>
    <row r="7879" s="57" customFormat="1" ht="13.5"/>
    <row r="7880" s="57" customFormat="1" ht="13.5"/>
    <row r="7881" s="57" customFormat="1" ht="13.5"/>
    <row r="7882" s="57" customFormat="1" ht="13.5"/>
    <row r="7883" s="57" customFormat="1" ht="13.5"/>
    <row r="7884" s="57" customFormat="1" ht="13.5"/>
    <row r="7885" s="57" customFormat="1" ht="13.5"/>
    <row r="7886" s="57" customFormat="1" ht="13.5"/>
    <row r="7887" s="57" customFormat="1" ht="13.5"/>
    <row r="7888" s="57" customFormat="1" ht="13.5"/>
    <row r="7889" s="57" customFormat="1" ht="13.5"/>
    <row r="7890" s="57" customFormat="1" ht="13.5"/>
    <row r="7891" s="57" customFormat="1" ht="13.5"/>
    <row r="7892" s="57" customFormat="1" ht="13.5"/>
    <row r="7893" s="57" customFormat="1" ht="13.5"/>
    <row r="7894" s="57" customFormat="1" ht="13.5"/>
    <row r="7895" s="57" customFormat="1" ht="13.5"/>
    <row r="7896" s="57" customFormat="1" ht="13.5"/>
    <row r="7897" s="57" customFormat="1" ht="13.5"/>
    <row r="7898" s="57" customFormat="1" ht="13.5"/>
    <row r="7899" s="57" customFormat="1" ht="13.5"/>
    <row r="7900" s="57" customFormat="1" ht="13.5"/>
    <row r="7901" s="57" customFormat="1" ht="13.5"/>
    <row r="7902" s="57" customFormat="1" ht="13.5"/>
    <row r="7903" s="57" customFormat="1" ht="13.5"/>
    <row r="7904" s="57" customFormat="1" ht="13.5"/>
    <row r="7905" s="57" customFormat="1" ht="13.5"/>
    <row r="7906" s="57" customFormat="1" ht="13.5"/>
    <row r="7907" s="57" customFormat="1" ht="13.5"/>
    <row r="7908" s="57" customFormat="1" ht="13.5"/>
    <row r="7909" s="57" customFormat="1" ht="13.5"/>
    <row r="7910" s="57" customFormat="1" ht="13.5"/>
    <row r="7911" s="57" customFormat="1" ht="13.5"/>
    <row r="7912" s="57" customFormat="1" ht="13.5"/>
    <row r="7913" s="57" customFormat="1" ht="13.5"/>
    <row r="7914" s="57" customFormat="1" ht="13.5"/>
    <row r="7915" s="57" customFormat="1" ht="13.5"/>
    <row r="7916" s="57" customFormat="1" ht="13.5"/>
    <row r="7917" s="57" customFormat="1" ht="13.5"/>
    <row r="7918" s="57" customFormat="1" ht="13.5"/>
    <row r="7919" s="57" customFormat="1" ht="13.5"/>
    <row r="7920" s="57" customFormat="1" ht="13.5"/>
    <row r="7921" s="57" customFormat="1" ht="13.5"/>
    <row r="7922" s="57" customFormat="1" ht="13.5"/>
    <row r="7923" s="57" customFormat="1" ht="13.5"/>
    <row r="7924" s="57" customFormat="1" ht="13.5"/>
    <row r="7925" s="57" customFormat="1" ht="13.5"/>
    <row r="7926" s="57" customFormat="1" ht="13.5"/>
    <row r="7927" s="57" customFormat="1" ht="13.5"/>
    <row r="7928" s="57" customFormat="1" ht="13.5"/>
    <row r="7929" s="57" customFormat="1" ht="13.5"/>
    <row r="7930" s="57" customFormat="1" ht="13.5"/>
    <row r="7931" s="57" customFormat="1" ht="13.5"/>
    <row r="7932" s="57" customFormat="1" ht="13.5"/>
    <row r="7933" s="57" customFormat="1" ht="13.5"/>
    <row r="7934" s="57" customFormat="1" ht="13.5"/>
    <row r="7935" s="57" customFormat="1" ht="13.5"/>
    <row r="7936" s="57" customFormat="1" ht="13.5"/>
    <row r="7937" s="57" customFormat="1" ht="13.5"/>
    <row r="7938" s="57" customFormat="1" ht="13.5"/>
    <row r="7939" s="57" customFormat="1" ht="13.5"/>
    <row r="7940" s="57" customFormat="1" ht="13.5"/>
    <row r="7941" s="57" customFormat="1" ht="13.5"/>
    <row r="7942" s="57" customFormat="1" ht="13.5"/>
    <row r="7943" s="57" customFormat="1" ht="13.5"/>
    <row r="7944" s="57" customFormat="1" ht="13.5"/>
    <row r="7945" s="57" customFormat="1" ht="13.5"/>
    <row r="7946" s="57" customFormat="1" ht="13.5"/>
    <row r="7947" s="57" customFormat="1" ht="13.5"/>
    <row r="7948" s="57" customFormat="1" ht="13.5"/>
    <row r="7949" s="57" customFormat="1" ht="13.5"/>
    <row r="7950" s="57" customFormat="1" ht="13.5"/>
    <row r="7951" s="57" customFormat="1" ht="13.5"/>
    <row r="7952" s="57" customFormat="1" ht="13.5"/>
    <row r="7953" s="57" customFormat="1" ht="13.5"/>
    <row r="7954" s="57" customFormat="1" ht="13.5"/>
    <row r="7955" s="57" customFormat="1" ht="13.5"/>
    <row r="7956" s="57" customFormat="1" ht="13.5"/>
    <row r="7957" s="57" customFormat="1" ht="13.5"/>
    <row r="7958" s="57" customFormat="1" ht="13.5"/>
    <row r="7959" s="57" customFormat="1" ht="13.5"/>
    <row r="7960" s="57" customFormat="1" ht="13.5"/>
    <row r="7961" s="57" customFormat="1" ht="13.5"/>
    <row r="7962" s="57" customFormat="1" ht="13.5"/>
    <row r="7963" s="57" customFormat="1" ht="13.5"/>
    <row r="7964" s="57" customFormat="1" ht="13.5"/>
    <row r="7965" s="57" customFormat="1" ht="13.5"/>
    <row r="7966" s="57" customFormat="1" ht="13.5"/>
    <row r="7967" s="57" customFormat="1" ht="13.5"/>
    <row r="7968" s="57" customFormat="1" ht="13.5"/>
    <row r="7969" s="57" customFormat="1" ht="13.5"/>
    <row r="7970" s="57" customFormat="1" ht="13.5"/>
    <row r="7971" s="57" customFormat="1" ht="13.5"/>
    <row r="7972" s="57" customFormat="1" ht="13.5"/>
    <row r="7973" s="57" customFormat="1" ht="13.5"/>
    <row r="7974" s="57" customFormat="1" ht="13.5"/>
    <row r="7975" s="57" customFormat="1" ht="13.5"/>
    <row r="7976" s="57" customFormat="1" ht="13.5"/>
    <row r="7977" s="57" customFormat="1" ht="13.5"/>
    <row r="7978" s="57" customFormat="1" ht="13.5"/>
    <row r="7979" s="57" customFormat="1" ht="13.5"/>
    <row r="7980" s="57" customFormat="1" ht="13.5"/>
    <row r="7981" s="57" customFormat="1" ht="13.5"/>
    <row r="7982" s="57" customFormat="1" ht="13.5"/>
    <row r="7983" s="57" customFormat="1" ht="13.5"/>
    <row r="7984" s="57" customFormat="1" ht="13.5"/>
    <row r="7985" s="57" customFormat="1" ht="13.5"/>
    <row r="7986" s="57" customFormat="1" ht="13.5"/>
    <row r="7987" s="57" customFormat="1" ht="13.5"/>
    <row r="7988" s="57" customFormat="1" ht="13.5"/>
    <row r="7989" s="57" customFormat="1" ht="13.5"/>
    <row r="7990" s="57" customFormat="1" ht="13.5"/>
    <row r="7991" s="57" customFormat="1" ht="13.5"/>
    <row r="7992" s="57" customFormat="1" ht="13.5"/>
    <row r="7993" s="57" customFormat="1" ht="13.5"/>
    <row r="7994" s="57" customFormat="1" ht="13.5"/>
    <row r="7995" s="57" customFormat="1" ht="13.5"/>
    <row r="7996" s="57" customFormat="1" ht="13.5"/>
    <row r="7997" s="57" customFormat="1" ht="13.5"/>
    <row r="7998" s="57" customFormat="1" ht="13.5"/>
    <row r="7999" s="57" customFormat="1" ht="13.5"/>
    <row r="8000" s="57" customFormat="1" ht="13.5"/>
    <row r="8001" s="57" customFormat="1" ht="13.5"/>
    <row r="8002" s="57" customFormat="1" ht="13.5"/>
    <row r="8003" s="57" customFormat="1" ht="13.5"/>
    <row r="8004" s="57" customFormat="1" ht="13.5"/>
    <row r="8005" s="57" customFormat="1" ht="13.5"/>
    <row r="8006" s="57" customFormat="1" ht="13.5"/>
    <row r="8007" s="57" customFormat="1" ht="13.5"/>
    <row r="8008" s="57" customFormat="1" ht="13.5"/>
    <row r="8009" s="57" customFormat="1" ht="13.5"/>
    <row r="8010" s="57" customFormat="1" ht="13.5"/>
    <row r="8011" s="57" customFormat="1" ht="13.5"/>
    <row r="8012" s="57" customFormat="1" ht="13.5"/>
    <row r="8013" s="57" customFormat="1" ht="13.5"/>
    <row r="8014" s="57" customFormat="1" ht="13.5"/>
    <row r="8015" s="57" customFormat="1" ht="13.5"/>
    <row r="8016" s="57" customFormat="1" ht="13.5"/>
    <row r="8017" s="57" customFormat="1" ht="13.5"/>
    <row r="8018" s="57" customFormat="1" ht="13.5"/>
    <row r="8019" s="57" customFormat="1" ht="13.5"/>
    <row r="8020" s="57" customFormat="1" ht="13.5"/>
    <row r="8021" s="57" customFormat="1" ht="13.5"/>
    <row r="8022" s="57" customFormat="1" ht="13.5"/>
    <row r="8023" s="57" customFormat="1" ht="13.5"/>
    <row r="8024" s="57" customFormat="1" ht="13.5"/>
    <row r="8025" s="57" customFormat="1" ht="13.5"/>
    <row r="8026" s="57" customFormat="1" ht="13.5"/>
    <row r="8027" s="57" customFormat="1" ht="13.5"/>
    <row r="8028" s="57" customFormat="1" ht="13.5"/>
    <row r="8029" s="57" customFormat="1" ht="13.5"/>
    <row r="8030" s="57" customFormat="1" ht="13.5"/>
    <row r="8031" s="57" customFormat="1" ht="13.5"/>
    <row r="8032" s="57" customFormat="1" ht="13.5"/>
    <row r="8033" s="57" customFormat="1" ht="13.5"/>
    <row r="8034" s="57" customFormat="1" ht="13.5"/>
    <row r="8035" s="57" customFormat="1" ht="13.5"/>
    <row r="8036" s="57" customFormat="1" ht="13.5"/>
    <row r="8037" s="57" customFormat="1" ht="13.5"/>
    <row r="8038" s="57" customFormat="1" ht="13.5"/>
    <row r="8039" s="57" customFormat="1" ht="13.5"/>
    <row r="8040" s="57" customFormat="1" ht="13.5"/>
    <row r="8041" s="57" customFormat="1" ht="13.5"/>
    <row r="8042" s="57" customFormat="1" ht="13.5"/>
    <row r="8043" s="57" customFormat="1" ht="13.5"/>
    <row r="8044" s="57" customFormat="1" ht="13.5"/>
    <row r="8045" s="57" customFormat="1" ht="13.5"/>
    <row r="8046" s="57" customFormat="1" ht="13.5"/>
    <row r="8047" s="57" customFormat="1" ht="13.5"/>
    <row r="8048" s="57" customFormat="1" ht="13.5"/>
    <row r="8049" s="57" customFormat="1" ht="13.5"/>
    <row r="8050" s="57" customFormat="1" ht="13.5"/>
    <row r="8051" s="57" customFormat="1" ht="13.5"/>
    <row r="8052" s="57" customFormat="1" ht="13.5"/>
    <row r="8053" s="57" customFormat="1" ht="13.5"/>
    <row r="8054" s="57" customFormat="1" ht="13.5"/>
    <row r="8055" s="57" customFormat="1" ht="13.5"/>
    <row r="8056" s="57" customFormat="1" ht="13.5"/>
    <row r="8057" s="57" customFormat="1" ht="13.5"/>
    <row r="8058" s="57" customFormat="1" ht="13.5"/>
    <row r="8059" s="57" customFormat="1" ht="13.5"/>
    <row r="8060" s="57" customFormat="1" ht="13.5"/>
    <row r="8061" s="57" customFormat="1" ht="13.5"/>
    <row r="8062" s="57" customFormat="1" ht="13.5"/>
    <row r="8063" s="57" customFormat="1" ht="13.5"/>
    <row r="8064" s="57" customFormat="1" ht="13.5"/>
    <row r="8065" s="57" customFormat="1" ht="13.5"/>
    <row r="8066" s="57" customFormat="1" ht="13.5"/>
    <row r="8067" s="57" customFormat="1" ht="13.5"/>
    <row r="8068" s="57" customFormat="1" ht="13.5"/>
    <row r="8069" s="57" customFormat="1" ht="13.5"/>
    <row r="8070" s="57" customFormat="1" ht="13.5"/>
    <row r="8071" s="57" customFormat="1" ht="13.5"/>
    <row r="8072" s="57" customFormat="1" ht="13.5"/>
    <row r="8073" s="57" customFormat="1" ht="13.5"/>
    <row r="8074" s="57" customFormat="1" ht="13.5"/>
    <row r="8075" s="57" customFormat="1" ht="13.5"/>
    <row r="8076" s="57" customFormat="1" ht="13.5"/>
    <row r="8077" s="57" customFormat="1" ht="13.5"/>
    <row r="8078" s="57" customFormat="1" ht="13.5"/>
    <row r="8079" s="57" customFormat="1" ht="13.5"/>
    <row r="8080" s="57" customFormat="1" ht="13.5"/>
    <row r="8081" s="57" customFormat="1" ht="13.5"/>
    <row r="8082" s="57" customFormat="1" ht="13.5"/>
    <row r="8083" s="57" customFormat="1" ht="13.5"/>
    <row r="8084" s="57" customFormat="1" ht="13.5"/>
    <row r="8085" s="57" customFormat="1" ht="13.5"/>
    <row r="8086" s="57" customFormat="1" ht="13.5"/>
    <row r="8087" s="57" customFormat="1" ht="13.5"/>
    <row r="8088" s="57" customFormat="1" ht="13.5"/>
    <row r="8089" s="57" customFormat="1" ht="13.5"/>
    <row r="8090" s="57" customFormat="1" ht="13.5"/>
    <row r="8091" s="57" customFormat="1" ht="13.5"/>
    <row r="8092" s="57" customFormat="1" ht="13.5"/>
    <row r="8093" s="57" customFormat="1" ht="13.5"/>
    <row r="8094" s="57" customFormat="1" ht="13.5"/>
    <row r="8095" s="57" customFormat="1" ht="13.5"/>
    <row r="8096" s="57" customFormat="1" ht="13.5"/>
    <row r="8097" s="57" customFormat="1" ht="13.5"/>
    <row r="8098" s="57" customFormat="1" ht="13.5"/>
    <row r="8099" s="57" customFormat="1" ht="13.5"/>
    <row r="8100" s="57" customFormat="1" ht="13.5"/>
    <row r="8101" s="57" customFormat="1" ht="13.5"/>
    <row r="8102" s="57" customFormat="1" ht="13.5"/>
    <row r="8103" s="57" customFormat="1" ht="13.5"/>
    <row r="8104" s="57" customFormat="1" ht="13.5"/>
    <row r="8105" s="57" customFormat="1" ht="13.5"/>
    <row r="8106" s="57" customFormat="1" ht="13.5"/>
    <row r="8107" s="57" customFormat="1" ht="13.5"/>
    <row r="8108" s="57" customFormat="1" ht="13.5"/>
    <row r="8109" s="57" customFormat="1" ht="13.5"/>
    <row r="8110" s="57" customFormat="1" ht="13.5"/>
    <row r="8111" s="57" customFormat="1" ht="13.5"/>
    <row r="8112" s="57" customFormat="1" ht="13.5"/>
    <row r="8113" s="57" customFormat="1" ht="13.5"/>
    <row r="8114" s="57" customFormat="1" ht="13.5"/>
    <row r="8115" s="57" customFormat="1" ht="13.5"/>
    <row r="8116" s="57" customFormat="1" ht="13.5"/>
    <row r="8117" s="57" customFormat="1" ht="13.5"/>
    <row r="8118" s="57" customFormat="1" ht="13.5"/>
    <row r="8119" s="57" customFormat="1" ht="13.5"/>
    <row r="8120" s="57" customFormat="1" ht="13.5"/>
    <row r="8121" s="57" customFormat="1" ht="13.5"/>
    <row r="8122" s="57" customFormat="1" ht="13.5"/>
    <row r="8123" s="57" customFormat="1" ht="13.5"/>
    <row r="8124" s="57" customFormat="1" ht="13.5"/>
    <row r="8125" s="57" customFormat="1" ht="13.5"/>
    <row r="8126" s="57" customFormat="1" ht="13.5"/>
    <row r="8127" s="57" customFormat="1" ht="13.5"/>
    <row r="8128" s="57" customFormat="1" ht="13.5"/>
    <row r="8129" s="57" customFormat="1" ht="13.5"/>
    <row r="8130" s="57" customFormat="1" ht="13.5"/>
    <row r="8131" s="57" customFormat="1" ht="13.5"/>
    <row r="8132" s="57" customFormat="1" ht="13.5"/>
    <row r="8133" s="57" customFormat="1" ht="13.5"/>
    <row r="8134" s="57" customFormat="1" ht="13.5"/>
    <row r="8135" s="57" customFormat="1" ht="13.5"/>
    <row r="8136" s="57" customFormat="1" ht="13.5"/>
    <row r="8137" s="57" customFormat="1" ht="13.5"/>
    <row r="8138" s="57" customFormat="1" ht="13.5"/>
    <row r="8139" s="57" customFormat="1" ht="13.5"/>
    <row r="8140" s="57" customFormat="1" ht="13.5"/>
    <row r="8141" s="57" customFormat="1" ht="13.5"/>
    <row r="8142" s="57" customFormat="1" ht="13.5"/>
    <row r="8143" s="57" customFormat="1" ht="13.5"/>
    <row r="8144" s="57" customFormat="1" ht="13.5"/>
    <row r="8145" s="57" customFormat="1" ht="13.5"/>
    <row r="8146" s="57" customFormat="1" ht="13.5"/>
    <row r="8147" s="57" customFormat="1" ht="13.5"/>
    <row r="8148" s="57" customFormat="1" ht="13.5"/>
    <row r="8149" s="57" customFormat="1" ht="13.5"/>
    <row r="8150" s="57" customFormat="1" ht="13.5"/>
    <row r="8151" s="57" customFormat="1" ht="13.5"/>
    <row r="8152" s="57" customFormat="1" ht="13.5"/>
    <row r="8153" s="57" customFormat="1" ht="13.5"/>
    <row r="8154" s="57" customFormat="1" ht="13.5"/>
    <row r="8155" s="57" customFormat="1" ht="13.5"/>
    <row r="8156" s="57" customFormat="1" ht="13.5"/>
    <row r="8157" s="57" customFormat="1" ht="13.5"/>
    <row r="8158" s="57" customFormat="1" ht="13.5"/>
    <row r="8159" s="57" customFormat="1" ht="13.5"/>
    <row r="8160" s="57" customFormat="1" ht="13.5"/>
    <row r="8161" s="57" customFormat="1" ht="13.5"/>
    <row r="8162" s="57" customFormat="1" ht="13.5"/>
    <row r="8163" s="57" customFormat="1" ht="13.5"/>
    <row r="8164" s="57" customFormat="1" ht="13.5"/>
    <row r="8165" s="57" customFormat="1" ht="13.5"/>
    <row r="8166" s="57" customFormat="1" ht="13.5"/>
    <row r="8167" s="57" customFormat="1" ht="13.5"/>
    <row r="8168" s="57" customFormat="1" ht="13.5"/>
    <row r="8169" s="57" customFormat="1" ht="13.5"/>
    <row r="8170" s="57" customFormat="1" ht="13.5"/>
    <row r="8171" s="57" customFormat="1" ht="13.5"/>
    <row r="8172" s="57" customFormat="1" ht="13.5"/>
    <row r="8173" s="57" customFormat="1" ht="13.5"/>
    <row r="8174" s="57" customFormat="1" ht="13.5"/>
    <row r="8175" s="57" customFormat="1" ht="13.5"/>
    <row r="8176" s="57" customFormat="1" ht="13.5"/>
    <row r="8177" s="57" customFormat="1" ht="13.5"/>
    <row r="8178" s="57" customFormat="1" ht="13.5"/>
    <row r="8179" s="57" customFormat="1" ht="13.5"/>
    <row r="8180" s="57" customFormat="1" ht="13.5"/>
    <row r="8181" s="57" customFormat="1" ht="13.5"/>
    <row r="8182" s="57" customFormat="1" ht="13.5"/>
    <row r="8183" s="57" customFormat="1" ht="13.5"/>
    <row r="8184" s="57" customFormat="1" ht="13.5"/>
    <row r="8185" s="57" customFormat="1" ht="13.5"/>
    <row r="8186" s="57" customFormat="1" ht="13.5"/>
    <row r="8187" s="57" customFormat="1" ht="13.5"/>
    <row r="8188" s="57" customFormat="1" ht="13.5"/>
    <row r="8189" s="57" customFormat="1" ht="13.5"/>
    <row r="8190" s="57" customFormat="1" ht="13.5"/>
    <row r="8191" s="57" customFormat="1" ht="13.5"/>
    <row r="8192" s="57" customFormat="1" ht="13.5"/>
    <row r="8193" s="57" customFormat="1" ht="13.5"/>
    <row r="8194" s="57" customFormat="1" ht="13.5"/>
    <row r="8195" s="57" customFormat="1" ht="13.5"/>
    <row r="8196" s="57" customFormat="1" ht="13.5"/>
    <row r="8197" s="57" customFormat="1" ht="13.5"/>
    <row r="8198" s="57" customFormat="1" ht="13.5"/>
    <row r="8199" s="57" customFormat="1" ht="13.5"/>
    <row r="8200" s="57" customFormat="1" ht="13.5"/>
    <row r="8201" s="57" customFormat="1" ht="13.5"/>
    <row r="8202" s="57" customFormat="1" ht="13.5"/>
    <row r="8203" s="57" customFormat="1" ht="13.5"/>
    <row r="8204" s="57" customFormat="1" ht="13.5"/>
    <row r="8205" s="57" customFormat="1" ht="13.5"/>
    <row r="8206" s="57" customFormat="1" ht="13.5"/>
    <row r="8207" s="57" customFormat="1" ht="13.5"/>
    <row r="8208" s="57" customFormat="1" ht="13.5"/>
    <row r="8209" s="57" customFormat="1" ht="13.5"/>
    <row r="8210" s="57" customFormat="1" ht="13.5"/>
    <row r="8211" s="57" customFormat="1" ht="13.5"/>
    <row r="8212" s="57" customFormat="1" ht="13.5"/>
    <row r="8213" s="57" customFormat="1" ht="13.5"/>
    <row r="8214" s="57" customFormat="1" ht="13.5"/>
    <row r="8215" s="57" customFormat="1" ht="13.5"/>
    <row r="8216" s="57" customFormat="1" ht="13.5"/>
    <row r="8217" s="57" customFormat="1" ht="13.5"/>
    <row r="8218" s="57" customFormat="1" ht="13.5"/>
    <row r="8219" s="57" customFormat="1" ht="13.5"/>
    <row r="8220" s="57" customFormat="1" ht="13.5"/>
    <row r="8221" s="57" customFormat="1" ht="13.5"/>
    <row r="8222" s="57" customFormat="1" ht="13.5"/>
    <row r="8223" s="57" customFormat="1" ht="13.5"/>
    <row r="8224" s="57" customFormat="1" ht="13.5"/>
    <row r="8225" s="57" customFormat="1" ht="13.5"/>
    <row r="8226" s="57" customFormat="1" ht="13.5"/>
    <row r="8227" s="57" customFormat="1" ht="13.5"/>
    <row r="8228" s="57" customFormat="1" ht="13.5"/>
    <row r="8229" s="57" customFormat="1" ht="13.5"/>
    <row r="8230" s="57" customFormat="1" ht="13.5"/>
    <row r="8231" s="57" customFormat="1" ht="13.5"/>
    <row r="8232" s="57" customFormat="1" ht="13.5"/>
    <row r="8233" s="57" customFormat="1" ht="13.5"/>
    <row r="8234" s="57" customFormat="1" ht="13.5"/>
    <row r="8235" s="57" customFormat="1" ht="13.5"/>
    <row r="8236" s="57" customFormat="1" ht="13.5"/>
    <row r="8237" s="57" customFormat="1" ht="13.5"/>
    <row r="8238" s="57" customFormat="1" ht="13.5"/>
    <row r="8239" s="57" customFormat="1" ht="13.5"/>
    <row r="8240" s="57" customFormat="1" ht="13.5"/>
    <row r="8241" s="57" customFormat="1" ht="13.5"/>
    <row r="8242" s="57" customFormat="1" ht="13.5"/>
    <row r="8243" s="57" customFormat="1" ht="13.5"/>
    <row r="8244" s="57" customFormat="1" ht="13.5"/>
    <row r="8245" s="57" customFormat="1" ht="13.5"/>
    <row r="8246" s="57" customFormat="1" ht="13.5"/>
    <row r="8247" s="57" customFormat="1" ht="13.5"/>
    <row r="8248" s="57" customFormat="1" ht="13.5"/>
    <row r="8249" s="57" customFormat="1" ht="13.5"/>
    <row r="8250" s="57" customFormat="1" ht="13.5"/>
    <row r="8251" s="57" customFormat="1" ht="13.5"/>
    <row r="8252" s="57" customFormat="1" ht="13.5"/>
    <row r="8253" s="57" customFormat="1" ht="13.5"/>
    <row r="8254" s="57" customFormat="1" ht="13.5"/>
    <row r="8255" s="57" customFormat="1" ht="13.5"/>
    <row r="8256" s="57" customFormat="1" ht="13.5"/>
    <row r="8257" s="57" customFormat="1" ht="13.5"/>
    <row r="8258" s="57" customFormat="1" ht="13.5"/>
    <row r="8259" s="57" customFormat="1" ht="13.5"/>
    <row r="8260" s="57" customFormat="1" ht="13.5"/>
    <row r="8261" s="57" customFormat="1" ht="13.5"/>
    <row r="8262" s="57" customFormat="1" ht="13.5"/>
    <row r="8263" s="57" customFormat="1" ht="13.5"/>
    <row r="8264" s="57" customFormat="1" ht="13.5"/>
    <row r="8265" s="57" customFormat="1" ht="13.5"/>
    <row r="8266" s="57" customFormat="1" ht="13.5"/>
    <row r="8267" s="57" customFormat="1" ht="13.5"/>
    <row r="8268" s="57" customFormat="1" ht="13.5"/>
    <row r="8269" s="57" customFormat="1" ht="13.5"/>
    <row r="8270" s="57" customFormat="1" ht="13.5"/>
    <row r="8271" s="57" customFormat="1" ht="13.5"/>
    <row r="8272" s="57" customFormat="1" ht="13.5"/>
    <row r="8273" s="57" customFormat="1" ht="13.5"/>
    <row r="8274" s="57" customFormat="1" ht="13.5"/>
    <row r="8275" s="57" customFormat="1" ht="13.5"/>
    <row r="8276" s="57" customFormat="1" ht="13.5"/>
    <row r="8277" s="57" customFormat="1" ht="13.5"/>
    <row r="8278" s="57" customFormat="1" ht="13.5"/>
    <row r="8279" s="57" customFormat="1" ht="13.5"/>
    <row r="8280" s="57" customFormat="1" ht="13.5"/>
    <row r="8281" s="57" customFormat="1" ht="13.5"/>
    <row r="8282" s="57" customFormat="1" ht="13.5"/>
    <row r="8283" s="57" customFormat="1" ht="13.5"/>
    <row r="8284" s="57" customFormat="1" ht="13.5"/>
    <row r="8285" s="57" customFormat="1" ht="13.5"/>
    <row r="8286" s="57" customFormat="1" ht="13.5"/>
    <row r="8287" s="57" customFormat="1" ht="13.5"/>
    <row r="8288" s="57" customFormat="1" ht="13.5"/>
    <row r="8289" s="57" customFormat="1" ht="13.5"/>
    <row r="8290" s="57" customFormat="1" ht="13.5"/>
    <row r="8291" s="57" customFormat="1" ht="13.5"/>
    <row r="8292" s="57" customFormat="1" ht="13.5"/>
    <row r="8293" s="57" customFormat="1" ht="13.5"/>
    <row r="8294" s="57" customFormat="1" ht="13.5"/>
    <row r="8295" s="57" customFormat="1" ht="13.5"/>
    <row r="8296" s="57" customFormat="1" ht="13.5"/>
    <row r="8297" s="57" customFormat="1" ht="13.5"/>
    <row r="8298" s="57" customFormat="1" ht="13.5"/>
    <row r="8299" s="57" customFormat="1" ht="13.5"/>
    <row r="8300" s="57" customFormat="1" ht="13.5"/>
    <row r="8301" s="57" customFormat="1" ht="13.5"/>
    <row r="8302" s="57" customFormat="1" ht="13.5"/>
    <row r="8303" s="57" customFormat="1" ht="13.5"/>
    <row r="8304" s="57" customFormat="1" ht="13.5"/>
    <row r="8305" s="57" customFormat="1" ht="13.5"/>
    <row r="8306" s="57" customFormat="1" ht="13.5"/>
    <row r="8307" s="57" customFormat="1" ht="13.5"/>
    <row r="8308" s="57" customFormat="1" ht="13.5"/>
    <row r="8309" s="57" customFormat="1" ht="13.5"/>
    <row r="8310" s="57" customFormat="1" ht="13.5"/>
    <row r="8311" s="57" customFormat="1" ht="13.5"/>
    <row r="8312" s="57" customFormat="1" ht="13.5"/>
    <row r="8313" s="57" customFormat="1" ht="13.5"/>
    <row r="8314" s="57" customFormat="1" ht="13.5"/>
    <row r="8315" s="57" customFormat="1" ht="13.5"/>
    <row r="8316" s="57" customFormat="1" ht="13.5"/>
    <row r="8317" s="57" customFormat="1" ht="13.5"/>
    <row r="8318" s="57" customFormat="1" ht="13.5"/>
    <row r="8319" s="57" customFormat="1" ht="13.5"/>
    <row r="8320" s="57" customFormat="1" ht="13.5"/>
    <row r="8321" s="57" customFormat="1" ht="13.5"/>
    <row r="8322" s="57" customFormat="1" ht="13.5"/>
    <row r="8323" s="57" customFormat="1" ht="13.5"/>
    <row r="8324" s="57" customFormat="1" ht="13.5"/>
    <row r="8325" s="57" customFormat="1" ht="13.5"/>
    <row r="8326" s="57" customFormat="1" ht="13.5"/>
    <row r="8327" s="57" customFormat="1" ht="13.5"/>
    <row r="8328" s="57" customFormat="1" ht="13.5"/>
    <row r="8329" s="57" customFormat="1" ht="13.5"/>
    <row r="8330" s="57" customFormat="1" ht="13.5"/>
    <row r="8331" s="57" customFormat="1" ht="13.5"/>
    <row r="8332" s="57" customFormat="1" ht="13.5"/>
    <row r="8333" s="57" customFormat="1" ht="13.5"/>
    <row r="8334" s="57" customFormat="1" ht="13.5"/>
    <row r="8335" s="57" customFormat="1" ht="13.5"/>
    <row r="8336" s="57" customFormat="1" ht="13.5"/>
    <row r="8337" s="57" customFormat="1" ht="13.5"/>
    <row r="8338" s="57" customFormat="1" ht="13.5"/>
    <row r="8339" s="57" customFormat="1" ht="13.5"/>
    <row r="8340" s="57" customFormat="1" ht="13.5"/>
    <row r="8341" s="57" customFormat="1" ht="13.5"/>
    <row r="8342" s="57" customFormat="1" ht="13.5"/>
    <row r="8343" s="57" customFormat="1" ht="13.5"/>
    <row r="8344" s="57" customFormat="1" ht="13.5"/>
    <row r="8345" s="57" customFormat="1" ht="13.5"/>
    <row r="8346" s="57" customFormat="1" ht="13.5"/>
    <row r="8347" s="57" customFormat="1" ht="13.5"/>
    <row r="8348" s="57" customFormat="1" ht="13.5"/>
    <row r="8349" s="57" customFormat="1" ht="13.5"/>
    <row r="8350" s="57" customFormat="1" ht="13.5"/>
    <row r="8351" s="57" customFormat="1" ht="13.5"/>
    <row r="8352" s="57" customFormat="1" ht="13.5"/>
    <row r="8353" s="57" customFormat="1" ht="13.5"/>
    <row r="8354" s="57" customFormat="1" ht="13.5"/>
    <row r="8355" s="57" customFormat="1" ht="13.5"/>
    <row r="8356" s="57" customFormat="1" ht="13.5"/>
    <row r="8357" s="57" customFormat="1" ht="13.5"/>
    <row r="8358" s="57" customFormat="1" ht="13.5"/>
    <row r="8359" s="57" customFormat="1" ht="13.5"/>
    <row r="8360" s="57" customFormat="1" ht="13.5"/>
    <row r="8361" s="57" customFormat="1" ht="13.5"/>
    <row r="8362" s="57" customFormat="1" ht="13.5"/>
    <row r="8363" s="57" customFormat="1" ht="13.5"/>
    <row r="8364" s="57" customFormat="1" ht="13.5"/>
    <row r="8365" s="57" customFormat="1" ht="13.5"/>
    <row r="8366" s="57" customFormat="1" ht="13.5"/>
    <row r="8367" s="57" customFormat="1" ht="13.5"/>
    <row r="8368" s="57" customFormat="1" ht="13.5"/>
    <row r="8369" s="57" customFormat="1" ht="13.5"/>
    <row r="8370" s="57" customFormat="1" ht="13.5"/>
    <row r="8371" s="57" customFormat="1" ht="13.5"/>
    <row r="8372" s="57" customFormat="1" ht="13.5"/>
    <row r="8373" s="57" customFormat="1" ht="13.5"/>
    <row r="8374" s="57" customFormat="1" ht="13.5"/>
    <row r="8375" s="57" customFormat="1" ht="13.5"/>
    <row r="8376" s="57" customFormat="1" ht="13.5"/>
    <row r="8377" s="57" customFormat="1" ht="13.5"/>
    <row r="8378" s="57" customFormat="1" ht="13.5"/>
    <row r="8379" s="57" customFormat="1" ht="13.5"/>
    <row r="8380" s="57" customFormat="1" ht="13.5"/>
    <row r="8381" s="57" customFormat="1" ht="13.5"/>
    <row r="8382" s="57" customFormat="1" ht="13.5"/>
    <row r="8383" s="57" customFormat="1" ht="13.5"/>
    <row r="8384" s="57" customFormat="1" ht="13.5"/>
    <row r="8385" s="57" customFormat="1" ht="13.5"/>
    <row r="8386" s="57" customFormat="1" ht="13.5"/>
    <row r="8387" s="57" customFormat="1" ht="13.5"/>
    <row r="8388" s="57" customFormat="1" ht="13.5"/>
    <row r="8389" s="57" customFormat="1" ht="13.5"/>
    <row r="8390" s="57" customFormat="1" ht="13.5"/>
    <row r="8391" s="57" customFormat="1" ht="13.5"/>
    <row r="8392" s="57" customFormat="1" ht="13.5"/>
    <row r="8393" s="57" customFormat="1" ht="13.5"/>
    <row r="8394" s="57" customFormat="1" ht="13.5"/>
    <row r="8395" s="57" customFormat="1" ht="13.5"/>
    <row r="8396" s="57" customFormat="1" ht="13.5"/>
    <row r="8397" s="57" customFormat="1" ht="13.5"/>
    <row r="8398" s="57" customFormat="1" ht="13.5"/>
    <row r="8399" s="57" customFormat="1" ht="13.5"/>
    <row r="8400" s="57" customFormat="1" ht="13.5"/>
    <row r="8401" s="57" customFormat="1" ht="13.5"/>
    <row r="8402" s="57" customFormat="1" ht="13.5"/>
    <row r="8403" s="57" customFormat="1" ht="13.5"/>
    <row r="8404" s="57" customFormat="1" ht="13.5"/>
    <row r="8405" s="57" customFormat="1" ht="13.5"/>
    <row r="8406" s="57" customFormat="1" ht="13.5"/>
    <row r="8407" s="57" customFormat="1" ht="13.5"/>
    <row r="8408" s="57" customFormat="1" ht="13.5"/>
    <row r="8409" s="57" customFormat="1" ht="13.5"/>
    <row r="8410" s="57" customFormat="1" ht="13.5"/>
    <row r="8411" s="57" customFormat="1" ht="13.5"/>
    <row r="8412" s="57" customFormat="1" ht="13.5"/>
    <row r="8413" s="57" customFormat="1" ht="13.5"/>
    <row r="8414" s="57" customFormat="1" ht="13.5"/>
    <row r="8415" s="57" customFormat="1" ht="13.5"/>
    <row r="8416" s="57" customFormat="1" ht="13.5"/>
    <row r="8417" s="57" customFormat="1" ht="13.5"/>
    <row r="8418" s="57" customFormat="1" ht="13.5"/>
    <row r="8419" s="57" customFormat="1" ht="13.5"/>
    <row r="8420" s="57" customFormat="1" ht="13.5"/>
    <row r="8421" s="57" customFormat="1" ht="13.5"/>
    <row r="8422" s="57" customFormat="1" ht="13.5"/>
    <row r="8423" s="57" customFormat="1" ht="13.5"/>
    <row r="8424" s="57" customFormat="1" ht="13.5"/>
    <row r="8425" s="57" customFormat="1" ht="13.5"/>
    <row r="8426" s="57" customFormat="1" ht="13.5"/>
    <row r="8427" s="57" customFormat="1" ht="13.5"/>
    <row r="8428" s="57" customFormat="1" ht="13.5"/>
    <row r="8429" s="57" customFormat="1" ht="13.5"/>
    <row r="8430" s="57" customFormat="1" ht="13.5"/>
    <row r="8431" s="57" customFormat="1" ht="13.5"/>
    <row r="8432" s="57" customFormat="1" ht="13.5"/>
    <row r="8433" s="57" customFormat="1" ht="13.5"/>
    <row r="8434" s="57" customFormat="1" ht="13.5"/>
    <row r="8435" s="57" customFormat="1" ht="13.5"/>
    <row r="8436" s="57" customFormat="1" ht="13.5"/>
    <row r="8437" s="57" customFormat="1" ht="13.5"/>
    <row r="8438" s="57" customFormat="1" ht="13.5"/>
    <row r="8439" s="57" customFormat="1" ht="13.5"/>
    <row r="8440" s="57" customFormat="1" ht="13.5"/>
    <row r="8441" s="57" customFormat="1" ht="13.5"/>
    <row r="8442" s="57" customFormat="1" ht="13.5"/>
    <row r="8443" s="57" customFormat="1" ht="13.5"/>
    <row r="8444" s="57" customFormat="1" ht="13.5"/>
    <row r="8445" s="57" customFormat="1" ht="13.5"/>
    <row r="8446" s="57" customFormat="1" ht="13.5"/>
    <row r="8447" s="57" customFormat="1" ht="13.5"/>
    <row r="8448" s="57" customFormat="1" ht="13.5"/>
    <row r="8449" s="57" customFormat="1" ht="13.5"/>
    <row r="8450" s="57" customFormat="1" ht="13.5"/>
    <row r="8451" s="57" customFormat="1" ht="13.5"/>
    <row r="8452" s="57" customFormat="1" ht="13.5"/>
    <row r="8453" s="57" customFormat="1" ht="13.5"/>
    <row r="8454" s="57" customFormat="1" ht="13.5"/>
    <row r="8455" s="57" customFormat="1" ht="13.5"/>
    <row r="8456" s="57" customFormat="1" ht="13.5"/>
    <row r="8457" s="57" customFormat="1" ht="13.5"/>
    <row r="8458" s="57" customFormat="1" ht="13.5"/>
    <row r="8459" s="57" customFormat="1" ht="13.5"/>
    <row r="8460" s="57" customFormat="1" ht="13.5"/>
    <row r="8461" s="57" customFormat="1" ht="13.5"/>
    <row r="8462" s="57" customFormat="1" ht="13.5"/>
    <row r="8463" s="57" customFormat="1" ht="13.5"/>
    <row r="8464" s="57" customFormat="1" ht="13.5"/>
    <row r="8465" s="57" customFormat="1" ht="13.5"/>
    <row r="8466" s="57" customFormat="1" ht="13.5"/>
    <row r="8467" s="57" customFormat="1" ht="13.5"/>
    <row r="8468" s="57" customFormat="1" ht="13.5"/>
    <row r="8469" s="57" customFormat="1" ht="13.5"/>
    <row r="8470" s="57" customFormat="1" ht="13.5"/>
    <row r="8471" s="57" customFormat="1" ht="13.5"/>
    <row r="8472" s="57" customFormat="1" ht="13.5"/>
    <row r="8473" s="57" customFormat="1" ht="13.5"/>
    <row r="8474" s="57" customFormat="1" ht="13.5"/>
    <row r="8475" s="57" customFormat="1" ht="13.5"/>
    <row r="8476" s="57" customFormat="1" ht="13.5"/>
    <row r="8477" s="57" customFormat="1" ht="13.5"/>
    <row r="8478" s="57" customFormat="1" ht="13.5"/>
    <row r="8479" s="57" customFormat="1" ht="13.5"/>
    <row r="8480" s="57" customFormat="1" ht="13.5"/>
    <row r="8481" s="57" customFormat="1" ht="13.5"/>
    <row r="8482" s="57" customFormat="1" ht="13.5"/>
    <row r="8483" s="57" customFormat="1" ht="13.5"/>
    <row r="8484" s="57" customFormat="1" ht="13.5"/>
    <row r="8485" s="57" customFormat="1" ht="13.5"/>
    <row r="8486" s="57" customFormat="1" ht="13.5"/>
    <row r="8487" s="57" customFormat="1" ht="13.5"/>
    <row r="8488" s="57" customFormat="1" ht="13.5"/>
    <row r="8489" s="57" customFormat="1" ht="13.5"/>
    <row r="8490" s="57" customFormat="1" ht="13.5"/>
    <row r="8491" s="57" customFormat="1" ht="13.5"/>
    <row r="8492" s="57" customFormat="1" ht="13.5"/>
    <row r="8493" s="57" customFormat="1" ht="13.5"/>
    <row r="8494" s="57" customFormat="1" ht="13.5"/>
    <row r="8495" s="57" customFormat="1" ht="13.5"/>
    <row r="8496" s="57" customFormat="1" ht="13.5"/>
    <row r="8497" s="57" customFormat="1" ht="13.5"/>
    <row r="8498" s="57" customFormat="1" ht="13.5"/>
    <row r="8499" s="57" customFormat="1" ht="13.5"/>
    <row r="8500" s="57" customFormat="1" ht="13.5"/>
    <row r="8501" s="57" customFormat="1" ht="13.5"/>
    <row r="8502" s="57" customFormat="1" ht="13.5"/>
    <row r="8503" s="57" customFormat="1" ht="13.5"/>
    <row r="8504" s="57" customFormat="1" ht="13.5"/>
    <row r="8505" s="57" customFormat="1" ht="13.5"/>
    <row r="8506" s="57" customFormat="1" ht="13.5"/>
    <row r="8507" s="57" customFormat="1" ht="13.5"/>
    <row r="8508" s="57" customFormat="1" ht="13.5"/>
    <row r="8509" s="57" customFormat="1" ht="13.5"/>
    <row r="8510" s="57" customFormat="1" ht="13.5"/>
    <row r="8511" s="57" customFormat="1" ht="13.5"/>
    <row r="8512" s="57" customFormat="1" ht="13.5"/>
    <row r="8513" s="57" customFormat="1" ht="13.5"/>
    <row r="8514" s="57" customFormat="1" ht="13.5"/>
    <row r="8515" s="57" customFormat="1" ht="13.5"/>
    <row r="8516" s="57" customFormat="1" ht="13.5"/>
    <row r="8517" s="57" customFormat="1" ht="13.5"/>
    <row r="8518" s="57" customFormat="1" ht="13.5"/>
    <row r="8519" s="57" customFormat="1" ht="13.5"/>
    <row r="8520" s="57" customFormat="1" ht="13.5"/>
    <row r="8521" s="57" customFormat="1" ht="13.5"/>
    <row r="8522" s="57" customFormat="1" ht="13.5"/>
    <row r="8523" s="57" customFormat="1" ht="13.5"/>
    <row r="8524" s="57" customFormat="1" ht="13.5"/>
    <row r="8525" s="57" customFormat="1" ht="13.5"/>
    <row r="8526" s="57" customFormat="1" ht="13.5"/>
    <row r="8527" s="57" customFormat="1" ht="13.5"/>
    <row r="8528" s="57" customFormat="1" ht="13.5"/>
    <row r="8529" s="57" customFormat="1" ht="13.5"/>
    <row r="8530" s="57" customFormat="1" ht="13.5"/>
    <row r="8531" s="57" customFormat="1" ht="13.5"/>
    <row r="8532" s="57" customFormat="1" ht="13.5"/>
    <row r="8533" s="57" customFormat="1" ht="13.5"/>
    <row r="8534" s="57" customFormat="1" ht="13.5"/>
    <row r="8535" s="57" customFormat="1" ht="13.5"/>
    <row r="8536" s="57" customFormat="1" ht="13.5"/>
    <row r="8537" s="57" customFormat="1" ht="13.5"/>
    <row r="8538" s="57" customFormat="1" ht="13.5"/>
    <row r="8539" s="57" customFormat="1" ht="13.5"/>
    <row r="8540" s="57" customFormat="1" ht="13.5"/>
    <row r="8541" s="57" customFormat="1" ht="13.5"/>
    <row r="8542" s="57" customFormat="1" ht="13.5"/>
    <row r="8543" s="57" customFormat="1" ht="13.5"/>
    <row r="8544" s="57" customFormat="1" ht="13.5"/>
    <row r="8545" s="57" customFormat="1" ht="13.5"/>
    <row r="8546" s="57" customFormat="1" ht="13.5"/>
    <row r="8547" s="57" customFormat="1" ht="13.5"/>
    <row r="8548" s="57" customFormat="1" ht="13.5"/>
    <row r="8549" s="57" customFormat="1" ht="13.5"/>
    <row r="8550" s="57" customFormat="1" ht="13.5"/>
    <row r="8551" s="57" customFormat="1" ht="13.5"/>
    <row r="8552" s="57" customFormat="1" ht="13.5"/>
    <row r="8553" s="57" customFormat="1" ht="13.5"/>
    <row r="8554" s="57" customFormat="1" ht="13.5"/>
    <row r="8555" s="57" customFormat="1" ht="13.5"/>
    <row r="8556" s="57" customFormat="1" ht="13.5"/>
    <row r="8557" s="57" customFormat="1" ht="13.5"/>
    <row r="8558" s="57" customFormat="1" ht="13.5"/>
    <row r="8559" s="57" customFormat="1" ht="13.5"/>
    <row r="8560" s="57" customFormat="1" ht="13.5"/>
    <row r="8561" s="57" customFormat="1" ht="13.5"/>
    <row r="8562" s="57" customFormat="1" ht="13.5"/>
    <row r="8563" s="57" customFormat="1" ht="13.5"/>
    <row r="8564" s="57" customFormat="1" ht="13.5"/>
    <row r="8565" s="57" customFormat="1" ht="13.5"/>
    <row r="8566" s="57" customFormat="1" ht="13.5"/>
    <row r="8567" s="57" customFormat="1" ht="13.5"/>
    <row r="8568" s="57" customFormat="1" ht="13.5"/>
    <row r="8569" s="57" customFormat="1" ht="13.5"/>
    <row r="8570" s="57" customFormat="1" ht="13.5"/>
    <row r="8571" s="57" customFormat="1" ht="13.5"/>
    <row r="8572" s="57" customFormat="1" ht="13.5"/>
    <row r="8573" s="57" customFormat="1" ht="13.5"/>
    <row r="8574" s="57" customFormat="1" ht="13.5"/>
    <row r="8575" s="57" customFormat="1" ht="13.5"/>
    <row r="8576" s="57" customFormat="1" ht="13.5"/>
    <row r="8577" s="57" customFormat="1" ht="13.5"/>
    <row r="8578" s="57" customFormat="1" ht="13.5"/>
    <row r="8579" s="57" customFormat="1" ht="13.5"/>
    <row r="8580" s="57" customFormat="1" ht="13.5"/>
    <row r="8581" s="57" customFormat="1" ht="13.5"/>
    <row r="8582" s="57" customFormat="1" ht="13.5"/>
    <row r="8583" s="57" customFormat="1" ht="13.5"/>
    <row r="8584" s="57" customFormat="1" ht="13.5"/>
    <row r="8585" s="57" customFormat="1" ht="13.5"/>
    <row r="8586" s="57" customFormat="1" ht="13.5"/>
    <row r="8587" s="57" customFormat="1" ht="13.5"/>
    <row r="8588" s="57" customFormat="1" ht="13.5"/>
    <row r="8589" s="57" customFormat="1" ht="13.5"/>
    <row r="8590" s="57" customFormat="1" ht="13.5"/>
    <row r="8591" s="57" customFormat="1" ht="13.5"/>
    <row r="8592" s="57" customFormat="1" ht="13.5"/>
    <row r="8593" s="57" customFormat="1" ht="13.5"/>
    <row r="8594" s="57" customFormat="1" ht="13.5"/>
    <row r="8595" s="57" customFormat="1" ht="13.5"/>
    <row r="8596" s="57" customFormat="1" ht="13.5"/>
    <row r="8597" s="57" customFormat="1" ht="13.5"/>
    <row r="8598" s="57" customFormat="1" ht="13.5"/>
    <row r="8599" s="57" customFormat="1" ht="13.5"/>
    <row r="8600" s="57" customFormat="1" ht="13.5"/>
    <row r="8601" s="57" customFormat="1" ht="13.5"/>
    <row r="8602" s="57" customFormat="1" ht="13.5"/>
    <row r="8603" s="57" customFormat="1" ht="13.5"/>
    <row r="8604" s="57" customFormat="1" ht="13.5"/>
    <row r="8605" s="57" customFormat="1" ht="13.5"/>
    <row r="8606" s="57" customFormat="1" ht="13.5"/>
    <row r="8607" s="57" customFormat="1" ht="13.5"/>
    <row r="8608" s="57" customFormat="1" ht="13.5"/>
    <row r="8609" s="57" customFormat="1" ht="13.5"/>
    <row r="8610" s="57" customFormat="1" ht="13.5"/>
    <row r="8611" s="57" customFormat="1" ht="13.5"/>
    <row r="8612" s="57" customFormat="1" ht="13.5"/>
    <row r="8613" s="57" customFormat="1" ht="13.5"/>
    <row r="8614" s="57" customFormat="1" ht="13.5"/>
    <row r="8615" s="57" customFormat="1" ht="13.5"/>
    <row r="8616" s="57" customFormat="1" ht="13.5"/>
    <row r="8617" s="57" customFormat="1" ht="13.5"/>
    <row r="8618" s="57" customFormat="1" ht="13.5"/>
    <row r="8619" s="57" customFormat="1" ht="13.5"/>
    <row r="8620" s="57" customFormat="1" ht="13.5"/>
    <row r="8621" s="57" customFormat="1" ht="13.5"/>
    <row r="8622" s="57" customFormat="1" ht="13.5"/>
    <row r="8623" s="57" customFormat="1" ht="13.5"/>
    <row r="8624" s="57" customFormat="1" ht="13.5"/>
    <row r="8625" s="57" customFormat="1" ht="13.5"/>
    <row r="8626" s="57" customFormat="1" ht="13.5"/>
    <row r="8627" s="57" customFormat="1" ht="13.5"/>
    <row r="8628" s="57" customFormat="1" ht="13.5"/>
    <row r="8629" s="57" customFormat="1" ht="13.5"/>
    <row r="8630" s="57" customFormat="1" ht="13.5"/>
    <row r="8631" s="57" customFormat="1" ht="13.5"/>
    <row r="8632" s="57" customFormat="1" ht="13.5"/>
    <row r="8633" s="57" customFormat="1" ht="13.5"/>
    <row r="8634" s="57" customFormat="1" ht="13.5"/>
    <row r="8635" s="57" customFormat="1" ht="13.5"/>
    <row r="8636" s="57" customFormat="1" ht="13.5"/>
    <row r="8637" s="57" customFormat="1" ht="13.5"/>
    <row r="8638" s="57" customFormat="1" ht="13.5"/>
    <row r="8639" s="57" customFormat="1" ht="13.5"/>
    <row r="8640" s="57" customFormat="1" ht="13.5"/>
    <row r="8641" s="57" customFormat="1" ht="13.5"/>
    <row r="8642" s="57" customFormat="1" ht="13.5"/>
    <row r="8643" s="57" customFormat="1" ht="13.5"/>
    <row r="8644" s="57" customFormat="1" ht="13.5"/>
    <row r="8645" s="57" customFormat="1" ht="13.5"/>
    <row r="8646" s="57" customFormat="1" ht="13.5"/>
    <row r="8647" s="57" customFormat="1" ht="13.5"/>
    <row r="8648" s="57" customFormat="1" ht="13.5"/>
    <row r="8649" s="57" customFormat="1" ht="13.5"/>
    <row r="8650" s="57" customFormat="1" ht="13.5"/>
    <row r="8651" s="57" customFormat="1" ht="13.5"/>
    <row r="8652" s="57" customFormat="1" ht="13.5"/>
    <row r="8653" s="57" customFormat="1" ht="13.5"/>
    <row r="8654" s="57" customFormat="1" ht="13.5"/>
    <row r="8655" s="57" customFormat="1" ht="13.5"/>
    <row r="8656" s="57" customFormat="1" ht="13.5"/>
    <row r="8657" s="57" customFormat="1" ht="13.5"/>
    <row r="8658" s="57" customFormat="1" ht="13.5"/>
    <row r="8659" s="57" customFormat="1" ht="13.5"/>
    <row r="8660" s="57" customFormat="1" ht="13.5"/>
    <row r="8661" s="57" customFormat="1" ht="13.5"/>
    <row r="8662" s="57" customFormat="1" ht="13.5"/>
    <row r="8663" s="57" customFormat="1" ht="13.5"/>
    <row r="8664" s="57" customFormat="1" ht="13.5"/>
    <row r="8665" s="57" customFormat="1" ht="13.5"/>
    <row r="8666" s="57" customFormat="1" ht="13.5"/>
    <row r="8667" s="57" customFormat="1" ht="13.5"/>
    <row r="8668" s="57" customFormat="1" ht="13.5"/>
    <row r="8669" s="57" customFormat="1" ht="13.5"/>
    <row r="8670" s="57" customFormat="1" ht="13.5"/>
    <row r="8671" s="57" customFormat="1" ht="13.5"/>
    <row r="8672" s="57" customFormat="1" ht="13.5"/>
    <row r="8673" s="57" customFormat="1" ht="13.5"/>
    <row r="8674" s="57" customFormat="1" ht="13.5"/>
    <row r="8675" s="57" customFormat="1" ht="13.5"/>
    <row r="8676" s="57" customFormat="1" ht="13.5"/>
    <row r="8677" s="57" customFormat="1" ht="13.5"/>
    <row r="8678" s="57" customFormat="1" ht="13.5"/>
    <row r="8679" s="57" customFormat="1" ht="13.5"/>
    <row r="8680" s="57" customFormat="1" ht="13.5"/>
    <row r="8681" s="57" customFormat="1" ht="13.5"/>
    <row r="8682" s="57" customFormat="1" ht="13.5"/>
    <row r="8683" s="57" customFormat="1" ht="13.5"/>
    <row r="8684" s="57" customFormat="1" ht="13.5"/>
    <row r="8685" s="57" customFormat="1" ht="13.5"/>
    <row r="8686" s="57" customFormat="1" ht="13.5"/>
    <row r="8687" s="57" customFormat="1" ht="13.5"/>
    <row r="8688" s="57" customFormat="1" ht="13.5"/>
    <row r="8689" s="57" customFormat="1" ht="13.5"/>
    <row r="8690" s="57" customFormat="1" ht="13.5"/>
    <row r="8691" s="57" customFormat="1" ht="13.5"/>
    <row r="8692" s="57" customFormat="1" ht="13.5"/>
    <row r="8693" s="57" customFormat="1" ht="13.5"/>
    <row r="8694" s="57" customFormat="1" ht="13.5"/>
    <row r="8695" s="57" customFormat="1" ht="13.5"/>
    <row r="8696" s="57" customFormat="1" ht="13.5"/>
    <row r="8697" s="57" customFormat="1" ht="13.5"/>
    <row r="8698" s="57" customFormat="1" ht="13.5"/>
    <row r="8699" s="57" customFormat="1" ht="13.5"/>
    <row r="8700" s="57" customFormat="1" ht="13.5"/>
    <row r="8701" s="57" customFormat="1" ht="13.5"/>
    <row r="8702" s="57" customFormat="1" ht="13.5"/>
    <row r="8703" s="57" customFormat="1" ht="13.5"/>
    <row r="8704" s="57" customFormat="1" ht="13.5"/>
    <row r="8705" s="57" customFormat="1" ht="13.5"/>
    <row r="8706" s="57" customFormat="1" ht="13.5"/>
    <row r="8707" s="57" customFormat="1" ht="13.5"/>
    <row r="8708" s="57" customFormat="1" ht="13.5"/>
    <row r="8709" s="57" customFormat="1" ht="13.5"/>
    <row r="8710" s="57" customFormat="1" ht="13.5"/>
    <row r="8711" s="57" customFormat="1" ht="13.5"/>
    <row r="8712" s="57" customFormat="1" ht="13.5"/>
    <row r="8713" s="57" customFormat="1" ht="13.5"/>
    <row r="8714" s="57" customFormat="1" ht="13.5"/>
    <row r="8715" s="57" customFormat="1" ht="13.5"/>
    <row r="8716" s="57" customFormat="1" ht="13.5"/>
    <row r="8717" s="57" customFormat="1" ht="13.5"/>
    <row r="8718" s="57" customFormat="1" ht="13.5"/>
    <row r="8719" s="57" customFormat="1" ht="13.5"/>
    <row r="8720" s="57" customFormat="1" ht="13.5"/>
    <row r="8721" s="57" customFormat="1" ht="13.5"/>
    <row r="8722" s="57" customFormat="1" ht="13.5"/>
    <row r="8723" s="57" customFormat="1" ht="13.5"/>
    <row r="8724" s="57" customFormat="1" ht="13.5"/>
    <row r="8725" s="57" customFormat="1" ht="13.5"/>
    <row r="8726" s="57" customFormat="1" ht="13.5"/>
    <row r="8727" s="57" customFormat="1" ht="13.5"/>
    <row r="8728" s="57" customFormat="1" ht="13.5"/>
    <row r="8729" s="57" customFormat="1" ht="13.5"/>
    <row r="8730" s="57" customFormat="1" ht="13.5"/>
    <row r="8731" s="57" customFormat="1" ht="13.5"/>
    <row r="8732" s="57" customFormat="1" ht="13.5"/>
    <row r="8733" s="57" customFormat="1" ht="13.5"/>
    <row r="8734" s="57" customFormat="1" ht="13.5"/>
    <row r="8735" s="57" customFormat="1" ht="13.5"/>
    <row r="8736" s="57" customFormat="1" ht="13.5"/>
    <row r="8737" s="57" customFormat="1" ht="13.5"/>
    <row r="8738" s="57" customFormat="1" ht="13.5"/>
    <row r="8739" s="57" customFormat="1" ht="13.5"/>
    <row r="8740" s="57" customFormat="1" ht="13.5"/>
    <row r="8741" s="57" customFormat="1" ht="13.5"/>
    <row r="8742" s="57" customFormat="1" ht="13.5"/>
    <row r="8743" s="57" customFormat="1" ht="13.5"/>
    <row r="8744" s="57" customFormat="1" ht="13.5"/>
    <row r="8745" s="57" customFormat="1" ht="13.5"/>
    <row r="8746" s="57" customFormat="1" ht="13.5"/>
    <row r="8747" s="57" customFormat="1" ht="13.5"/>
    <row r="8748" s="57" customFormat="1" ht="13.5"/>
    <row r="8749" s="57" customFormat="1" ht="13.5"/>
    <row r="8750" s="57" customFormat="1" ht="13.5"/>
    <row r="8751" s="57" customFormat="1" ht="13.5"/>
    <row r="8752" s="57" customFormat="1" ht="13.5"/>
    <row r="8753" s="57" customFormat="1" ht="13.5"/>
    <row r="8754" s="57" customFormat="1" ht="13.5"/>
    <row r="8755" s="57" customFormat="1" ht="13.5"/>
    <row r="8756" s="57" customFormat="1" ht="13.5"/>
    <row r="8757" s="57" customFormat="1" ht="13.5"/>
    <row r="8758" s="57" customFormat="1" ht="13.5"/>
    <row r="8759" s="57" customFormat="1" ht="13.5"/>
    <row r="8760" s="57" customFormat="1" ht="13.5"/>
    <row r="8761" s="57" customFormat="1" ht="13.5"/>
    <row r="8762" s="57" customFormat="1" ht="13.5"/>
    <row r="8763" s="57" customFormat="1" ht="13.5"/>
    <row r="8764" s="57" customFormat="1" ht="13.5"/>
    <row r="8765" s="57" customFormat="1" ht="13.5"/>
    <row r="8766" s="57" customFormat="1" ht="13.5"/>
    <row r="8767" s="57" customFormat="1" ht="13.5"/>
    <row r="8768" s="57" customFormat="1" ht="13.5"/>
    <row r="8769" s="57" customFormat="1" ht="13.5"/>
    <row r="8770" s="57" customFormat="1" ht="13.5"/>
    <row r="8771" s="57" customFormat="1" ht="13.5"/>
    <row r="8772" s="57" customFormat="1" ht="13.5"/>
    <row r="8773" s="57" customFormat="1" ht="13.5"/>
    <row r="8774" s="57" customFormat="1" ht="13.5"/>
    <row r="8775" s="57" customFormat="1" ht="13.5"/>
    <row r="8776" s="57" customFormat="1" ht="13.5"/>
    <row r="8777" s="57" customFormat="1" ht="13.5"/>
    <row r="8778" s="57" customFormat="1" ht="13.5"/>
    <row r="8779" s="57" customFormat="1" ht="13.5"/>
    <row r="8780" s="57" customFormat="1" ht="13.5"/>
    <row r="8781" s="57" customFormat="1" ht="13.5"/>
    <row r="8782" s="57" customFormat="1" ht="13.5"/>
    <row r="8783" s="57" customFormat="1" ht="13.5"/>
    <row r="8784" s="57" customFormat="1" ht="13.5"/>
    <row r="8785" s="57" customFormat="1" ht="13.5"/>
    <row r="8786" s="57" customFormat="1" ht="13.5"/>
    <row r="8787" s="57" customFormat="1" ht="13.5"/>
    <row r="8788" s="57" customFormat="1" ht="13.5"/>
    <row r="8789" s="57" customFormat="1" ht="13.5"/>
    <row r="8790" s="57" customFormat="1" ht="13.5"/>
    <row r="8791" s="57" customFormat="1" ht="13.5"/>
    <row r="8792" s="57" customFormat="1" ht="13.5"/>
    <row r="8793" s="57" customFormat="1" ht="13.5"/>
    <row r="8794" s="57" customFormat="1" ht="13.5"/>
    <row r="8795" s="57" customFormat="1" ht="13.5"/>
    <row r="8796" s="57" customFormat="1" ht="13.5"/>
    <row r="8797" s="57" customFormat="1" ht="13.5"/>
    <row r="8798" s="57" customFormat="1" ht="13.5"/>
    <row r="8799" s="57" customFormat="1" ht="13.5"/>
    <row r="8800" s="57" customFormat="1" ht="13.5"/>
    <row r="8801" s="57" customFormat="1" ht="13.5"/>
    <row r="8802" s="57" customFormat="1" ht="13.5"/>
    <row r="8803" s="57" customFormat="1" ht="13.5"/>
    <row r="8804" s="57" customFormat="1" ht="13.5"/>
    <row r="8805" s="57" customFormat="1" ht="13.5"/>
    <row r="8806" s="57" customFormat="1" ht="13.5"/>
    <row r="8807" s="57" customFormat="1" ht="13.5"/>
    <row r="8808" s="57" customFormat="1" ht="13.5"/>
    <row r="8809" s="57" customFormat="1" ht="13.5"/>
    <row r="8810" s="57" customFormat="1" ht="13.5"/>
    <row r="8811" s="57" customFormat="1" ht="13.5"/>
    <row r="8812" s="57" customFormat="1" ht="13.5"/>
    <row r="8813" s="57" customFormat="1" ht="13.5"/>
    <row r="8814" s="57" customFormat="1" ht="13.5"/>
    <row r="8815" s="57" customFormat="1" ht="13.5"/>
    <row r="8816" s="57" customFormat="1" ht="13.5"/>
    <row r="8817" s="57" customFormat="1" ht="13.5"/>
    <row r="8818" s="57" customFormat="1" ht="13.5"/>
    <row r="8819" s="57" customFormat="1" ht="13.5"/>
    <row r="8820" s="57" customFormat="1" ht="13.5"/>
    <row r="8821" s="57" customFormat="1" ht="13.5"/>
    <row r="8822" s="57" customFormat="1" ht="13.5"/>
    <row r="8823" s="57" customFormat="1" ht="13.5"/>
    <row r="8824" s="57" customFormat="1" ht="13.5"/>
    <row r="8825" s="57" customFormat="1" ht="13.5"/>
    <row r="8826" s="57" customFormat="1" ht="13.5"/>
    <row r="8827" s="57" customFormat="1" ht="13.5"/>
    <row r="8828" s="57" customFormat="1" ht="13.5"/>
    <row r="8829" s="57" customFormat="1" ht="13.5"/>
    <row r="8830" s="57" customFormat="1" ht="13.5"/>
    <row r="8831" s="57" customFormat="1" ht="13.5"/>
    <row r="8832" s="57" customFormat="1" ht="13.5"/>
    <row r="8833" s="57" customFormat="1" ht="13.5"/>
    <row r="8834" s="57" customFormat="1" ht="13.5"/>
    <row r="8835" s="57" customFormat="1" ht="13.5"/>
    <row r="8836" s="57" customFormat="1" ht="13.5"/>
    <row r="8837" s="57" customFormat="1" ht="13.5"/>
    <row r="8838" s="57" customFormat="1" ht="13.5"/>
    <row r="8839" s="57" customFormat="1" ht="13.5"/>
    <row r="8840" s="57" customFormat="1" ht="13.5"/>
    <row r="8841" s="57" customFormat="1" ht="13.5"/>
    <row r="8842" s="57" customFormat="1" ht="13.5"/>
    <row r="8843" s="57" customFormat="1" ht="13.5"/>
    <row r="8844" s="57" customFormat="1" ht="13.5"/>
    <row r="8845" s="57" customFormat="1" ht="13.5"/>
    <row r="8846" s="57" customFormat="1" ht="13.5"/>
    <row r="8847" s="57" customFormat="1" ht="13.5"/>
    <row r="8848" s="57" customFormat="1" ht="13.5"/>
    <row r="8849" s="57" customFormat="1" ht="13.5"/>
    <row r="8850" s="57" customFormat="1" ht="13.5"/>
    <row r="8851" s="57" customFormat="1" ht="13.5"/>
    <row r="8852" s="57" customFormat="1" ht="13.5"/>
    <row r="8853" s="57" customFormat="1" ht="13.5"/>
    <row r="8854" s="57" customFormat="1" ht="13.5"/>
    <row r="8855" s="57" customFormat="1" ht="13.5"/>
    <row r="8856" s="57" customFormat="1" ht="13.5"/>
    <row r="8857" s="57" customFormat="1" ht="13.5"/>
    <row r="8858" s="57" customFormat="1" ht="13.5"/>
    <row r="8859" s="57" customFormat="1" ht="13.5"/>
    <row r="8860" s="57" customFormat="1" ht="13.5"/>
    <row r="8861" s="57" customFormat="1" ht="13.5"/>
    <row r="8862" s="57" customFormat="1" ht="13.5"/>
    <row r="8863" s="57" customFormat="1" ht="13.5"/>
    <row r="8864" s="57" customFormat="1" ht="13.5"/>
    <row r="8865" s="57" customFormat="1" ht="13.5"/>
    <row r="8866" s="57" customFormat="1" ht="13.5"/>
    <row r="8867" s="57" customFormat="1" ht="13.5"/>
    <row r="8868" s="57" customFormat="1" ht="13.5"/>
    <row r="8869" s="57" customFormat="1" ht="13.5"/>
    <row r="8870" s="57" customFormat="1" ht="13.5"/>
    <row r="8871" s="57" customFormat="1" ht="13.5"/>
    <row r="8872" s="57" customFormat="1" ht="13.5"/>
    <row r="8873" s="57" customFormat="1" ht="13.5"/>
    <row r="8874" s="57" customFormat="1" ht="13.5"/>
    <row r="8875" s="57" customFormat="1" ht="13.5"/>
    <row r="8876" s="57" customFormat="1" ht="13.5"/>
    <row r="8877" s="57" customFormat="1" ht="13.5"/>
    <row r="8878" s="57" customFormat="1" ht="13.5"/>
    <row r="8879" s="57" customFormat="1" ht="13.5"/>
    <row r="8880" s="57" customFormat="1" ht="13.5"/>
    <row r="8881" s="57" customFormat="1" ht="13.5"/>
    <row r="8882" s="57" customFormat="1" ht="13.5"/>
    <row r="8883" s="57" customFormat="1" ht="13.5"/>
    <row r="8884" s="57" customFormat="1" ht="13.5"/>
    <row r="8885" s="57" customFormat="1" ht="13.5"/>
    <row r="8886" s="57" customFormat="1" ht="13.5"/>
    <row r="8887" s="57" customFormat="1" ht="13.5"/>
    <row r="8888" s="57" customFormat="1" ht="13.5"/>
    <row r="8889" s="57" customFormat="1" ht="13.5"/>
    <row r="8890" s="57" customFormat="1" ht="13.5"/>
    <row r="8891" s="57" customFormat="1" ht="13.5"/>
    <row r="8892" s="57" customFormat="1" ht="13.5"/>
    <row r="8893" s="57" customFormat="1" ht="13.5"/>
    <row r="8894" s="57" customFormat="1" ht="13.5"/>
    <row r="8895" s="57" customFormat="1" ht="13.5"/>
    <row r="8896" s="57" customFormat="1" ht="13.5"/>
    <row r="8897" s="57" customFormat="1" ht="13.5"/>
    <row r="8898" s="57" customFormat="1" ht="13.5"/>
    <row r="8899" s="57" customFormat="1" ht="13.5"/>
    <row r="8900" s="57" customFormat="1" ht="13.5"/>
    <row r="8901" s="57" customFormat="1" ht="13.5"/>
    <row r="8902" s="57" customFormat="1" ht="13.5"/>
    <row r="8903" s="57" customFormat="1" ht="13.5"/>
    <row r="8904" s="57" customFormat="1" ht="13.5"/>
    <row r="8905" s="57" customFormat="1" ht="13.5"/>
    <row r="8906" s="57" customFormat="1" ht="13.5"/>
    <row r="8907" s="57" customFormat="1" ht="13.5"/>
    <row r="8908" s="57" customFormat="1" ht="13.5"/>
    <row r="8909" s="57" customFormat="1" ht="13.5"/>
    <row r="8910" s="57" customFormat="1" ht="13.5"/>
    <row r="8911" s="57" customFormat="1" ht="13.5"/>
    <row r="8912" s="57" customFormat="1" ht="13.5"/>
    <row r="8913" s="57" customFormat="1" ht="13.5"/>
    <row r="8914" s="57" customFormat="1" ht="13.5"/>
    <row r="8915" s="57" customFormat="1" ht="13.5"/>
    <row r="8916" s="57" customFormat="1" ht="13.5"/>
    <row r="8917" s="57" customFormat="1" ht="13.5"/>
    <row r="8918" s="57" customFormat="1" ht="13.5"/>
    <row r="8919" s="57" customFormat="1" ht="13.5"/>
    <row r="8920" s="57" customFormat="1" ht="13.5"/>
    <row r="8921" s="57" customFormat="1" ht="13.5"/>
    <row r="8922" s="57" customFormat="1" ht="13.5"/>
    <row r="8923" s="57" customFormat="1" ht="13.5"/>
    <row r="8924" s="57" customFormat="1" ht="13.5"/>
    <row r="8925" s="57" customFormat="1" ht="13.5"/>
    <row r="8926" s="57" customFormat="1" ht="13.5"/>
    <row r="8927" s="57" customFormat="1" ht="13.5"/>
    <row r="8928" s="57" customFormat="1" ht="13.5"/>
    <row r="8929" s="57" customFormat="1" ht="13.5"/>
    <row r="8930" s="57" customFormat="1" ht="13.5"/>
    <row r="8931" s="57" customFormat="1" ht="13.5"/>
    <row r="8932" s="57" customFormat="1" ht="13.5"/>
    <row r="8933" s="57" customFormat="1" ht="13.5"/>
    <row r="8934" s="57" customFormat="1" ht="13.5"/>
    <row r="8935" s="57" customFormat="1" ht="13.5"/>
    <row r="8936" s="57" customFormat="1" ht="13.5"/>
    <row r="8937" s="57" customFormat="1" ht="13.5"/>
    <row r="8938" s="57" customFormat="1" ht="13.5"/>
    <row r="8939" s="57" customFormat="1" ht="13.5"/>
    <row r="8940" s="57" customFormat="1" ht="13.5"/>
    <row r="8941" s="57" customFormat="1" ht="13.5"/>
    <row r="8942" s="57" customFormat="1" ht="13.5"/>
    <row r="8943" s="57" customFormat="1" ht="13.5"/>
    <row r="8944" s="57" customFormat="1" ht="13.5"/>
    <row r="8945" s="57" customFormat="1" ht="13.5"/>
    <row r="8946" s="57" customFormat="1" ht="13.5"/>
    <row r="8947" s="57" customFormat="1" ht="13.5"/>
    <row r="8948" s="57" customFormat="1" ht="13.5"/>
    <row r="8949" s="57" customFormat="1" ht="13.5"/>
    <row r="8950" s="57" customFormat="1" ht="13.5"/>
    <row r="8951" s="57" customFormat="1" ht="13.5"/>
    <row r="8952" s="57" customFormat="1" ht="13.5"/>
    <row r="8953" s="57" customFormat="1" ht="13.5"/>
    <row r="8954" s="57" customFormat="1" ht="13.5"/>
    <row r="8955" s="57" customFormat="1" ht="13.5"/>
    <row r="8956" s="57" customFormat="1" ht="13.5"/>
    <row r="8957" s="57" customFormat="1" ht="13.5"/>
    <row r="8958" s="57" customFormat="1" ht="13.5"/>
    <row r="8959" s="57" customFormat="1" ht="13.5"/>
    <row r="8960" s="57" customFormat="1" ht="13.5"/>
    <row r="8961" s="57" customFormat="1" ht="13.5"/>
    <row r="8962" s="57" customFormat="1" ht="13.5"/>
    <row r="8963" s="57" customFormat="1" ht="13.5"/>
    <row r="8964" s="57" customFormat="1" ht="13.5"/>
    <row r="8965" s="57" customFormat="1" ht="13.5"/>
    <row r="8966" s="57" customFormat="1" ht="13.5"/>
    <row r="8967" s="57" customFormat="1" ht="13.5"/>
    <row r="8968" s="57" customFormat="1" ht="13.5"/>
    <row r="8969" s="57" customFormat="1" ht="13.5"/>
    <row r="8970" s="57" customFormat="1" ht="13.5"/>
    <row r="8971" s="57" customFormat="1" ht="13.5"/>
    <row r="8972" s="57" customFormat="1" ht="13.5"/>
    <row r="8973" s="57" customFormat="1" ht="13.5"/>
    <row r="8974" s="57" customFormat="1" ht="13.5"/>
    <row r="8975" s="57" customFormat="1" ht="13.5"/>
    <row r="8976" s="57" customFormat="1" ht="13.5"/>
    <row r="8977" s="57" customFormat="1" ht="13.5"/>
    <row r="8978" s="57" customFormat="1" ht="13.5"/>
    <row r="8979" s="57" customFormat="1" ht="13.5"/>
    <row r="8980" s="57" customFormat="1" ht="13.5"/>
    <row r="8981" s="57" customFormat="1" ht="13.5"/>
    <row r="8982" s="57" customFormat="1" ht="13.5"/>
    <row r="8983" s="57" customFormat="1" ht="13.5"/>
    <row r="8984" s="57" customFormat="1" ht="13.5"/>
    <row r="8985" s="57" customFormat="1" ht="13.5"/>
    <row r="8986" s="57" customFormat="1" ht="13.5"/>
    <row r="8987" s="57" customFormat="1" ht="13.5"/>
    <row r="8988" s="57" customFormat="1" ht="13.5"/>
    <row r="8989" s="57" customFormat="1" ht="13.5"/>
    <row r="8990" s="57" customFormat="1" ht="13.5"/>
    <row r="8991" s="57" customFormat="1" ht="13.5"/>
    <row r="8992" s="57" customFormat="1" ht="13.5"/>
    <row r="8993" s="57" customFormat="1" ht="13.5"/>
    <row r="8994" s="57" customFormat="1" ht="13.5"/>
    <row r="8995" s="57" customFormat="1" ht="13.5"/>
    <row r="8996" s="57" customFormat="1" ht="13.5"/>
    <row r="8997" s="57" customFormat="1" ht="13.5"/>
    <row r="8998" s="57" customFormat="1" ht="13.5"/>
    <row r="8999" s="57" customFormat="1" ht="13.5"/>
    <row r="9000" s="57" customFormat="1" ht="13.5"/>
    <row r="9001" s="57" customFormat="1" ht="13.5"/>
    <row r="9002" s="57" customFormat="1" ht="13.5"/>
    <row r="9003" s="57" customFormat="1" ht="13.5"/>
    <row r="9004" s="57" customFormat="1" ht="13.5"/>
    <row r="9005" s="57" customFormat="1" ht="13.5"/>
    <row r="9006" s="57" customFormat="1" ht="13.5"/>
    <row r="9007" s="57" customFormat="1" ht="13.5"/>
    <row r="9008" s="57" customFormat="1" ht="13.5"/>
    <row r="9009" s="57" customFormat="1" ht="13.5"/>
    <row r="9010" s="57" customFormat="1" ht="13.5"/>
    <row r="9011" s="57" customFormat="1" ht="13.5"/>
    <row r="9012" s="57" customFormat="1" ht="13.5"/>
    <row r="9013" s="57" customFormat="1" ht="13.5"/>
    <row r="9014" s="57" customFormat="1" ht="13.5"/>
    <row r="9015" s="57" customFormat="1" ht="13.5"/>
    <row r="9016" s="57" customFormat="1" ht="13.5"/>
    <row r="9017" s="57" customFormat="1" ht="13.5"/>
    <row r="9018" s="57" customFormat="1" ht="13.5"/>
    <row r="9019" s="57" customFormat="1" ht="13.5"/>
    <row r="9020" s="57" customFormat="1" ht="13.5"/>
    <row r="9021" s="57" customFormat="1" ht="13.5"/>
    <row r="9022" s="57" customFormat="1" ht="13.5"/>
    <row r="9023" s="57" customFormat="1" ht="13.5"/>
    <row r="9024" s="57" customFormat="1" ht="13.5"/>
    <row r="9025" s="57" customFormat="1" ht="13.5"/>
    <row r="9026" s="57" customFormat="1" ht="13.5"/>
    <row r="9027" s="57" customFormat="1" ht="13.5"/>
    <row r="9028" s="57" customFormat="1" ht="13.5"/>
    <row r="9029" s="57" customFormat="1" ht="13.5"/>
    <row r="9030" s="57" customFormat="1" ht="13.5"/>
    <row r="9031" s="57" customFormat="1" ht="13.5"/>
    <row r="9032" s="57" customFormat="1" ht="13.5"/>
    <row r="9033" s="57" customFormat="1" ht="13.5"/>
    <row r="9034" s="57" customFormat="1" ht="13.5"/>
    <row r="9035" s="57" customFormat="1" ht="13.5"/>
    <row r="9036" s="57" customFormat="1" ht="13.5"/>
    <row r="9037" s="57" customFormat="1" ht="13.5"/>
    <row r="9038" s="57" customFormat="1" ht="13.5"/>
    <row r="9039" s="57" customFormat="1" ht="13.5"/>
    <row r="9040" s="57" customFormat="1" ht="13.5"/>
    <row r="9041" s="57" customFormat="1" ht="13.5"/>
    <row r="9042" s="57" customFormat="1" ht="13.5"/>
    <row r="9043" s="57" customFormat="1" ht="13.5"/>
    <row r="9044" s="57" customFormat="1" ht="13.5"/>
    <row r="9045" s="57" customFormat="1" ht="13.5"/>
    <row r="9046" s="57" customFormat="1" ht="13.5"/>
    <row r="9047" s="57" customFormat="1" ht="13.5"/>
    <row r="9048" s="57" customFormat="1" ht="13.5"/>
    <row r="9049" s="57" customFormat="1" ht="13.5"/>
    <row r="9050" s="57" customFormat="1" ht="13.5"/>
    <row r="9051" s="57" customFormat="1" ht="13.5"/>
    <row r="9052" s="57" customFormat="1" ht="13.5"/>
    <row r="9053" s="57" customFormat="1" ht="13.5"/>
    <row r="9054" s="57" customFormat="1" ht="13.5"/>
    <row r="9055" s="57" customFormat="1" ht="13.5"/>
    <row r="9056" s="57" customFormat="1" ht="13.5"/>
    <row r="9057" s="57" customFormat="1" ht="13.5"/>
    <row r="9058" s="57" customFormat="1" ht="13.5"/>
    <row r="9059" s="57" customFormat="1" ht="13.5"/>
    <row r="9060" s="57" customFormat="1" ht="13.5"/>
    <row r="9061" s="57" customFormat="1" ht="13.5"/>
    <row r="9062" s="57" customFormat="1" ht="13.5"/>
    <row r="9063" s="57" customFormat="1" ht="13.5"/>
    <row r="9064" s="57" customFormat="1" ht="13.5"/>
    <row r="9065" s="57" customFormat="1" ht="13.5"/>
    <row r="9066" s="57" customFormat="1" ht="13.5"/>
    <row r="9067" s="57" customFormat="1" ht="13.5"/>
    <row r="9068" s="57" customFormat="1" ht="13.5"/>
    <row r="9069" s="57" customFormat="1" ht="13.5"/>
    <row r="9070" s="57" customFormat="1" ht="13.5"/>
    <row r="9071" s="57" customFormat="1" ht="13.5"/>
    <row r="9072" s="57" customFormat="1" ht="13.5"/>
    <row r="9073" s="57" customFormat="1" ht="13.5"/>
    <row r="9074" s="57" customFormat="1" ht="13.5"/>
    <row r="9075" s="57" customFormat="1" ht="13.5"/>
    <row r="9076" s="57" customFormat="1" ht="13.5"/>
    <row r="9077" s="57" customFormat="1" ht="13.5"/>
    <row r="9078" s="57" customFormat="1" ht="13.5"/>
    <row r="9079" s="57" customFormat="1" ht="13.5"/>
    <row r="9080" s="57" customFormat="1" ht="13.5"/>
    <row r="9081" s="57" customFormat="1" ht="13.5"/>
    <row r="9082" s="57" customFormat="1" ht="13.5"/>
    <row r="9083" s="57" customFormat="1" ht="13.5"/>
    <row r="9084" s="57" customFormat="1" ht="13.5"/>
    <row r="9085" s="57" customFormat="1" ht="13.5"/>
    <row r="9086" s="57" customFormat="1" ht="13.5"/>
    <row r="9087" s="57" customFormat="1" ht="13.5"/>
    <row r="9088" s="57" customFormat="1" ht="13.5"/>
    <row r="9089" s="57" customFormat="1" ht="13.5"/>
    <row r="9090" s="57" customFormat="1" ht="13.5"/>
    <row r="9091" s="57" customFormat="1" ht="13.5"/>
    <row r="9092" s="57" customFormat="1" ht="13.5"/>
    <row r="9093" s="57" customFormat="1" ht="13.5"/>
    <row r="9094" s="57" customFormat="1" ht="13.5"/>
    <row r="9095" s="57" customFormat="1" ht="13.5"/>
    <row r="9096" s="57" customFormat="1" ht="13.5"/>
    <row r="9097" s="57" customFormat="1" ht="13.5"/>
    <row r="9098" s="57" customFormat="1" ht="13.5"/>
    <row r="9099" s="57" customFormat="1" ht="13.5"/>
    <row r="9100" s="57" customFormat="1" ht="13.5"/>
    <row r="9101" s="57" customFormat="1" ht="13.5"/>
    <row r="9102" s="57" customFormat="1" ht="13.5"/>
    <row r="9103" s="57" customFormat="1" ht="13.5"/>
    <row r="9104" s="57" customFormat="1" ht="13.5"/>
    <row r="9105" s="57" customFormat="1" ht="13.5"/>
    <row r="9106" s="57" customFormat="1" ht="13.5"/>
    <row r="9107" s="57" customFormat="1" ht="13.5"/>
    <row r="9108" s="57" customFormat="1" ht="13.5"/>
    <row r="9109" s="57" customFormat="1" ht="13.5"/>
    <row r="9110" s="57" customFormat="1" ht="13.5"/>
    <row r="9111" s="57" customFormat="1" ht="13.5"/>
    <row r="9112" s="57" customFormat="1" ht="13.5"/>
    <row r="9113" s="57" customFormat="1" ht="13.5"/>
    <row r="9114" s="57" customFormat="1" ht="13.5"/>
    <row r="9115" s="57" customFormat="1" ht="13.5"/>
    <row r="9116" s="57" customFormat="1" ht="13.5"/>
    <row r="9117" s="57" customFormat="1" ht="13.5"/>
    <row r="9118" s="57" customFormat="1" ht="13.5"/>
    <row r="9119" s="57" customFormat="1" ht="13.5"/>
    <row r="9120" s="57" customFormat="1" ht="13.5"/>
    <row r="9121" s="57" customFormat="1" ht="13.5"/>
    <row r="9122" s="57" customFormat="1" ht="13.5"/>
    <row r="9123" s="57" customFormat="1" ht="13.5"/>
    <row r="9124" s="57" customFormat="1" ht="13.5"/>
    <row r="9125" s="57" customFormat="1" ht="13.5"/>
    <row r="9126" s="57" customFormat="1" ht="13.5"/>
    <row r="9127" s="57" customFormat="1" ht="13.5"/>
    <row r="9128" s="57" customFormat="1" ht="13.5"/>
    <row r="9129" s="57" customFormat="1" ht="13.5"/>
    <row r="9130" s="57" customFormat="1" ht="13.5"/>
    <row r="9131" s="57" customFormat="1" ht="13.5"/>
    <row r="9132" s="57" customFormat="1" ht="13.5"/>
    <row r="9133" s="57" customFormat="1" ht="13.5"/>
    <row r="9134" s="57" customFormat="1" ht="13.5"/>
    <row r="9135" s="57" customFormat="1" ht="13.5"/>
    <row r="9136" s="57" customFormat="1" ht="13.5"/>
    <row r="9137" s="57" customFormat="1" ht="13.5"/>
    <row r="9138" s="57" customFormat="1" ht="13.5"/>
    <row r="9139" s="57" customFormat="1" ht="13.5"/>
    <row r="9140" s="57" customFormat="1" ht="13.5"/>
    <row r="9141" s="57" customFormat="1" ht="13.5"/>
    <row r="9142" s="57" customFormat="1" ht="13.5"/>
    <row r="9143" s="57" customFormat="1" ht="13.5"/>
    <row r="9144" s="57" customFormat="1" ht="13.5"/>
    <row r="9145" s="57" customFormat="1" ht="13.5"/>
    <row r="9146" s="57" customFormat="1" ht="13.5"/>
    <row r="9147" s="57" customFormat="1" ht="13.5"/>
    <row r="9148" s="57" customFormat="1" ht="13.5"/>
    <row r="9149" s="57" customFormat="1" ht="13.5"/>
    <row r="9150" s="57" customFormat="1" ht="13.5"/>
    <row r="9151" s="57" customFormat="1" ht="13.5"/>
    <row r="9152" s="57" customFormat="1" ht="13.5"/>
    <row r="9153" s="57" customFormat="1" ht="13.5"/>
    <row r="9154" s="57" customFormat="1" ht="13.5"/>
    <row r="9155" s="57" customFormat="1" ht="13.5"/>
    <row r="9156" s="57" customFormat="1" ht="13.5"/>
    <row r="9157" s="57" customFormat="1" ht="13.5"/>
    <row r="9158" s="57" customFormat="1" ht="13.5"/>
    <row r="9159" s="57" customFormat="1" ht="13.5"/>
    <row r="9160" s="57" customFormat="1" ht="13.5"/>
    <row r="9161" s="57" customFormat="1" ht="13.5"/>
    <row r="9162" s="57" customFormat="1" ht="13.5"/>
    <row r="9163" s="57" customFormat="1" ht="13.5"/>
    <row r="9164" s="57" customFormat="1" ht="13.5"/>
    <row r="9165" s="57" customFormat="1" ht="13.5"/>
    <row r="9166" s="57" customFormat="1" ht="13.5"/>
    <row r="9167" s="57" customFormat="1" ht="13.5"/>
    <row r="9168" s="57" customFormat="1" ht="13.5"/>
    <row r="9169" s="57" customFormat="1" ht="13.5"/>
    <row r="9170" s="57" customFormat="1" ht="13.5"/>
    <row r="9171" s="57" customFormat="1" ht="13.5"/>
    <row r="9172" s="57" customFormat="1" ht="13.5"/>
    <row r="9173" s="57" customFormat="1" ht="13.5"/>
    <row r="9174" s="57" customFormat="1" ht="13.5"/>
    <row r="9175" s="57" customFormat="1" ht="13.5"/>
    <row r="9176" s="57" customFormat="1" ht="13.5"/>
    <row r="9177" s="57" customFormat="1" ht="13.5"/>
    <row r="9178" s="57" customFormat="1" ht="13.5"/>
    <row r="9179" s="57" customFormat="1" ht="13.5"/>
    <row r="9180" s="57" customFormat="1" ht="13.5"/>
    <row r="9181" s="57" customFormat="1" ht="13.5"/>
    <row r="9182" s="57" customFormat="1" ht="13.5"/>
    <row r="9183" s="57" customFormat="1" ht="13.5"/>
    <row r="9184" s="57" customFormat="1" ht="13.5"/>
    <row r="9185" s="57" customFormat="1" ht="13.5"/>
    <row r="9186" s="57" customFormat="1" ht="13.5"/>
    <row r="9187" s="57" customFormat="1" ht="13.5"/>
    <row r="9188" s="57" customFormat="1" ht="13.5"/>
    <row r="9189" s="57" customFormat="1" ht="13.5"/>
    <row r="9190" s="57" customFormat="1" ht="13.5"/>
    <row r="9191" s="57" customFormat="1" ht="13.5"/>
    <row r="9192" s="57" customFormat="1" ht="13.5"/>
    <row r="9193" s="57" customFormat="1" ht="13.5"/>
    <row r="9194" s="57" customFormat="1" ht="13.5"/>
    <row r="9195" s="57" customFormat="1" ht="13.5"/>
    <row r="9196" s="57" customFormat="1" ht="13.5"/>
    <row r="9197" s="57" customFormat="1" ht="13.5"/>
    <row r="9198" s="57" customFormat="1" ht="13.5"/>
    <row r="9199" s="57" customFormat="1" ht="13.5"/>
    <row r="9200" s="57" customFormat="1" ht="13.5"/>
    <row r="9201" s="57" customFormat="1" ht="13.5"/>
    <row r="9202" s="57" customFormat="1" ht="13.5"/>
    <row r="9203" s="57" customFormat="1" ht="13.5"/>
    <row r="9204" s="57" customFormat="1" ht="13.5"/>
    <row r="9205" s="57" customFormat="1" ht="13.5"/>
    <row r="9206" s="57" customFormat="1" ht="13.5"/>
    <row r="9207" s="57" customFormat="1" ht="13.5"/>
    <row r="9208" s="57" customFormat="1" ht="13.5"/>
    <row r="9209" s="57" customFormat="1" ht="13.5"/>
    <row r="9210" s="57" customFormat="1" ht="13.5"/>
    <row r="9211" s="57" customFormat="1" ht="13.5"/>
    <row r="9212" s="57" customFormat="1" ht="13.5"/>
    <row r="9213" s="57" customFormat="1" ht="13.5"/>
    <row r="9214" s="57" customFormat="1" ht="13.5"/>
    <row r="9215" s="57" customFormat="1" ht="13.5"/>
    <row r="9216" s="57" customFormat="1" ht="13.5"/>
    <row r="9217" s="57" customFormat="1" ht="13.5"/>
    <row r="9218" s="57" customFormat="1" ht="13.5"/>
    <row r="9219" s="57" customFormat="1" ht="13.5"/>
    <row r="9220" s="57" customFormat="1" ht="13.5"/>
    <row r="9221" s="57" customFormat="1" ht="13.5"/>
    <row r="9222" s="57" customFormat="1" ht="13.5"/>
    <row r="9223" s="57" customFormat="1" ht="13.5"/>
    <row r="9224" s="57" customFormat="1" ht="13.5"/>
    <row r="9225" s="57" customFormat="1" ht="13.5"/>
    <row r="9226" s="57" customFormat="1" ht="13.5"/>
    <row r="9227" s="57" customFormat="1" ht="13.5"/>
    <row r="9228" s="57" customFormat="1" ht="13.5"/>
    <row r="9229" s="57" customFormat="1" ht="13.5"/>
    <row r="9230" s="57" customFormat="1" ht="13.5"/>
    <row r="9231" s="57" customFormat="1" ht="13.5"/>
    <row r="9232" s="57" customFormat="1" ht="13.5"/>
    <row r="9233" s="57" customFormat="1" ht="13.5"/>
    <row r="9234" s="57" customFormat="1" ht="13.5"/>
    <row r="9235" s="57" customFormat="1" ht="13.5"/>
    <row r="9236" s="57" customFormat="1" ht="13.5"/>
    <row r="9237" s="57" customFormat="1" ht="13.5"/>
    <row r="9238" s="57" customFormat="1" ht="13.5"/>
    <row r="9239" s="57" customFormat="1" ht="13.5"/>
    <row r="9240" s="57" customFormat="1" ht="13.5"/>
    <row r="9241" s="57" customFormat="1" ht="13.5"/>
    <row r="9242" s="57" customFormat="1" ht="13.5"/>
    <row r="9243" s="57" customFormat="1" ht="13.5"/>
    <row r="9244" s="57" customFormat="1" ht="13.5"/>
    <row r="9245" s="57" customFormat="1" ht="13.5"/>
    <row r="9246" s="57" customFormat="1" ht="13.5"/>
    <row r="9247" s="57" customFormat="1" ht="13.5"/>
    <row r="9248" s="57" customFormat="1" ht="13.5"/>
    <row r="9249" s="57" customFormat="1" ht="13.5"/>
    <row r="9250" s="57" customFormat="1" ht="13.5"/>
    <row r="9251" s="57" customFormat="1" ht="13.5"/>
    <row r="9252" s="57" customFormat="1" ht="13.5"/>
    <row r="9253" s="57" customFormat="1" ht="13.5"/>
    <row r="9254" s="57" customFormat="1" ht="13.5"/>
    <row r="9255" s="57" customFormat="1" ht="13.5"/>
    <row r="9256" s="57" customFormat="1" ht="13.5"/>
    <row r="9257" s="57" customFormat="1" ht="13.5"/>
    <row r="9258" s="57" customFormat="1" ht="13.5"/>
    <row r="9259" s="57" customFormat="1" ht="13.5"/>
    <row r="9260" s="57" customFormat="1" ht="13.5"/>
    <row r="9261" s="57" customFormat="1" ht="13.5"/>
    <row r="9262" s="57" customFormat="1" ht="13.5"/>
    <row r="9263" s="57" customFormat="1" ht="13.5"/>
    <row r="9264" s="57" customFormat="1" ht="13.5"/>
    <row r="9265" s="57" customFormat="1" ht="13.5"/>
    <row r="9266" s="57" customFormat="1" ht="13.5"/>
    <row r="9267" s="57" customFormat="1" ht="13.5"/>
    <row r="9268" s="57" customFormat="1" ht="13.5"/>
    <row r="9269" s="57" customFormat="1" ht="13.5"/>
    <row r="9270" s="57" customFormat="1" ht="13.5"/>
    <row r="9271" s="57" customFormat="1" ht="13.5"/>
    <row r="9272" s="57" customFormat="1" ht="13.5"/>
    <row r="9273" s="57" customFormat="1" ht="13.5"/>
    <row r="9274" s="57" customFormat="1" ht="13.5"/>
    <row r="9275" s="57" customFormat="1" ht="13.5"/>
    <row r="9276" s="57" customFormat="1" ht="13.5"/>
    <row r="9277" s="57" customFormat="1" ht="13.5"/>
    <row r="9278" s="57" customFormat="1" ht="13.5"/>
    <row r="9279" s="57" customFormat="1" ht="13.5"/>
    <row r="9280" s="57" customFormat="1" ht="13.5"/>
    <row r="9281" s="57" customFormat="1" ht="13.5"/>
    <row r="9282" s="57" customFormat="1" ht="13.5"/>
    <row r="9283" s="57" customFormat="1" ht="13.5"/>
    <row r="9284" s="57" customFormat="1" ht="13.5"/>
    <row r="9285" s="57" customFormat="1" ht="13.5"/>
    <row r="9286" s="57" customFormat="1" ht="13.5"/>
    <row r="9287" s="57" customFormat="1" ht="13.5"/>
    <row r="9288" s="57" customFormat="1" ht="13.5"/>
    <row r="9289" s="57" customFormat="1" ht="13.5"/>
    <row r="9290" s="57" customFormat="1" ht="13.5"/>
    <row r="9291" s="57" customFormat="1" ht="13.5"/>
    <row r="9292" s="57" customFormat="1" ht="13.5"/>
    <row r="9293" s="57" customFormat="1" ht="13.5"/>
    <row r="9294" s="57" customFormat="1" ht="13.5"/>
    <row r="9295" s="57" customFormat="1" ht="13.5"/>
    <row r="9296" s="57" customFormat="1" ht="13.5"/>
    <row r="9297" s="57" customFormat="1" ht="13.5"/>
    <row r="9298" s="57" customFormat="1" ht="13.5"/>
    <row r="9299" s="57" customFormat="1" ht="13.5"/>
    <row r="9300" s="57" customFormat="1" ht="13.5"/>
    <row r="9301" s="57" customFormat="1" ht="13.5"/>
    <row r="9302" s="57" customFormat="1" ht="13.5"/>
    <row r="9303" s="57" customFormat="1" ht="13.5"/>
    <row r="9304" s="57" customFormat="1" ht="13.5"/>
    <row r="9305" s="57" customFormat="1" ht="13.5"/>
    <row r="9306" s="57" customFormat="1" ht="13.5"/>
    <row r="9307" s="57" customFormat="1" ht="13.5"/>
    <row r="9308" s="57" customFormat="1" ht="13.5"/>
    <row r="9309" s="57" customFormat="1" ht="13.5"/>
    <row r="9310" s="57" customFormat="1" ht="13.5"/>
    <row r="9311" s="57" customFormat="1" ht="13.5"/>
    <row r="9312" s="57" customFormat="1" ht="13.5"/>
    <row r="9313" s="57" customFormat="1" ht="13.5"/>
    <row r="9314" s="57" customFormat="1" ht="13.5"/>
    <row r="9315" s="57" customFormat="1" ht="13.5"/>
    <row r="9316" s="57" customFormat="1" ht="13.5"/>
    <row r="9317" s="57" customFormat="1" ht="13.5"/>
    <row r="9318" s="57" customFormat="1" ht="13.5"/>
    <row r="9319" s="57" customFormat="1" ht="13.5"/>
    <row r="9320" s="57" customFormat="1" ht="13.5"/>
    <row r="9321" s="57" customFormat="1" ht="13.5"/>
    <row r="9322" s="57" customFormat="1" ht="13.5"/>
    <row r="9323" s="57" customFormat="1" ht="13.5"/>
    <row r="9324" s="57" customFormat="1" ht="13.5"/>
    <row r="9325" s="57" customFormat="1" ht="13.5"/>
    <row r="9326" s="57" customFormat="1" ht="13.5"/>
    <row r="9327" s="57" customFormat="1" ht="13.5"/>
    <row r="9328" s="57" customFormat="1" ht="13.5"/>
    <row r="9329" s="57" customFormat="1" ht="13.5"/>
    <row r="9330" s="57" customFormat="1" ht="13.5"/>
    <row r="9331" s="57" customFormat="1" ht="13.5"/>
    <row r="9332" s="57" customFormat="1" ht="13.5"/>
    <row r="9333" s="57" customFormat="1" ht="13.5"/>
    <row r="9334" s="57" customFormat="1" ht="13.5"/>
    <row r="9335" s="57" customFormat="1" ht="13.5"/>
    <row r="9336" s="57" customFormat="1" ht="13.5"/>
    <row r="9337" s="57" customFormat="1" ht="13.5"/>
    <row r="9338" s="57" customFormat="1" ht="13.5"/>
    <row r="9339" s="57" customFormat="1" ht="13.5"/>
    <row r="9340" s="57" customFormat="1" ht="13.5"/>
    <row r="9341" s="57" customFormat="1" ht="13.5"/>
    <row r="9342" s="57" customFormat="1" ht="13.5"/>
    <row r="9343" s="57" customFormat="1" ht="13.5"/>
    <row r="9344" s="57" customFormat="1" ht="13.5"/>
    <row r="9345" s="57" customFormat="1" ht="13.5"/>
    <row r="9346" s="57" customFormat="1" ht="13.5"/>
    <row r="9347" s="57" customFormat="1" ht="13.5"/>
    <row r="9348" s="57" customFormat="1" ht="13.5"/>
    <row r="9349" s="57" customFormat="1" ht="13.5"/>
    <row r="9350" s="57" customFormat="1" ht="13.5"/>
    <row r="9351" s="57" customFormat="1" ht="13.5"/>
    <row r="9352" s="57" customFormat="1" ht="13.5"/>
    <row r="9353" s="57" customFormat="1" ht="13.5"/>
    <row r="9354" s="57" customFormat="1" ht="13.5"/>
    <row r="9355" s="57" customFormat="1" ht="13.5"/>
    <row r="9356" s="57" customFormat="1" ht="13.5"/>
    <row r="9357" s="57" customFormat="1" ht="13.5"/>
    <row r="9358" s="57" customFormat="1" ht="13.5"/>
    <row r="9359" s="57" customFormat="1" ht="13.5"/>
    <row r="9360" s="57" customFormat="1" ht="13.5"/>
    <row r="9361" s="57" customFormat="1" ht="13.5"/>
    <row r="9362" s="57" customFormat="1" ht="13.5"/>
    <row r="9363" s="57" customFormat="1" ht="13.5"/>
    <row r="9364" s="57" customFormat="1" ht="13.5"/>
    <row r="9365" s="57" customFormat="1" ht="13.5"/>
    <row r="9366" s="57" customFormat="1" ht="13.5"/>
    <row r="9367" s="57" customFormat="1" ht="13.5"/>
    <row r="9368" s="57" customFormat="1" ht="13.5"/>
    <row r="9369" s="57" customFormat="1" ht="13.5"/>
    <row r="9370" s="57" customFormat="1" ht="13.5"/>
    <row r="9371" s="57" customFormat="1" ht="13.5"/>
    <row r="9372" s="57" customFormat="1" ht="13.5"/>
    <row r="9373" s="57" customFormat="1" ht="13.5"/>
    <row r="9374" s="57" customFormat="1" ht="13.5"/>
    <row r="9375" s="57" customFormat="1" ht="13.5"/>
    <row r="9376" s="57" customFormat="1" ht="13.5"/>
    <row r="9377" s="57" customFormat="1" ht="13.5"/>
    <row r="9378" s="57" customFormat="1" ht="13.5"/>
    <row r="9379" s="57" customFormat="1" ht="13.5"/>
    <row r="9380" s="57" customFormat="1" ht="13.5"/>
    <row r="9381" s="57" customFormat="1" ht="13.5"/>
    <row r="9382" s="57" customFormat="1" ht="13.5"/>
    <row r="9383" s="57" customFormat="1" ht="13.5"/>
    <row r="9384" s="57" customFormat="1" ht="13.5"/>
    <row r="9385" s="57" customFormat="1" ht="13.5"/>
    <row r="9386" s="57" customFormat="1" ht="13.5"/>
    <row r="9387" s="57" customFormat="1" ht="13.5"/>
    <row r="9388" s="57" customFormat="1" ht="13.5"/>
    <row r="9389" s="57" customFormat="1" ht="13.5"/>
    <row r="9390" s="57" customFormat="1" ht="13.5"/>
    <row r="9391" s="57" customFormat="1" ht="13.5"/>
    <row r="9392" s="57" customFormat="1" ht="13.5"/>
    <row r="9393" s="57" customFormat="1" ht="13.5"/>
    <row r="9394" s="57" customFormat="1" ht="13.5"/>
    <row r="9395" s="57" customFormat="1" ht="13.5"/>
    <row r="9396" s="57" customFormat="1" ht="13.5"/>
    <row r="9397" s="57" customFormat="1" ht="13.5"/>
    <row r="9398" s="57" customFormat="1" ht="13.5"/>
    <row r="9399" s="57" customFormat="1" ht="13.5"/>
    <row r="9400" s="57" customFormat="1" ht="13.5"/>
    <row r="9401" s="57" customFormat="1" ht="13.5"/>
    <row r="9402" s="57" customFormat="1" ht="13.5"/>
    <row r="9403" s="57" customFormat="1" ht="13.5"/>
    <row r="9404" s="57" customFormat="1" ht="13.5"/>
    <row r="9405" s="57" customFormat="1" ht="13.5"/>
    <row r="9406" s="57" customFormat="1" ht="13.5"/>
    <row r="9407" s="57" customFormat="1" ht="13.5"/>
    <row r="9408" s="57" customFormat="1" ht="13.5"/>
    <row r="9409" s="57" customFormat="1" ht="13.5"/>
    <row r="9410" s="57" customFormat="1" ht="13.5"/>
    <row r="9411" s="57" customFormat="1" ht="13.5"/>
    <row r="9412" s="57" customFormat="1" ht="13.5"/>
    <row r="9413" s="57" customFormat="1" ht="13.5"/>
    <row r="9414" s="57" customFormat="1" ht="13.5"/>
    <row r="9415" s="57" customFormat="1" ht="13.5"/>
    <row r="9416" s="57" customFormat="1" ht="13.5"/>
    <row r="9417" s="57" customFormat="1" ht="13.5"/>
    <row r="9418" s="57" customFormat="1" ht="13.5"/>
    <row r="9419" s="57" customFormat="1" ht="13.5"/>
    <row r="9420" s="57" customFormat="1" ht="13.5"/>
    <row r="9421" s="57" customFormat="1" ht="13.5"/>
    <row r="9422" s="57" customFormat="1" ht="13.5"/>
    <row r="9423" s="57" customFormat="1" ht="13.5"/>
    <row r="9424" s="57" customFormat="1" ht="13.5"/>
    <row r="9425" s="57" customFormat="1" ht="13.5"/>
    <row r="9426" s="57" customFormat="1" ht="13.5"/>
    <row r="9427" s="57" customFormat="1" ht="13.5"/>
    <row r="9428" s="57" customFormat="1" ht="13.5"/>
    <row r="9429" s="57" customFormat="1" ht="13.5"/>
    <row r="9430" s="57" customFormat="1" ht="13.5"/>
    <row r="9431" s="57" customFormat="1" ht="13.5"/>
    <row r="9432" s="57" customFormat="1" ht="13.5"/>
    <row r="9433" s="57" customFormat="1" ht="13.5"/>
    <row r="9434" s="57" customFormat="1" ht="13.5"/>
    <row r="9435" s="57" customFormat="1" ht="13.5"/>
    <row r="9436" s="57" customFormat="1" ht="13.5"/>
    <row r="9437" s="57" customFormat="1" ht="13.5"/>
    <row r="9438" s="57" customFormat="1" ht="13.5"/>
    <row r="9439" s="57" customFormat="1" ht="13.5"/>
    <row r="9440" s="57" customFormat="1" ht="13.5"/>
    <row r="9441" s="57" customFormat="1" ht="13.5"/>
    <row r="9442" s="57" customFormat="1" ht="13.5"/>
    <row r="9443" s="57" customFormat="1" ht="13.5"/>
    <row r="9444" s="57" customFormat="1" ht="13.5"/>
    <row r="9445" s="57" customFormat="1" ht="13.5"/>
    <row r="9446" s="57" customFormat="1" ht="13.5"/>
    <row r="9447" s="57" customFormat="1" ht="13.5"/>
    <row r="9448" s="57" customFormat="1" ht="13.5"/>
    <row r="9449" s="57" customFormat="1" ht="13.5"/>
    <row r="9450" s="57" customFormat="1" ht="13.5"/>
    <row r="9451" s="57" customFormat="1" ht="13.5"/>
    <row r="9452" s="57" customFormat="1" ht="13.5"/>
    <row r="9453" s="57" customFormat="1" ht="13.5"/>
    <row r="9454" s="57" customFormat="1" ht="13.5"/>
    <row r="9455" s="57" customFormat="1" ht="13.5"/>
    <row r="9456" s="57" customFormat="1" ht="13.5"/>
    <row r="9457" s="57" customFormat="1" ht="13.5"/>
    <row r="9458" s="57" customFormat="1" ht="13.5"/>
    <row r="9459" s="57" customFormat="1" ht="13.5"/>
    <row r="9460" s="57" customFormat="1" ht="13.5"/>
    <row r="9461" s="57" customFormat="1" ht="13.5"/>
    <row r="9462" s="57" customFormat="1" ht="13.5"/>
    <row r="9463" s="57" customFormat="1" ht="13.5"/>
    <row r="9464" s="57" customFormat="1" ht="13.5"/>
    <row r="9465" s="57" customFormat="1" ht="13.5"/>
    <row r="9466" s="57" customFormat="1" ht="13.5"/>
    <row r="9467" s="57" customFormat="1" ht="13.5"/>
    <row r="9468" s="57" customFormat="1" ht="13.5"/>
    <row r="9469" s="57" customFormat="1" ht="13.5"/>
    <row r="9470" s="57" customFormat="1" ht="13.5"/>
    <row r="9471" s="57" customFormat="1" ht="13.5"/>
    <row r="9472" s="57" customFormat="1" ht="13.5"/>
    <row r="9473" s="57" customFormat="1" ht="13.5"/>
    <row r="9474" s="57" customFormat="1" ht="13.5"/>
    <row r="9475" s="57" customFormat="1" ht="13.5"/>
    <row r="9476" s="57" customFormat="1" ht="13.5"/>
    <row r="9477" s="57" customFormat="1" ht="13.5"/>
    <row r="9478" s="57" customFormat="1" ht="13.5"/>
    <row r="9479" s="57" customFormat="1" ht="13.5"/>
    <row r="9480" s="57" customFormat="1" ht="13.5"/>
    <row r="9481" s="57" customFormat="1" ht="13.5"/>
    <row r="9482" s="57" customFormat="1" ht="13.5"/>
    <row r="9483" s="57" customFormat="1" ht="13.5"/>
    <row r="9484" s="57" customFormat="1" ht="13.5"/>
    <row r="9485" s="57" customFormat="1" ht="13.5"/>
    <row r="9486" s="57" customFormat="1" ht="13.5"/>
    <row r="9487" s="57" customFormat="1" ht="13.5"/>
    <row r="9488" s="57" customFormat="1" ht="13.5"/>
    <row r="9489" s="57" customFormat="1" ht="13.5"/>
    <row r="9490" s="57" customFormat="1" ht="13.5"/>
    <row r="9491" s="57" customFormat="1" ht="13.5"/>
    <row r="9492" s="57" customFormat="1" ht="13.5"/>
    <row r="9493" s="57" customFormat="1" ht="13.5"/>
    <row r="9494" s="57" customFormat="1" ht="13.5"/>
    <row r="9495" s="57" customFormat="1" ht="13.5"/>
    <row r="9496" s="57" customFormat="1" ht="13.5"/>
    <row r="9497" s="57" customFormat="1" ht="13.5"/>
    <row r="9498" s="57" customFormat="1" ht="13.5"/>
    <row r="9499" s="57" customFormat="1" ht="13.5"/>
    <row r="9500" s="57" customFormat="1" ht="13.5"/>
    <row r="9501" s="57" customFormat="1" ht="13.5"/>
    <row r="9502" s="57" customFormat="1" ht="13.5"/>
    <row r="9503" s="57" customFormat="1" ht="13.5"/>
    <row r="9504" s="57" customFormat="1" ht="13.5"/>
    <row r="9505" s="57" customFormat="1" ht="13.5"/>
    <row r="9506" s="57" customFormat="1" ht="13.5"/>
    <row r="9507" s="57" customFormat="1" ht="13.5"/>
    <row r="9508" s="57" customFormat="1" ht="13.5"/>
    <row r="9509" s="57" customFormat="1" ht="13.5"/>
    <row r="9510" s="57" customFormat="1" ht="13.5"/>
    <row r="9511" s="57" customFormat="1" ht="13.5"/>
    <row r="9512" s="57" customFormat="1" ht="13.5"/>
    <row r="9513" s="57" customFormat="1" ht="13.5"/>
    <row r="9514" s="57" customFormat="1" ht="13.5"/>
    <row r="9515" s="57" customFormat="1" ht="13.5"/>
    <row r="9516" s="57" customFormat="1" ht="13.5"/>
    <row r="9517" s="57" customFormat="1" ht="13.5"/>
    <row r="9518" s="57" customFormat="1" ht="13.5"/>
    <row r="9519" s="57" customFormat="1" ht="13.5"/>
    <row r="9520" s="57" customFormat="1" ht="13.5"/>
    <row r="9521" s="57" customFormat="1" ht="13.5"/>
    <row r="9522" s="57" customFormat="1" ht="13.5"/>
    <row r="9523" s="57" customFormat="1" ht="13.5"/>
    <row r="9524" s="57" customFormat="1" ht="13.5"/>
    <row r="9525" s="57" customFormat="1" ht="13.5"/>
    <row r="9526" s="57" customFormat="1" ht="13.5"/>
    <row r="9527" s="57" customFormat="1" ht="13.5"/>
    <row r="9528" s="57" customFormat="1" ht="13.5"/>
    <row r="9529" s="57" customFormat="1" ht="13.5"/>
    <row r="9530" s="57" customFormat="1" ht="13.5"/>
    <row r="9531" s="57" customFormat="1" ht="13.5"/>
    <row r="9532" s="57" customFormat="1" ht="13.5"/>
    <row r="9533" s="57" customFormat="1" ht="13.5"/>
    <row r="9534" s="57" customFormat="1" ht="13.5"/>
    <row r="9535" s="57" customFormat="1" ht="13.5"/>
    <row r="9536" s="57" customFormat="1" ht="13.5"/>
    <row r="9537" s="57" customFormat="1" ht="13.5"/>
    <row r="9538" s="57" customFormat="1" ht="13.5"/>
    <row r="9539" s="57" customFormat="1" ht="13.5"/>
    <row r="9540" s="57" customFormat="1" ht="13.5"/>
    <row r="9541" s="57" customFormat="1" ht="13.5"/>
    <row r="9542" s="57" customFormat="1" ht="13.5"/>
    <row r="9543" s="57" customFormat="1" ht="13.5"/>
    <row r="9544" s="57" customFormat="1" ht="13.5"/>
    <row r="9545" s="57" customFormat="1" ht="13.5"/>
    <row r="9546" s="57" customFormat="1" ht="13.5"/>
    <row r="9547" s="57" customFormat="1" ht="13.5"/>
    <row r="9548" s="57" customFormat="1" ht="13.5"/>
    <row r="9549" s="57" customFormat="1" ht="13.5"/>
    <row r="9550" s="57" customFormat="1" ht="13.5"/>
    <row r="9551" s="57" customFormat="1" ht="13.5"/>
    <row r="9552" s="57" customFormat="1" ht="13.5"/>
    <row r="9553" s="57" customFormat="1" ht="13.5"/>
    <row r="9554" s="57" customFormat="1" ht="13.5"/>
    <row r="9555" s="57" customFormat="1" ht="13.5"/>
    <row r="9556" s="57" customFormat="1" ht="13.5"/>
    <row r="9557" s="57" customFormat="1" ht="13.5"/>
    <row r="9558" s="57" customFormat="1" ht="13.5"/>
    <row r="9559" s="57" customFormat="1" ht="13.5"/>
    <row r="9560" s="57" customFormat="1" ht="13.5"/>
    <row r="9561" s="57" customFormat="1" ht="13.5"/>
    <row r="9562" s="57" customFormat="1" ht="13.5"/>
    <row r="9563" s="57" customFormat="1" ht="13.5"/>
    <row r="9564" s="57" customFormat="1" ht="13.5"/>
    <row r="9565" s="57" customFormat="1" ht="13.5"/>
    <row r="9566" s="57" customFormat="1" ht="13.5"/>
    <row r="9567" s="57" customFormat="1" ht="13.5"/>
    <row r="9568" s="57" customFormat="1" ht="13.5"/>
    <row r="9569" s="57" customFormat="1" ht="13.5"/>
    <row r="9570" s="57" customFormat="1" ht="13.5"/>
    <row r="9571" s="57" customFormat="1" ht="13.5"/>
    <row r="9572" s="57" customFormat="1" ht="13.5"/>
    <row r="9573" s="57" customFormat="1" ht="13.5"/>
    <row r="9574" s="57" customFormat="1" ht="13.5"/>
    <row r="9575" s="57" customFormat="1" ht="13.5"/>
    <row r="9576" s="57" customFormat="1" ht="13.5"/>
    <row r="9577" s="57" customFormat="1" ht="13.5"/>
    <row r="9578" s="57" customFormat="1" ht="13.5"/>
    <row r="9579" s="57" customFormat="1" ht="13.5"/>
    <row r="9580" s="57" customFormat="1" ht="13.5"/>
    <row r="9581" s="57" customFormat="1" ht="13.5"/>
    <row r="9582" s="57" customFormat="1" ht="13.5"/>
    <row r="9583" s="57" customFormat="1" ht="13.5"/>
    <row r="9584" s="57" customFormat="1" ht="13.5"/>
    <row r="9585" s="57" customFormat="1" ht="13.5"/>
    <row r="9586" s="57" customFormat="1" ht="13.5"/>
    <row r="9587" s="57" customFormat="1" ht="13.5"/>
    <row r="9588" s="57" customFormat="1" ht="13.5"/>
    <row r="9589" s="57" customFormat="1" ht="13.5"/>
    <row r="9590" s="57" customFormat="1" ht="13.5"/>
    <row r="9591" s="57" customFormat="1" ht="13.5"/>
    <row r="9592" s="57" customFormat="1" ht="13.5"/>
    <row r="9593" s="57" customFormat="1" ht="13.5"/>
    <row r="9594" s="57" customFormat="1" ht="13.5"/>
    <row r="9595" s="57" customFormat="1" ht="13.5"/>
    <row r="9596" s="57" customFormat="1" ht="13.5"/>
    <row r="9597" s="57" customFormat="1" ht="13.5"/>
    <row r="9598" s="57" customFormat="1" ht="13.5"/>
    <row r="9599" s="57" customFormat="1" ht="13.5"/>
    <row r="9600" s="57" customFormat="1" ht="13.5"/>
    <row r="9601" s="57" customFormat="1" ht="13.5"/>
    <row r="9602" s="57" customFormat="1" ht="13.5"/>
    <row r="9603" s="57" customFormat="1" ht="13.5"/>
    <row r="9604" s="57" customFormat="1" ht="13.5"/>
    <row r="9605" s="57" customFormat="1" ht="13.5"/>
    <row r="9606" s="57" customFormat="1" ht="13.5"/>
    <row r="9607" s="57" customFormat="1" ht="13.5"/>
    <row r="9608" s="57" customFormat="1" ht="13.5"/>
    <row r="9609" s="57" customFormat="1" ht="13.5"/>
    <row r="9610" s="57" customFormat="1" ht="13.5"/>
    <row r="9611" s="57" customFormat="1" ht="13.5"/>
    <row r="9612" s="57" customFormat="1" ht="13.5"/>
    <row r="9613" s="57" customFormat="1" ht="13.5"/>
    <row r="9614" s="57" customFormat="1" ht="13.5"/>
    <row r="9615" s="57" customFormat="1" ht="13.5"/>
    <row r="9616" s="57" customFormat="1" ht="13.5"/>
    <row r="9617" s="57" customFormat="1" ht="13.5"/>
    <row r="9618" s="57" customFormat="1" ht="13.5"/>
    <row r="9619" s="57" customFormat="1" ht="13.5"/>
    <row r="9620" s="57" customFormat="1" ht="13.5"/>
    <row r="9621" s="57" customFormat="1" ht="13.5"/>
    <row r="9622" s="57" customFormat="1" ht="13.5"/>
    <row r="9623" s="57" customFormat="1" ht="13.5"/>
    <row r="9624" s="57" customFormat="1" ht="13.5"/>
    <row r="9625" s="57" customFormat="1" ht="13.5"/>
    <row r="9626" s="57" customFormat="1" ht="13.5"/>
    <row r="9627" s="57" customFormat="1" ht="13.5"/>
    <row r="9628" s="57" customFormat="1" ht="13.5"/>
    <row r="9629" s="57" customFormat="1" ht="13.5"/>
    <row r="9630" s="57" customFormat="1" ht="13.5"/>
    <row r="9631" s="57" customFormat="1" ht="13.5"/>
    <row r="9632" s="57" customFormat="1" ht="13.5"/>
    <row r="9633" s="57" customFormat="1" ht="13.5"/>
    <row r="9634" s="57" customFormat="1" ht="13.5"/>
    <row r="9635" s="57" customFormat="1" ht="13.5"/>
    <row r="9636" s="57" customFormat="1" ht="13.5"/>
    <row r="9637" s="57" customFormat="1" ht="13.5"/>
    <row r="9638" s="57" customFormat="1" ht="13.5"/>
    <row r="9639" s="57" customFormat="1" ht="13.5"/>
    <row r="9640" s="57" customFormat="1" ht="13.5"/>
    <row r="9641" s="57" customFormat="1" ht="13.5"/>
    <row r="9642" s="57" customFormat="1" ht="13.5"/>
    <row r="9643" s="57" customFormat="1" ht="13.5"/>
    <row r="9644" s="57" customFormat="1" ht="13.5"/>
    <row r="9645" s="57" customFormat="1" ht="13.5"/>
    <row r="9646" s="57" customFormat="1" ht="13.5"/>
    <row r="9647" s="57" customFormat="1" ht="13.5"/>
    <row r="9648" s="57" customFormat="1" ht="13.5"/>
    <row r="9649" s="57" customFormat="1" ht="13.5"/>
    <row r="9650" s="57" customFormat="1" ht="13.5"/>
    <row r="9651" s="57" customFormat="1" ht="13.5"/>
    <row r="9652" s="57" customFormat="1" ht="13.5"/>
    <row r="9653" s="57" customFormat="1" ht="13.5"/>
    <row r="9654" s="57" customFormat="1" ht="13.5"/>
    <row r="9655" s="57" customFormat="1" ht="13.5"/>
    <row r="9656" s="57" customFormat="1" ht="13.5"/>
    <row r="9657" s="57" customFormat="1" ht="13.5"/>
    <row r="9658" s="57" customFormat="1" ht="13.5"/>
    <row r="9659" s="57" customFormat="1" ht="13.5"/>
    <row r="9660" s="57" customFormat="1" ht="13.5"/>
    <row r="9661" s="57" customFormat="1" ht="13.5"/>
    <row r="9662" s="57" customFormat="1" ht="13.5"/>
    <row r="9663" s="57" customFormat="1" ht="13.5"/>
    <row r="9664" s="57" customFormat="1" ht="13.5"/>
    <row r="9665" s="57" customFormat="1" ht="13.5"/>
    <row r="9666" s="57" customFormat="1" ht="13.5"/>
    <row r="9667" s="57" customFormat="1" ht="13.5"/>
    <row r="9668" s="57" customFormat="1" ht="13.5"/>
    <row r="9669" s="57" customFormat="1" ht="13.5"/>
    <row r="9670" s="57" customFormat="1" ht="13.5"/>
    <row r="9671" s="57" customFormat="1" ht="13.5"/>
    <row r="9672" s="57" customFormat="1" ht="13.5"/>
    <row r="9673" s="57" customFormat="1" ht="13.5"/>
    <row r="9674" s="57" customFormat="1" ht="13.5"/>
    <row r="9675" s="57" customFormat="1" ht="13.5"/>
    <row r="9676" s="57" customFormat="1" ht="13.5"/>
    <row r="9677" s="57" customFormat="1" ht="13.5"/>
    <row r="9678" s="57" customFormat="1" ht="13.5"/>
    <row r="9679" s="57" customFormat="1" ht="13.5"/>
    <row r="9680" s="57" customFormat="1" ht="13.5"/>
    <row r="9681" s="57" customFormat="1" ht="13.5"/>
    <row r="9682" s="57" customFormat="1" ht="13.5"/>
    <row r="9683" s="57" customFormat="1" ht="13.5"/>
    <row r="9684" s="57" customFormat="1" ht="13.5"/>
    <row r="9685" s="57" customFormat="1" ht="13.5"/>
    <row r="9686" s="57" customFormat="1" ht="13.5"/>
    <row r="9687" s="57" customFormat="1" ht="13.5"/>
    <row r="9688" s="57" customFormat="1" ht="13.5"/>
    <row r="9689" s="57" customFormat="1" ht="13.5"/>
    <row r="9690" s="57" customFormat="1" ht="13.5"/>
    <row r="9691" s="57" customFormat="1" ht="13.5"/>
    <row r="9692" s="57" customFormat="1" ht="13.5"/>
    <row r="9693" s="57" customFormat="1" ht="13.5"/>
    <row r="9694" s="57" customFormat="1" ht="13.5"/>
    <row r="9695" s="57" customFormat="1" ht="13.5"/>
    <row r="9696" s="57" customFormat="1" ht="13.5"/>
    <row r="9697" s="57" customFormat="1" ht="13.5"/>
    <row r="9698" s="57" customFormat="1" ht="13.5"/>
    <row r="9699" s="57" customFormat="1" ht="13.5"/>
    <row r="9700" s="57" customFormat="1" ht="13.5"/>
    <row r="9701" s="57" customFormat="1" ht="13.5"/>
    <row r="9702" s="57" customFormat="1" ht="13.5"/>
    <row r="9703" s="57" customFormat="1" ht="13.5"/>
    <row r="9704" s="57" customFormat="1" ht="13.5"/>
    <row r="9705" s="57" customFormat="1" ht="13.5"/>
    <row r="9706" s="57" customFormat="1" ht="13.5"/>
    <row r="9707" s="57" customFormat="1" ht="13.5"/>
    <row r="9708" s="57" customFormat="1" ht="13.5"/>
    <row r="9709" s="57" customFormat="1" ht="13.5"/>
    <row r="9710" s="57" customFormat="1" ht="13.5"/>
    <row r="9711" s="57" customFormat="1" ht="13.5"/>
    <row r="9712" s="57" customFormat="1" ht="13.5"/>
    <row r="9713" s="57" customFormat="1" ht="13.5"/>
    <row r="9714" s="57" customFormat="1" ht="13.5"/>
    <row r="9715" s="57" customFormat="1" ht="13.5"/>
    <row r="9716" s="57" customFormat="1" ht="13.5"/>
    <row r="9717" s="57" customFormat="1" ht="13.5"/>
    <row r="9718" s="57" customFormat="1" ht="13.5"/>
    <row r="9719" s="57" customFormat="1" ht="13.5"/>
    <row r="9720" s="57" customFormat="1" ht="13.5"/>
    <row r="9721" s="57" customFormat="1" ht="13.5"/>
    <row r="9722" s="57" customFormat="1" ht="13.5"/>
    <row r="9723" s="57" customFormat="1" ht="13.5"/>
    <row r="9724" s="57" customFormat="1" ht="13.5"/>
    <row r="9725" s="57" customFormat="1" ht="13.5"/>
    <row r="9726" s="57" customFormat="1" ht="13.5"/>
    <row r="9727" s="57" customFormat="1" ht="13.5"/>
    <row r="9728" s="57" customFormat="1" ht="13.5"/>
    <row r="9729" s="57" customFormat="1" ht="13.5"/>
    <row r="9730" s="57" customFormat="1" ht="13.5"/>
    <row r="9731" s="57" customFormat="1" ht="13.5"/>
    <row r="9732" s="57" customFormat="1" ht="13.5"/>
    <row r="9733" s="57" customFormat="1" ht="13.5"/>
    <row r="9734" s="57" customFormat="1" ht="13.5"/>
    <row r="9735" s="57" customFormat="1" ht="13.5"/>
    <row r="9736" s="57" customFormat="1" ht="13.5"/>
    <row r="9737" s="57" customFormat="1" ht="13.5"/>
    <row r="9738" s="57" customFormat="1" ht="13.5"/>
    <row r="9739" s="57" customFormat="1" ht="13.5"/>
    <row r="9740" s="57" customFormat="1" ht="13.5"/>
    <row r="9741" s="57" customFormat="1" ht="13.5"/>
    <row r="9742" s="57" customFormat="1" ht="13.5"/>
    <row r="9743" s="57" customFormat="1" ht="13.5"/>
    <row r="9744" s="57" customFormat="1" ht="13.5"/>
    <row r="9745" s="57" customFormat="1" ht="13.5"/>
    <row r="9746" s="57" customFormat="1" ht="13.5"/>
    <row r="9747" s="57" customFormat="1" ht="13.5"/>
    <row r="9748" s="57" customFormat="1" ht="13.5"/>
    <row r="9749" s="57" customFormat="1" ht="13.5"/>
    <row r="9750" s="57" customFormat="1" ht="13.5"/>
    <row r="9751" s="57" customFormat="1" ht="13.5"/>
    <row r="9752" s="57" customFormat="1" ht="13.5"/>
    <row r="9753" s="57" customFormat="1" ht="13.5"/>
    <row r="9754" s="57" customFormat="1" ht="13.5"/>
    <row r="9755" s="57" customFormat="1" ht="13.5"/>
    <row r="9756" s="57" customFormat="1" ht="13.5"/>
    <row r="9757" s="57" customFormat="1" ht="13.5"/>
    <row r="9758" s="57" customFormat="1" ht="13.5"/>
    <row r="9759" s="57" customFormat="1" ht="13.5"/>
    <row r="9760" s="57" customFormat="1" ht="13.5"/>
    <row r="9761" s="57" customFormat="1" ht="13.5"/>
    <row r="9762" s="57" customFormat="1" ht="13.5"/>
    <row r="9763" s="57" customFormat="1" ht="13.5"/>
    <row r="9764" s="57" customFormat="1" ht="13.5"/>
    <row r="9765" s="57" customFormat="1" ht="13.5"/>
    <row r="9766" s="57" customFormat="1" ht="13.5"/>
    <row r="9767" s="57" customFormat="1" ht="13.5"/>
    <row r="9768" s="57" customFormat="1" ht="13.5"/>
    <row r="9769" s="57" customFormat="1" ht="13.5"/>
    <row r="9770" s="57" customFormat="1" ht="13.5"/>
    <row r="9771" s="57" customFormat="1" ht="13.5"/>
    <row r="9772" s="57" customFormat="1" ht="13.5"/>
    <row r="9773" s="57" customFormat="1" ht="13.5"/>
    <row r="9774" s="57" customFormat="1" ht="13.5"/>
    <row r="9775" s="57" customFormat="1" ht="13.5"/>
    <row r="9776" s="57" customFormat="1" ht="13.5"/>
    <row r="9777" s="57" customFormat="1" ht="13.5"/>
    <row r="9778" s="57" customFormat="1" ht="13.5"/>
    <row r="9779" s="57" customFormat="1" ht="13.5"/>
    <row r="9780" s="57" customFormat="1" ht="13.5"/>
    <row r="9781" s="57" customFormat="1" ht="13.5"/>
    <row r="9782" s="57" customFormat="1" ht="13.5"/>
    <row r="9783" s="57" customFormat="1" ht="13.5"/>
    <row r="9784" s="57" customFormat="1" ht="13.5"/>
    <row r="9785" s="57" customFormat="1" ht="13.5"/>
    <row r="9786" s="57" customFormat="1" ht="13.5"/>
    <row r="9787" s="57" customFormat="1" ht="13.5"/>
    <row r="9788" s="57" customFormat="1" ht="13.5"/>
    <row r="9789" s="57" customFormat="1" ht="13.5"/>
    <row r="9790" s="57" customFormat="1" ht="13.5"/>
    <row r="9791" s="57" customFormat="1" ht="13.5"/>
    <row r="9792" s="57" customFormat="1" ht="13.5"/>
    <row r="9793" s="57" customFormat="1" ht="13.5"/>
    <row r="9794" s="57" customFormat="1" ht="13.5"/>
    <row r="9795" s="57" customFormat="1" ht="13.5"/>
    <row r="9796" s="57" customFormat="1" ht="13.5"/>
    <row r="9797" s="57" customFormat="1" ht="13.5"/>
    <row r="9798" s="57" customFormat="1" ht="13.5"/>
    <row r="9799" s="57" customFormat="1" ht="13.5"/>
    <row r="9800" s="57" customFormat="1" ht="13.5"/>
    <row r="9801" s="57" customFormat="1" ht="13.5"/>
    <row r="9802" s="57" customFormat="1" ht="13.5"/>
    <row r="9803" s="57" customFormat="1" ht="13.5"/>
    <row r="9804" s="57" customFormat="1" ht="13.5"/>
    <row r="9805" s="57" customFormat="1" ht="13.5"/>
    <row r="9806" s="57" customFormat="1" ht="13.5"/>
    <row r="9807" s="57" customFormat="1" ht="13.5"/>
    <row r="9808" s="57" customFormat="1" ht="13.5"/>
    <row r="9809" s="57" customFormat="1" ht="13.5"/>
    <row r="9810" s="57" customFormat="1" ht="13.5"/>
    <row r="9811" s="57" customFormat="1" ht="13.5"/>
    <row r="9812" s="57" customFormat="1" ht="13.5"/>
    <row r="9813" s="57" customFormat="1" ht="13.5"/>
    <row r="9814" s="57" customFormat="1" ht="13.5"/>
    <row r="9815" s="57" customFormat="1" ht="13.5"/>
    <row r="9816" s="57" customFormat="1" ht="13.5"/>
    <row r="9817" s="57" customFormat="1" ht="13.5"/>
    <row r="9818" s="57" customFormat="1" ht="13.5"/>
    <row r="9819" s="57" customFormat="1" ht="13.5"/>
    <row r="9820" s="57" customFormat="1" ht="13.5"/>
    <row r="9821" s="57" customFormat="1" ht="13.5"/>
    <row r="9822" s="57" customFormat="1" ht="13.5"/>
    <row r="9823" s="57" customFormat="1" ht="13.5"/>
    <row r="9824" s="57" customFormat="1" ht="13.5"/>
    <row r="9825" s="57" customFormat="1" ht="13.5"/>
    <row r="9826" s="57" customFormat="1" ht="13.5"/>
    <row r="9827" s="57" customFormat="1" ht="13.5"/>
    <row r="9828" s="57" customFormat="1" ht="13.5"/>
    <row r="9829" s="57" customFormat="1" ht="13.5"/>
    <row r="9830" s="57" customFormat="1" ht="13.5"/>
    <row r="9831" s="57" customFormat="1" ht="13.5"/>
    <row r="9832" s="57" customFormat="1" ht="13.5"/>
    <row r="9833" s="57" customFormat="1" ht="13.5"/>
    <row r="9834" s="57" customFormat="1" ht="13.5"/>
    <row r="9835" s="57" customFormat="1" ht="13.5"/>
    <row r="9836" s="57" customFormat="1" ht="13.5"/>
    <row r="9837" s="57" customFormat="1" ht="13.5"/>
    <row r="9838" s="57" customFormat="1" ht="13.5"/>
    <row r="9839" s="57" customFormat="1" ht="13.5"/>
    <row r="9840" s="57" customFormat="1" ht="13.5"/>
    <row r="9841" s="57" customFormat="1" ht="13.5"/>
    <row r="9842" s="57" customFormat="1" ht="13.5"/>
    <row r="9843" s="57" customFormat="1" ht="13.5"/>
    <row r="9844" s="57" customFormat="1" ht="13.5"/>
    <row r="9845" s="57" customFormat="1" ht="13.5"/>
    <row r="9846" s="57" customFormat="1" ht="13.5"/>
    <row r="9847" s="57" customFormat="1" ht="13.5"/>
    <row r="9848" s="57" customFormat="1" ht="13.5"/>
    <row r="9849" s="57" customFormat="1" ht="13.5"/>
    <row r="9850" s="57" customFormat="1" ht="13.5"/>
    <row r="9851" s="57" customFormat="1" ht="13.5"/>
    <row r="9852" s="57" customFormat="1" ht="13.5"/>
    <row r="9853" s="57" customFormat="1" ht="13.5"/>
    <row r="9854" s="57" customFormat="1" ht="13.5"/>
    <row r="9855" s="57" customFormat="1" ht="13.5"/>
    <row r="9856" s="57" customFormat="1" ht="13.5"/>
    <row r="9857" s="57" customFormat="1" ht="13.5"/>
    <row r="9858" s="57" customFormat="1" ht="13.5"/>
    <row r="9859" s="57" customFormat="1" ht="13.5"/>
    <row r="9860" s="57" customFormat="1" ht="13.5"/>
    <row r="9861" s="57" customFormat="1" ht="13.5"/>
    <row r="9862" s="57" customFormat="1" ht="13.5"/>
    <row r="9863" s="57" customFormat="1" ht="13.5"/>
    <row r="9864" s="57" customFormat="1" ht="13.5"/>
    <row r="9865" s="57" customFormat="1" ht="13.5"/>
    <row r="9866" s="57" customFormat="1" ht="13.5"/>
    <row r="9867" s="57" customFormat="1" ht="13.5"/>
    <row r="9868" s="57" customFormat="1" ht="13.5"/>
    <row r="9869" s="57" customFormat="1" ht="13.5"/>
    <row r="9870" s="57" customFormat="1" ht="13.5"/>
    <row r="9871" s="57" customFormat="1" ht="13.5"/>
    <row r="9872" s="57" customFormat="1" ht="13.5"/>
    <row r="9873" s="57" customFormat="1" ht="13.5"/>
    <row r="9874" s="57" customFormat="1" ht="13.5"/>
    <row r="9875" s="57" customFormat="1" ht="13.5"/>
    <row r="9876" s="57" customFormat="1" ht="13.5"/>
    <row r="9877" s="57" customFormat="1" ht="13.5"/>
    <row r="9878" s="57" customFormat="1" ht="13.5"/>
    <row r="9879" s="57" customFormat="1" ht="13.5"/>
    <row r="9880" s="57" customFormat="1" ht="13.5"/>
    <row r="9881" s="57" customFormat="1" ht="13.5"/>
    <row r="9882" s="57" customFormat="1" ht="13.5"/>
    <row r="9883" s="57" customFormat="1" ht="13.5"/>
    <row r="9884" s="57" customFormat="1" ht="13.5"/>
    <row r="9885" s="57" customFormat="1" ht="13.5"/>
    <row r="9886" s="57" customFormat="1" ht="13.5"/>
    <row r="9887" s="57" customFormat="1" ht="13.5"/>
    <row r="9888" s="57" customFormat="1" ht="13.5"/>
    <row r="9889" s="57" customFormat="1" ht="13.5"/>
    <row r="9890" s="57" customFormat="1" ht="13.5"/>
    <row r="9891" s="57" customFormat="1" ht="13.5"/>
    <row r="9892" s="57" customFormat="1" ht="13.5"/>
    <row r="9893" s="57" customFormat="1" ht="13.5"/>
    <row r="9894" s="57" customFormat="1" ht="13.5"/>
    <row r="9895" s="57" customFormat="1" ht="13.5"/>
    <row r="9896" s="57" customFormat="1" ht="13.5"/>
    <row r="9897" s="57" customFormat="1" ht="13.5"/>
    <row r="9898" s="57" customFormat="1" ht="13.5"/>
    <row r="9899" s="57" customFormat="1" ht="13.5"/>
    <row r="9900" s="57" customFormat="1" ht="13.5"/>
    <row r="9901" s="57" customFormat="1" ht="13.5"/>
    <row r="9902" s="57" customFormat="1" ht="13.5"/>
    <row r="9903" s="57" customFormat="1" ht="13.5"/>
    <row r="9904" s="57" customFormat="1" ht="13.5"/>
    <row r="9905" s="57" customFormat="1" ht="13.5"/>
    <row r="9906" s="57" customFormat="1" ht="13.5"/>
    <row r="9907" s="57" customFormat="1" ht="13.5"/>
    <row r="9908" s="57" customFormat="1" ht="13.5"/>
    <row r="9909" s="57" customFormat="1" ht="13.5"/>
    <row r="9910" s="57" customFormat="1" ht="13.5"/>
    <row r="9911" s="57" customFormat="1" ht="13.5"/>
    <row r="9912" s="57" customFormat="1" ht="13.5"/>
    <row r="9913" s="57" customFormat="1" ht="13.5"/>
    <row r="9914" s="57" customFormat="1" ht="13.5"/>
    <row r="9915" s="57" customFormat="1" ht="13.5"/>
    <row r="9916" s="57" customFormat="1" ht="13.5"/>
    <row r="9917" s="57" customFormat="1" ht="13.5"/>
    <row r="9918" s="57" customFormat="1" ht="13.5"/>
    <row r="9919" s="57" customFormat="1" ht="13.5"/>
    <row r="9920" s="57" customFormat="1" ht="13.5"/>
    <row r="9921" s="57" customFormat="1" ht="13.5"/>
    <row r="9922" s="57" customFormat="1" ht="13.5"/>
    <row r="9923" s="57" customFormat="1" ht="13.5"/>
    <row r="9924" s="57" customFormat="1" ht="13.5"/>
    <row r="9925" s="57" customFormat="1" ht="13.5"/>
    <row r="9926" s="57" customFormat="1" ht="13.5"/>
    <row r="9927" s="57" customFormat="1" ht="13.5"/>
    <row r="9928" s="57" customFormat="1" ht="13.5"/>
    <row r="9929" s="57" customFormat="1" ht="13.5"/>
    <row r="9930" s="57" customFormat="1" ht="13.5"/>
    <row r="9931" s="57" customFormat="1" ht="13.5"/>
    <row r="9932" s="57" customFormat="1" ht="13.5"/>
    <row r="9933" s="57" customFormat="1" ht="13.5"/>
    <row r="9934" s="57" customFormat="1" ht="13.5"/>
    <row r="9935" s="57" customFormat="1" ht="13.5"/>
    <row r="9936" s="57" customFormat="1" ht="13.5"/>
    <row r="9937" s="57" customFormat="1" ht="13.5"/>
    <row r="9938" s="57" customFormat="1" ht="13.5"/>
    <row r="9939" s="57" customFormat="1" ht="13.5"/>
    <row r="9940" s="57" customFormat="1" ht="13.5"/>
    <row r="9941" s="57" customFormat="1" ht="13.5"/>
    <row r="9942" s="57" customFormat="1" ht="13.5"/>
    <row r="9943" s="57" customFormat="1" ht="13.5"/>
    <row r="9944" s="57" customFormat="1" ht="13.5"/>
    <row r="9945" s="57" customFormat="1" ht="13.5"/>
    <row r="9946" s="57" customFormat="1" ht="13.5"/>
    <row r="9947" s="57" customFormat="1" ht="13.5"/>
    <row r="9948" s="57" customFormat="1" ht="13.5"/>
    <row r="9949" s="57" customFormat="1" ht="13.5"/>
    <row r="9950" s="57" customFormat="1" ht="13.5"/>
    <row r="9951" s="57" customFormat="1" ht="13.5"/>
    <row r="9952" s="57" customFormat="1" ht="13.5"/>
    <row r="9953" s="57" customFormat="1" ht="13.5"/>
    <row r="9954" s="57" customFormat="1" ht="13.5"/>
    <row r="9955" s="57" customFormat="1" ht="13.5"/>
    <row r="9956" s="57" customFormat="1" ht="13.5"/>
    <row r="9957" s="57" customFormat="1" ht="13.5"/>
    <row r="9958" s="57" customFormat="1" ht="13.5"/>
    <row r="9959" s="57" customFormat="1" ht="13.5"/>
    <row r="9960" s="57" customFormat="1" ht="13.5"/>
    <row r="9961" s="57" customFormat="1" ht="13.5"/>
    <row r="9962" s="57" customFormat="1" ht="13.5"/>
    <row r="9963" s="57" customFormat="1" ht="13.5"/>
    <row r="9964" s="57" customFormat="1" ht="13.5"/>
    <row r="9965" s="57" customFormat="1" ht="13.5"/>
    <row r="9966" s="57" customFormat="1" ht="13.5"/>
    <row r="9967" s="57" customFormat="1" ht="13.5"/>
    <row r="9968" s="57" customFormat="1" ht="13.5"/>
    <row r="9969" s="57" customFormat="1" ht="13.5"/>
    <row r="9970" s="57" customFormat="1" ht="13.5"/>
    <row r="9971" s="57" customFormat="1" ht="13.5"/>
    <row r="9972" s="57" customFormat="1" ht="13.5"/>
    <row r="9973" s="57" customFormat="1" ht="13.5"/>
    <row r="9974" s="57" customFormat="1" ht="13.5"/>
    <row r="9975" s="57" customFormat="1" ht="13.5"/>
    <row r="9976" s="57" customFormat="1" ht="13.5"/>
    <row r="9977" s="57" customFormat="1" ht="13.5"/>
    <row r="9978" s="57" customFormat="1" ht="13.5"/>
    <row r="9979" s="57" customFormat="1" ht="13.5"/>
    <row r="9980" s="57" customFormat="1" ht="13.5"/>
    <row r="9981" s="57" customFormat="1" ht="13.5"/>
    <row r="9982" s="57" customFormat="1" ht="13.5"/>
    <row r="9983" s="57" customFormat="1" ht="13.5"/>
    <row r="9984" s="57" customFormat="1" ht="13.5"/>
    <row r="9985" s="57" customFormat="1" ht="13.5"/>
    <row r="9986" s="57" customFormat="1" ht="13.5"/>
    <row r="9987" s="57" customFormat="1" ht="13.5"/>
    <row r="9988" s="57" customFormat="1" ht="13.5"/>
    <row r="9989" s="57" customFormat="1" ht="13.5"/>
    <row r="9990" s="57" customFormat="1" ht="13.5"/>
    <row r="9991" s="57" customFormat="1" ht="13.5"/>
    <row r="9992" s="57" customFormat="1" ht="13.5"/>
    <row r="9993" s="57" customFormat="1" ht="13.5"/>
    <row r="9994" s="57" customFormat="1" ht="13.5"/>
    <row r="9995" s="57" customFormat="1" ht="13.5"/>
    <row r="9996" s="57" customFormat="1" ht="13.5"/>
    <row r="9997" s="57" customFormat="1" ht="13.5"/>
    <row r="9998" s="57" customFormat="1" ht="13.5"/>
    <row r="9999" s="57" customFormat="1" ht="13.5"/>
    <row r="10000" s="57" customFormat="1" ht="13.5"/>
    <row r="10001" s="57" customFormat="1" ht="13.5"/>
    <row r="10002" s="57" customFormat="1" ht="13.5"/>
    <row r="10003" s="57" customFormat="1" ht="13.5"/>
    <row r="10004" s="57" customFormat="1" ht="13.5"/>
    <row r="10005" s="57" customFormat="1" ht="13.5"/>
    <row r="10006" s="57" customFormat="1" ht="13.5"/>
    <row r="10007" s="57" customFormat="1" ht="13.5"/>
    <row r="10008" s="57" customFormat="1" ht="13.5"/>
    <row r="10009" s="57" customFormat="1" ht="13.5"/>
    <row r="10010" s="57" customFormat="1" ht="13.5"/>
    <row r="10011" s="57" customFormat="1" ht="13.5"/>
    <row r="10012" s="57" customFormat="1" ht="13.5"/>
    <row r="10013" s="57" customFormat="1" ht="13.5"/>
    <row r="10014" s="57" customFormat="1" ht="13.5"/>
    <row r="10015" s="57" customFormat="1" ht="13.5"/>
    <row r="10016" s="57" customFormat="1" ht="13.5"/>
    <row r="10017" s="57" customFormat="1" ht="13.5"/>
    <row r="10018" s="57" customFormat="1" ht="13.5"/>
    <row r="10019" s="57" customFormat="1" ht="13.5"/>
    <row r="10020" s="57" customFormat="1" ht="13.5"/>
    <row r="10021" s="57" customFormat="1" ht="13.5"/>
    <row r="10022" s="57" customFormat="1" ht="13.5"/>
    <row r="10023" s="57" customFormat="1" ht="13.5"/>
    <row r="10024" s="57" customFormat="1" ht="13.5"/>
    <row r="10025" s="57" customFormat="1" ht="13.5"/>
    <row r="10026" s="57" customFormat="1" ht="13.5"/>
    <row r="10027" s="57" customFormat="1" ht="13.5"/>
    <row r="10028" s="57" customFormat="1" ht="13.5"/>
    <row r="10029" s="57" customFormat="1" ht="13.5"/>
    <row r="10030" s="57" customFormat="1" ht="13.5"/>
    <row r="10031" s="57" customFormat="1" ht="13.5"/>
    <row r="10032" s="57" customFormat="1" ht="13.5"/>
    <row r="10033" s="57" customFormat="1" ht="13.5"/>
    <row r="10034" s="57" customFormat="1" ht="13.5"/>
    <row r="10035" s="57" customFormat="1" ht="13.5"/>
    <row r="10036" s="57" customFormat="1" ht="13.5"/>
    <row r="10037" s="57" customFormat="1" ht="13.5"/>
    <row r="10038" s="57" customFormat="1" ht="13.5"/>
    <row r="10039" s="57" customFormat="1" ht="13.5"/>
    <row r="10040" s="57" customFormat="1" ht="13.5"/>
    <row r="10041" s="57" customFormat="1" ht="13.5"/>
    <row r="10042" s="57" customFormat="1" ht="13.5"/>
    <row r="10043" s="57" customFormat="1" ht="13.5"/>
    <row r="10044" s="57" customFormat="1" ht="13.5"/>
    <row r="10045" s="57" customFormat="1" ht="13.5"/>
    <row r="10046" s="57" customFormat="1" ht="13.5"/>
    <row r="10047" s="57" customFormat="1" ht="13.5"/>
    <row r="10048" s="57" customFormat="1" ht="13.5"/>
    <row r="10049" s="57" customFormat="1" ht="13.5"/>
    <row r="10050" s="57" customFormat="1" ht="13.5"/>
    <row r="10051" s="57" customFormat="1" ht="13.5"/>
    <row r="10052" s="57" customFormat="1" ht="13.5"/>
    <row r="10053" s="57" customFormat="1" ht="13.5"/>
    <row r="10054" s="57" customFormat="1" ht="13.5"/>
    <row r="10055" s="57" customFormat="1" ht="13.5"/>
    <row r="10056" s="57" customFormat="1" ht="13.5"/>
    <row r="10057" s="57" customFormat="1" ht="13.5"/>
    <row r="10058" s="57" customFormat="1" ht="13.5"/>
    <row r="10059" s="57" customFormat="1" ht="13.5"/>
    <row r="10060" s="57" customFormat="1" ht="13.5"/>
    <row r="10061" s="57" customFormat="1" ht="13.5"/>
    <row r="10062" s="57" customFormat="1" ht="13.5"/>
    <row r="10063" s="57" customFormat="1" ht="13.5"/>
    <row r="10064" s="57" customFormat="1" ht="13.5"/>
    <row r="10065" s="57" customFormat="1" ht="13.5"/>
    <row r="10066" s="57" customFormat="1" ht="13.5"/>
    <row r="10067" s="57" customFormat="1" ht="13.5"/>
    <row r="10068" s="57" customFormat="1" ht="13.5"/>
    <row r="10069" s="57" customFormat="1" ht="13.5"/>
    <row r="10070" s="57" customFormat="1" ht="13.5"/>
    <row r="10071" s="57" customFormat="1" ht="13.5"/>
    <row r="10072" s="57" customFormat="1" ht="13.5"/>
    <row r="10073" s="57" customFormat="1" ht="13.5"/>
    <row r="10074" s="57" customFormat="1" ht="13.5"/>
    <row r="10075" s="57" customFormat="1" ht="13.5"/>
    <row r="10076" s="57" customFormat="1" ht="13.5"/>
    <row r="10077" s="57" customFormat="1" ht="13.5"/>
    <row r="10078" s="57" customFormat="1" ht="13.5"/>
    <row r="10079" s="57" customFormat="1" ht="13.5"/>
    <row r="10080" s="57" customFormat="1" ht="13.5"/>
    <row r="10081" s="57" customFormat="1" ht="13.5"/>
    <row r="10082" s="57" customFormat="1" ht="13.5"/>
    <row r="10083" s="57" customFormat="1" ht="13.5"/>
    <row r="10084" s="57" customFormat="1" ht="13.5"/>
    <row r="10085" s="57" customFormat="1" ht="13.5"/>
    <row r="10086" s="57" customFormat="1" ht="13.5"/>
    <row r="10087" s="57" customFormat="1" ht="13.5"/>
    <row r="10088" s="57" customFormat="1" ht="13.5"/>
    <row r="10089" s="57" customFormat="1" ht="13.5"/>
    <row r="10090" s="57" customFormat="1" ht="13.5"/>
    <row r="10091" s="57" customFormat="1" ht="13.5"/>
    <row r="10092" s="57" customFormat="1" ht="13.5"/>
    <row r="10093" s="57" customFormat="1" ht="13.5"/>
    <row r="10094" s="57" customFormat="1" ht="13.5"/>
    <row r="10095" s="57" customFormat="1" ht="13.5"/>
    <row r="10096" s="57" customFormat="1" ht="13.5"/>
    <row r="10097" s="57" customFormat="1" ht="13.5"/>
    <row r="10098" s="57" customFormat="1" ht="13.5"/>
    <row r="10099" s="57" customFormat="1" ht="13.5"/>
    <row r="10100" s="57" customFormat="1" ht="13.5"/>
    <row r="10101" s="57" customFormat="1" ht="13.5"/>
    <row r="10102" s="57" customFormat="1" ht="13.5"/>
    <row r="10103" s="57" customFormat="1" ht="13.5"/>
    <row r="10104" s="57" customFormat="1" ht="13.5"/>
    <row r="10105" s="57" customFormat="1" ht="13.5"/>
    <row r="10106" s="57" customFormat="1" ht="13.5"/>
    <row r="10107" s="57" customFormat="1" ht="13.5"/>
    <row r="10108" s="57" customFormat="1" ht="13.5"/>
    <row r="10109" s="57" customFormat="1" ht="13.5"/>
    <row r="10110" s="57" customFormat="1" ht="13.5"/>
    <row r="10111" s="57" customFormat="1" ht="13.5"/>
    <row r="10112" s="57" customFormat="1" ht="13.5"/>
    <row r="10113" s="57" customFormat="1" ht="13.5"/>
    <row r="10114" s="57" customFormat="1" ht="13.5"/>
    <row r="10115" s="57" customFormat="1" ht="13.5"/>
    <row r="10116" s="57" customFormat="1" ht="13.5"/>
    <row r="10117" s="57" customFormat="1" ht="13.5"/>
    <row r="10118" s="57" customFormat="1" ht="13.5"/>
    <row r="10119" s="57" customFormat="1" ht="13.5"/>
    <row r="10120" s="57" customFormat="1" ht="13.5"/>
    <row r="10121" s="57" customFormat="1" ht="13.5"/>
    <row r="10122" s="57" customFormat="1" ht="13.5"/>
    <row r="10123" s="57" customFormat="1" ht="13.5"/>
    <row r="10124" s="57" customFormat="1" ht="13.5"/>
    <row r="10125" s="57" customFormat="1" ht="13.5"/>
    <row r="10126" s="57" customFormat="1" ht="13.5"/>
    <row r="10127" s="57" customFormat="1" ht="13.5"/>
    <row r="10128" s="57" customFormat="1" ht="13.5"/>
    <row r="10129" s="57" customFormat="1" ht="13.5"/>
    <row r="10130" s="57" customFormat="1" ht="13.5"/>
    <row r="10131" s="57" customFormat="1" ht="13.5"/>
    <row r="10132" s="57" customFormat="1" ht="13.5"/>
    <row r="10133" s="57" customFormat="1" ht="13.5"/>
    <row r="10134" s="57" customFormat="1" ht="13.5"/>
    <row r="10135" s="57" customFormat="1" ht="13.5"/>
    <row r="10136" s="57" customFormat="1" ht="13.5"/>
    <row r="10137" s="57" customFormat="1" ht="13.5"/>
    <row r="10138" s="57" customFormat="1" ht="13.5"/>
    <row r="10139" s="57" customFormat="1" ht="13.5"/>
    <row r="10140" s="57" customFormat="1" ht="13.5"/>
    <row r="10141" s="57" customFormat="1" ht="13.5"/>
    <row r="10142" s="57" customFormat="1" ht="13.5"/>
    <row r="10143" s="57" customFormat="1" ht="13.5"/>
    <row r="10144" s="57" customFormat="1" ht="13.5"/>
    <row r="10145" s="57" customFormat="1" ht="13.5"/>
    <row r="10146" s="57" customFormat="1" ht="13.5"/>
    <row r="10147" s="57" customFormat="1" ht="13.5"/>
    <row r="10148" s="57" customFormat="1" ht="13.5"/>
    <row r="10149" s="57" customFormat="1" ht="13.5"/>
    <row r="10150" s="57" customFormat="1" ht="13.5"/>
    <row r="10151" s="57" customFormat="1" ht="13.5"/>
    <row r="10152" s="57" customFormat="1" ht="13.5"/>
    <row r="10153" s="57" customFormat="1" ht="13.5"/>
    <row r="10154" s="57" customFormat="1" ht="13.5"/>
    <row r="10155" s="57" customFormat="1" ht="13.5"/>
    <row r="10156" s="57" customFormat="1" ht="13.5"/>
    <row r="10157" s="57" customFormat="1" ht="13.5"/>
    <row r="10158" s="57" customFormat="1" ht="13.5"/>
    <row r="10159" s="57" customFormat="1" ht="13.5"/>
    <row r="10160" s="57" customFormat="1" ht="13.5"/>
    <row r="10161" s="57" customFormat="1" ht="13.5"/>
    <row r="10162" s="57" customFormat="1" ht="13.5"/>
    <row r="10163" s="57" customFormat="1" ht="13.5"/>
    <row r="10164" s="57" customFormat="1" ht="13.5"/>
    <row r="10165" s="57" customFormat="1" ht="13.5"/>
    <row r="10166" s="57" customFormat="1" ht="13.5"/>
    <row r="10167" s="57" customFormat="1" ht="13.5"/>
    <row r="10168" s="57" customFormat="1" ht="13.5"/>
    <row r="10169" s="57" customFormat="1" ht="13.5"/>
    <row r="10170" s="57" customFormat="1" ht="13.5"/>
    <row r="10171" s="57" customFormat="1" ht="13.5"/>
    <row r="10172" s="57" customFormat="1" ht="13.5"/>
    <row r="10173" s="57" customFormat="1" ht="13.5"/>
    <row r="10174" s="57" customFormat="1" ht="13.5"/>
    <row r="10175" s="57" customFormat="1" ht="13.5"/>
    <row r="10176" s="57" customFormat="1" ht="13.5"/>
    <row r="10177" s="57" customFormat="1" ht="13.5"/>
    <row r="10178" s="57" customFormat="1" ht="13.5"/>
    <row r="10179" s="57" customFormat="1" ht="13.5"/>
    <row r="10180" s="57" customFormat="1" ht="13.5"/>
    <row r="10181" s="57" customFormat="1" ht="13.5"/>
    <row r="10182" s="57" customFormat="1" ht="13.5"/>
    <row r="10183" s="57" customFormat="1" ht="13.5"/>
    <row r="10184" s="57" customFormat="1" ht="13.5"/>
    <row r="10185" s="57" customFormat="1" ht="13.5"/>
    <row r="10186" s="57" customFormat="1" ht="13.5"/>
    <row r="10187" s="57" customFormat="1" ht="13.5"/>
    <row r="10188" s="57" customFormat="1" ht="13.5"/>
    <row r="10189" s="57" customFormat="1" ht="13.5"/>
    <row r="10190" s="57" customFormat="1" ht="13.5"/>
    <row r="10191" s="57" customFormat="1" ht="13.5"/>
    <row r="10192" s="57" customFormat="1" ht="13.5"/>
    <row r="10193" s="57" customFormat="1" ht="13.5"/>
    <row r="10194" s="57" customFormat="1" ht="13.5"/>
    <row r="10195" s="57" customFormat="1" ht="13.5"/>
    <row r="10196" s="57" customFormat="1" ht="13.5"/>
    <row r="10197" s="57" customFormat="1" ht="13.5"/>
    <row r="10198" s="57" customFormat="1" ht="13.5"/>
    <row r="10199" s="57" customFormat="1" ht="13.5"/>
    <row r="10200" s="57" customFormat="1" ht="13.5"/>
    <row r="10201" s="57" customFormat="1" ht="13.5"/>
    <row r="10202" s="57" customFormat="1" ht="13.5"/>
    <row r="10203" s="57" customFormat="1" ht="13.5"/>
    <row r="10204" s="57" customFormat="1" ht="13.5"/>
    <row r="10205" s="57" customFormat="1" ht="13.5"/>
    <row r="10206" s="57" customFormat="1" ht="13.5"/>
    <row r="10207" s="57" customFormat="1" ht="13.5"/>
    <row r="10208" s="57" customFormat="1" ht="13.5"/>
    <row r="10209" s="57" customFormat="1" ht="13.5"/>
    <row r="10210" s="57" customFormat="1" ht="13.5"/>
    <row r="10211" s="57" customFormat="1" ht="13.5"/>
    <row r="10212" s="57" customFormat="1" ht="13.5"/>
    <row r="10213" s="57" customFormat="1" ht="13.5"/>
    <row r="10214" s="57" customFormat="1" ht="13.5"/>
    <row r="10215" s="57" customFormat="1" ht="13.5"/>
    <row r="10216" s="57" customFormat="1" ht="13.5"/>
    <row r="10217" s="57" customFormat="1" ht="13.5"/>
    <row r="10218" s="57" customFormat="1" ht="13.5"/>
    <row r="10219" s="57" customFormat="1" ht="13.5"/>
    <row r="10220" s="57" customFormat="1" ht="13.5"/>
    <row r="10221" s="57" customFormat="1" ht="13.5"/>
    <row r="10222" s="57" customFormat="1" ht="13.5"/>
    <row r="10223" s="57" customFormat="1" ht="13.5"/>
    <row r="10224" s="57" customFormat="1" ht="13.5"/>
    <row r="10225" s="57" customFormat="1" ht="13.5"/>
    <row r="10226" s="57" customFormat="1" ht="13.5"/>
    <row r="10227" s="57" customFormat="1" ht="13.5"/>
    <row r="10228" s="57" customFormat="1" ht="13.5"/>
    <row r="10229" s="57" customFormat="1" ht="13.5"/>
    <row r="10230" s="57" customFormat="1" ht="13.5"/>
    <row r="10231" s="57" customFormat="1" ht="13.5"/>
    <row r="10232" s="57" customFormat="1" ht="13.5"/>
    <row r="10233" s="57" customFormat="1" ht="13.5"/>
    <row r="10234" s="57" customFormat="1" ht="13.5"/>
    <row r="10235" s="57" customFormat="1" ht="13.5"/>
    <row r="10236" s="57" customFormat="1" ht="13.5"/>
    <row r="10237" s="57" customFormat="1" ht="13.5"/>
    <row r="10238" s="57" customFormat="1" ht="13.5"/>
    <row r="10239" s="57" customFormat="1" ht="13.5"/>
    <row r="10240" s="57" customFormat="1" ht="13.5"/>
    <row r="10241" s="57" customFormat="1" ht="13.5"/>
    <row r="10242" s="57" customFormat="1" ht="13.5"/>
    <row r="10243" s="57" customFormat="1" ht="13.5"/>
    <row r="10244" s="57" customFormat="1" ht="13.5"/>
    <row r="10245" s="57" customFormat="1" ht="13.5"/>
    <row r="10246" s="57" customFormat="1" ht="13.5"/>
    <row r="10247" s="57" customFormat="1" ht="13.5"/>
    <row r="10248" s="57" customFormat="1" ht="13.5"/>
    <row r="10249" s="57" customFormat="1" ht="13.5"/>
    <row r="10250" s="57" customFormat="1" ht="13.5"/>
    <row r="10251" s="57" customFormat="1" ht="13.5"/>
    <row r="10252" s="57" customFormat="1" ht="13.5"/>
    <row r="10253" s="57" customFormat="1" ht="13.5"/>
    <row r="10254" s="57" customFormat="1" ht="13.5"/>
    <row r="10255" s="57" customFormat="1" ht="13.5"/>
    <row r="10256" s="57" customFormat="1" ht="13.5"/>
    <row r="10257" s="57" customFormat="1" ht="13.5"/>
    <row r="10258" s="57" customFormat="1" ht="13.5"/>
    <row r="10259" s="57" customFormat="1" ht="13.5"/>
    <row r="10260" s="57" customFormat="1" ht="13.5"/>
    <row r="10261" s="57" customFormat="1" ht="13.5"/>
    <row r="10262" s="57" customFormat="1" ht="13.5"/>
    <row r="10263" s="57" customFormat="1" ht="13.5"/>
    <row r="10264" s="57" customFormat="1" ht="13.5"/>
    <row r="10265" s="57" customFormat="1" ht="13.5"/>
    <row r="10266" s="57" customFormat="1" ht="13.5"/>
    <row r="10267" s="57" customFormat="1" ht="13.5"/>
    <row r="10268" s="57" customFormat="1" ht="13.5"/>
    <row r="10269" s="57" customFormat="1" ht="13.5"/>
    <row r="10270" s="57" customFormat="1" ht="13.5"/>
    <row r="10271" s="57" customFormat="1" ht="13.5"/>
    <row r="10272" s="57" customFormat="1" ht="13.5"/>
    <row r="10273" s="57" customFormat="1" ht="13.5"/>
    <row r="10274" s="57" customFormat="1" ht="13.5"/>
    <row r="10275" s="57" customFormat="1" ht="13.5"/>
    <row r="10276" s="57" customFormat="1" ht="13.5"/>
    <row r="10277" s="57" customFormat="1" ht="13.5"/>
    <row r="10278" s="57" customFormat="1" ht="13.5"/>
    <row r="10279" s="57" customFormat="1" ht="13.5"/>
    <row r="10280" s="57" customFormat="1" ht="13.5"/>
    <row r="10281" s="57" customFormat="1" ht="13.5"/>
    <row r="10282" s="57" customFormat="1" ht="13.5"/>
    <row r="10283" s="57" customFormat="1" ht="13.5"/>
    <row r="10284" s="57" customFormat="1" ht="13.5"/>
    <row r="10285" s="57" customFormat="1" ht="13.5"/>
    <row r="10286" s="57" customFormat="1" ht="13.5"/>
    <row r="10287" s="57" customFormat="1" ht="13.5"/>
    <row r="10288" s="57" customFormat="1" ht="13.5"/>
    <row r="10289" s="57" customFormat="1" ht="13.5"/>
    <row r="10290" s="57" customFormat="1" ht="13.5"/>
    <row r="10291" s="57" customFormat="1" ht="13.5"/>
    <row r="10292" s="57" customFormat="1" ht="13.5"/>
    <row r="10293" s="57" customFormat="1" ht="13.5"/>
    <row r="10294" s="57" customFormat="1" ht="13.5"/>
    <row r="10295" s="57" customFormat="1" ht="13.5"/>
    <row r="10296" s="57" customFormat="1" ht="13.5"/>
    <row r="10297" s="57" customFormat="1" ht="13.5"/>
    <row r="10298" s="57" customFormat="1" ht="13.5"/>
    <row r="10299" s="57" customFormat="1" ht="13.5"/>
    <row r="10300" s="57" customFormat="1" ht="13.5"/>
    <row r="10301" s="57" customFormat="1" ht="13.5"/>
    <row r="10302" s="57" customFormat="1" ht="13.5"/>
    <row r="10303" s="57" customFormat="1" ht="13.5"/>
    <row r="10304" s="57" customFormat="1" ht="13.5"/>
    <row r="10305" s="57" customFormat="1" ht="13.5"/>
    <row r="10306" s="57" customFormat="1" ht="13.5"/>
    <row r="10307" s="57" customFormat="1" ht="13.5"/>
    <row r="10308" s="57" customFormat="1" ht="13.5"/>
    <row r="10309" s="57" customFormat="1" ht="13.5"/>
    <row r="10310" s="57" customFormat="1" ht="13.5"/>
    <row r="10311" s="57" customFormat="1" ht="13.5"/>
    <row r="10312" s="57" customFormat="1" ht="13.5"/>
    <row r="10313" s="57" customFormat="1" ht="13.5"/>
    <row r="10314" s="57" customFormat="1" ht="13.5"/>
    <row r="10315" s="57" customFormat="1" ht="13.5"/>
    <row r="10316" s="57" customFormat="1" ht="13.5"/>
    <row r="10317" s="57" customFormat="1" ht="13.5"/>
    <row r="10318" s="57" customFormat="1" ht="13.5"/>
    <row r="10319" s="57" customFormat="1" ht="13.5"/>
    <row r="10320" s="57" customFormat="1" ht="13.5"/>
    <row r="10321" s="57" customFormat="1" ht="13.5"/>
    <row r="10322" s="57" customFormat="1" ht="13.5"/>
    <row r="10323" s="57" customFormat="1" ht="13.5"/>
    <row r="10324" s="57" customFormat="1" ht="13.5"/>
    <row r="10325" s="57" customFormat="1" ht="13.5"/>
    <row r="10326" s="57" customFormat="1" ht="13.5"/>
    <row r="10327" s="57" customFormat="1" ht="13.5"/>
    <row r="10328" s="57" customFormat="1" ht="13.5"/>
    <row r="10329" s="57" customFormat="1" ht="13.5"/>
    <row r="10330" s="57" customFormat="1" ht="13.5"/>
    <row r="10331" s="57" customFormat="1" ht="13.5"/>
    <row r="10332" s="57" customFormat="1" ht="13.5"/>
    <row r="10333" s="57" customFormat="1" ht="13.5"/>
    <row r="10334" s="57" customFormat="1" ht="13.5"/>
    <row r="10335" s="57" customFormat="1" ht="13.5"/>
    <row r="10336" s="57" customFormat="1" ht="13.5"/>
    <row r="10337" s="57" customFormat="1" ht="13.5"/>
    <row r="10338" s="57" customFormat="1" ht="13.5"/>
    <row r="10339" s="57" customFormat="1" ht="13.5"/>
    <row r="10340" s="57" customFormat="1" ht="13.5"/>
    <row r="10341" s="57" customFormat="1" ht="13.5"/>
    <row r="10342" s="57" customFormat="1" ht="13.5"/>
    <row r="10343" s="57" customFormat="1" ht="13.5"/>
    <row r="10344" s="57" customFormat="1" ht="13.5"/>
    <row r="10345" s="57" customFormat="1" ht="13.5"/>
    <row r="10346" s="57" customFormat="1" ht="13.5"/>
    <row r="10347" s="57" customFormat="1" ht="13.5"/>
    <row r="10348" s="57" customFormat="1" ht="13.5"/>
    <row r="10349" s="57" customFormat="1" ht="13.5"/>
    <row r="10350" s="57" customFormat="1" ht="13.5"/>
    <row r="10351" s="57" customFormat="1" ht="13.5"/>
    <row r="10352" s="57" customFormat="1" ht="13.5"/>
    <row r="10353" s="57" customFormat="1" ht="13.5"/>
    <row r="10354" s="57" customFormat="1" ht="13.5"/>
    <row r="10355" s="57" customFormat="1" ht="13.5"/>
    <row r="10356" s="57" customFormat="1" ht="13.5"/>
    <row r="10357" s="57" customFormat="1" ht="13.5"/>
    <row r="10358" s="57" customFormat="1" ht="13.5"/>
    <row r="10359" s="57" customFormat="1" ht="13.5"/>
    <row r="10360" s="57" customFormat="1" ht="13.5"/>
    <row r="10361" s="57" customFormat="1" ht="13.5"/>
    <row r="10362" s="57" customFormat="1" ht="13.5"/>
    <row r="10363" s="57" customFormat="1" ht="13.5"/>
    <row r="10364" s="57" customFormat="1" ht="13.5"/>
    <row r="10365" s="57" customFormat="1" ht="13.5"/>
    <row r="10366" s="57" customFormat="1" ht="13.5"/>
    <row r="10367" s="57" customFormat="1" ht="13.5"/>
    <row r="10368" s="57" customFormat="1" ht="13.5"/>
    <row r="10369" s="57" customFormat="1" ht="13.5"/>
    <row r="10370" s="57" customFormat="1" ht="13.5"/>
    <row r="10371" s="57" customFormat="1" ht="13.5"/>
    <row r="10372" s="57" customFormat="1" ht="13.5"/>
    <row r="10373" s="57" customFormat="1" ht="13.5"/>
    <row r="10374" s="57" customFormat="1" ht="13.5"/>
    <row r="10375" s="57" customFormat="1" ht="13.5"/>
    <row r="10376" s="57" customFormat="1" ht="13.5"/>
    <row r="10377" s="57" customFormat="1" ht="13.5"/>
    <row r="10378" s="57" customFormat="1" ht="13.5"/>
    <row r="10379" s="57" customFormat="1" ht="13.5"/>
    <row r="10380" s="57" customFormat="1" ht="13.5"/>
    <row r="10381" s="57" customFormat="1" ht="13.5"/>
    <row r="10382" s="57" customFormat="1" ht="13.5"/>
    <row r="10383" s="57" customFormat="1" ht="13.5"/>
    <row r="10384" s="57" customFormat="1" ht="13.5"/>
    <row r="10385" s="57" customFormat="1" ht="13.5"/>
    <row r="10386" s="57" customFormat="1" ht="13.5"/>
    <row r="10387" s="57" customFormat="1" ht="13.5"/>
    <row r="10388" s="57" customFormat="1" ht="13.5"/>
    <row r="10389" s="57" customFormat="1" ht="13.5"/>
    <row r="10390" s="57" customFormat="1" ht="13.5"/>
    <row r="10391" s="57" customFormat="1" ht="13.5"/>
    <row r="10392" s="57" customFormat="1" ht="13.5"/>
    <row r="10393" s="57" customFormat="1" ht="13.5"/>
    <row r="10394" s="57" customFormat="1" ht="13.5"/>
    <row r="10395" s="57" customFormat="1" ht="13.5"/>
    <row r="10396" s="57" customFormat="1" ht="13.5"/>
    <row r="10397" s="57" customFormat="1" ht="13.5"/>
    <row r="10398" s="57" customFormat="1" ht="13.5"/>
    <row r="10399" s="57" customFormat="1" ht="13.5"/>
    <row r="10400" s="57" customFormat="1" ht="13.5"/>
    <row r="10401" s="57" customFormat="1" ht="13.5"/>
    <row r="10402" s="57" customFormat="1" ht="13.5"/>
    <row r="10403" s="57" customFormat="1" ht="13.5"/>
    <row r="10404" s="57" customFormat="1" ht="13.5"/>
    <row r="10405" s="57" customFormat="1" ht="13.5"/>
    <row r="10406" s="57" customFormat="1" ht="13.5"/>
    <row r="10407" s="57" customFormat="1" ht="13.5"/>
    <row r="10408" s="57" customFormat="1" ht="13.5"/>
    <row r="10409" s="57" customFormat="1" ht="13.5"/>
    <row r="10410" s="57" customFormat="1" ht="13.5"/>
    <row r="10411" s="57" customFormat="1" ht="13.5"/>
    <row r="10412" s="57" customFormat="1" ht="13.5"/>
    <row r="10413" s="57" customFormat="1" ht="13.5"/>
    <row r="10414" s="57" customFormat="1" ht="13.5"/>
    <row r="10415" s="57" customFormat="1" ht="13.5"/>
    <row r="10416" s="57" customFormat="1" ht="13.5"/>
    <row r="10417" s="57" customFormat="1" ht="13.5"/>
    <row r="10418" s="57" customFormat="1" ht="13.5"/>
    <row r="10419" s="57" customFormat="1" ht="13.5"/>
    <row r="10420" s="57" customFormat="1" ht="13.5"/>
    <row r="10421" s="57" customFormat="1" ht="13.5"/>
    <row r="10422" s="57" customFormat="1" ht="13.5"/>
    <row r="10423" s="57" customFormat="1" ht="13.5"/>
    <row r="10424" s="57" customFormat="1" ht="13.5"/>
    <row r="10425" s="57" customFormat="1" ht="13.5"/>
    <row r="10426" s="57" customFormat="1" ht="13.5"/>
    <row r="10427" s="57" customFormat="1" ht="13.5"/>
    <row r="10428" s="57" customFormat="1" ht="13.5"/>
    <row r="10429" s="57" customFormat="1" ht="13.5"/>
    <row r="10430" s="57" customFormat="1" ht="13.5"/>
    <row r="10431" s="57" customFormat="1" ht="13.5"/>
    <row r="10432" s="57" customFormat="1" ht="13.5"/>
    <row r="10433" s="57" customFormat="1" ht="13.5"/>
    <row r="10434" s="57" customFormat="1" ht="13.5"/>
    <row r="10435" s="57" customFormat="1" ht="13.5"/>
    <row r="10436" s="57" customFormat="1" ht="13.5"/>
    <row r="10437" s="57" customFormat="1" ht="13.5"/>
    <row r="10438" s="57" customFormat="1" ht="13.5"/>
    <row r="10439" s="57" customFormat="1" ht="13.5"/>
    <row r="10440" s="57" customFormat="1" ht="13.5"/>
    <row r="10441" s="57" customFormat="1" ht="13.5"/>
    <row r="10442" s="57" customFormat="1" ht="13.5"/>
    <row r="10443" s="57" customFormat="1" ht="13.5"/>
    <row r="10444" s="57" customFormat="1" ht="13.5"/>
    <row r="10445" s="57" customFormat="1" ht="13.5"/>
    <row r="10446" s="57" customFormat="1" ht="13.5"/>
    <row r="10447" s="57" customFormat="1" ht="13.5"/>
    <row r="10448" s="57" customFormat="1" ht="13.5"/>
    <row r="10449" s="57" customFormat="1" ht="13.5"/>
    <row r="10450" s="57" customFormat="1" ht="13.5"/>
    <row r="10451" s="57" customFormat="1" ht="13.5"/>
    <row r="10452" s="57" customFormat="1" ht="13.5"/>
    <row r="10453" s="57" customFormat="1" ht="13.5"/>
    <row r="10454" s="57" customFormat="1" ht="13.5"/>
    <row r="10455" s="57" customFormat="1" ht="13.5"/>
    <row r="10456" s="57" customFormat="1" ht="13.5"/>
    <row r="10457" s="57" customFormat="1" ht="13.5"/>
    <row r="10458" s="57" customFormat="1" ht="13.5"/>
    <row r="10459" s="57" customFormat="1" ht="13.5"/>
    <row r="10460" s="57" customFormat="1" ht="13.5"/>
    <row r="10461" s="57" customFormat="1" ht="13.5"/>
    <row r="10462" s="57" customFormat="1" ht="13.5"/>
    <row r="10463" s="57" customFormat="1" ht="13.5"/>
    <row r="10464" s="57" customFormat="1" ht="13.5"/>
    <row r="10465" s="57" customFormat="1" ht="13.5"/>
    <row r="10466" s="57" customFormat="1" ht="13.5"/>
    <row r="10467" s="57" customFormat="1" ht="13.5"/>
    <row r="10468" s="57" customFormat="1" ht="13.5"/>
    <row r="10469" s="57" customFormat="1" ht="13.5"/>
    <row r="10470" s="57" customFormat="1" ht="13.5"/>
    <row r="10471" s="57" customFormat="1" ht="13.5"/>
    <row r="10472" s="57" customFormat="1" ht="13.5"/>
    <row r="10473" s="57" customFormat="1" ht="13.5"/>
    <row r="10474" s="57" customFormat="1" ht="13.5"/>
    <row r="10475" s="57" customFormat="1" ht="13.5"/>
    <row r="10476" s="57" customFormat="1" ht="13.5"/>
    <row r="10477" s="57" customFormat="1" ht="13.5"/>
    <row r="10478" s="57" customFormat="1" ht="13.5"/>
    <row r="10479" s="57" customFormat="1" ht="13.5"/>
    <row r="10480" s="57" customFormat="1" ht="13.5"/>
    <row r="10481" s="57" customFormat="1" ht="13.5"/>
    <row r="10482" s="57" customFormat="1" ht="13.5"/>
    <row r="10483" s="57" customFormat="1" ht="13.5"/>
    <row r="10484" s="57" customFormat="1" ht="13.5"/>
    <row r="10485" s="57" customFormat="1" ht="13.5"/>
    <row r="10486" s="57" customFormat="1" ht="13.5"/>
    <row r="10487" s="57" customFormat="1" ht="13.5"/>
    <row r="10488" s="57" customFormat="1" ht="13.5"/>
    <row r="10489" s="57" customFormat="1" ht="13.5"/>
    <row r="10490" s="57" customFormat="1" ht="13.5"/>
    <row r="10491" s="57" customFormat="1" ht="13.5"/>
    <row r="10492" s="57" customFormat="1" ht="13.5"/>
    <row r="10493" s="57" customFormat="1" ht="13.5"/>
    <row r="10494" s="57" customFormat="1" ht="13.5"/>
    <row r="10495" s="57" customFormat="1" ht="13.5"/>
    <row r="10496" s="57" customFormat="1" ht="13.5"/>
    <row r="10497" s="57" customFormat="1" ht="13.5"/>
    <row r="10498" s="57" customFormat="1" ht="13.5"/>
    <row r="10499" s="57" customFormat="1" ht="13.5"/>
    <row r="10500" s="57" customFormat="1" ht="13.5"/>
    <row r="10501" s="57" customFormat="1" ht="13.5"/>
    <row r="10502" s="57" customFormat="1" ht="13.5"/>
    <row r="10503" s="57" customFormat="1" ht="13.5"/>
    <row r="10504" s="57" customFormat="1" ht="13.5"/>
    <row r="10505" s="57" customFormat="1" ht="13.5"/>
    <row r="10506" s="57" customFormat="1" ht="13.5"/>
    <row r="10507" s="57" customFormat="1" ht="13.5"/>
    <row r="10508" s="57" customFormat="1" ht="13.5"/>
    <row r="10509" s="57" customFormat="1" ht="13.5"/>
    <row r="10510" s="57" customFormat="1" ht="13.5"/>
    <row r="10511" s="57" customFormat="1" ht="13.5"/>
    <row r="10512" s="57" customFormat="1" ht="13.5"/>
    <row r="10513" s="57" customFormat="1" ht="13.5"/>
    <row r="10514" s="57" customFormat="1" ht="13.5"/>
    <row r="10515" s="57" customFormat="1" ht="13.5"/>
    <row r="10516" s="57" customFormat="1" ht="13.5"/>
    <row r="10517" s="57" customFormat="1" ht="13.5"/>
    <row r="10518" s="57" customFormat="1" ht="13.5"/>
    <row r="10519" s="57" customFormat="1" ht="13.5"/>
    <row r="10520" s="57" customFormat="1" ht="13.5"/>
    <row r="10521" s="57" customFormat="1" ht="13.5"/>
    <row r="10522" s="57" customFormat="1" ht="13.5"/>
    <row r="10523" s="57" customFormat="1" ht="13.5"/>
    <row r="10524" s="57" customFormat="1" ht="13.5"/>
    <row r="10525" s="57" customFormat="1" ht="13.5"/>
    <row r="10526" s="57" customFormat="1" ht="13.5"/>
    <row r="10527" s="57" customFormat="1" ht="13.5"/>
    <row r="10528" s="57" customFormat="1" ht="13.5"/>
    <row r="10529" s="57" customFormat="1" ht="13.5"/>
    <row r="10530" s="57" customFormat="1" ht="13.5"/>
    <row r="10531" s="57" customFormat="1" ht="13.5"/>
    <row r="10532" s="57" customFormat="1" ht="13.5"/>
    <row r="10533" s="57" customFormat="1" ht="13.5"/>
    <row r="10534" s="57" customFormat="1" ht="13.5"/>
    <row r="10535" s="57" customFormat="1" ht="13.5"/>
    <row r="10536" s="57" customFormat="1" ht="13.5"/>
    <row r="10537" s="57" customFormat="1" ht="13.5"/>
    <row r="10538" s="57" customFormat="1" ht="13.5"/>
    <row r="10539" s="57" customFormat="1" ht="13.5"/>
    <row r="10540" s="57" customFormat="1" ht="13.5"/>
    <row r="10541" s="57" customFormat="1" ht="13.5"/>
    <row r="10542" s="57" customFormat="1" ht="13.5"/>
    <row r="10543" s="57" customFormat="1" ht="13.5"/>
    <row r="10544" s="57" customFormat="1" ht="13.5"/>
    <row r="10545" s="57" customFormat="1" ht="13.5"/>
    <row r="10546" s="57" customFormat="1" ht="13.5"/>
    <row r="10547" s="57" customFormat="1" ht="13.5"/>
    <row r="10548" s="57" customFormat="1" ht="13.5"/>
    <row r="10549" s="57" customFormat="1" ht="13.5"/>
    <row r="10550" s="57" customFormat="1" ht="13.5"/>
    <row r="10551" s="57" customFormat="1" ht="13.5"/>
    <row r="10552" s="57" customFormat="1" ht="13.5"/>
    <row r="10553" s="57" customFormat="1" ht="13.5"/>
    <row r="10554" s="57" customFormat="1" ht="13.5"/>
    <row r="10555" s="57" customFormat="1" ht="13.5"/>
    <row r="10556" s="57" customFormat="1" ht="13.5"/>
    <row r="10557" s="57" customFormat="1" ht="13.5"/>
    <row r="10558" s="57" customFormat="1" ht="13.5"/>
    <row r="10559" s="57" customFormat="1" ht="13.5"/>
    <row r="10560" s="57" customFormat="1" ht="13.5"/>
    <row r="10561" s="57" customFormat="1" ht="13.5"/>
    <row r="10562" s="57" customFormat="1" ht="13.5"/>
    <row r="10563" s="57" customFormat="1" ht="13.5"/>
    <row r="10564" s="57" customFormat="1" ht="13.5"/>
    <row r="10565" s="57" customFormat="1" ht="13.5"/>
    <row r="10566" s="57" customFormat="1" ht="13.5"/>
    <row r="10567" s="57" customFormat="1" ht="13.5"/>
    <row r="10568" s="57" customFormat="1" ht="13.5"/>
    <row r="10569" s="57" customFormat="1" ht="13.5"/>
    <row r="10570" s="57" customFormat="1" ht="13.5"/>
    <row r="10571" s="57" customFormat="1" ht="13.5"/>
    <row r="10572" s="57" customFormat="1" ht="13.5"/>
    <row r="10573" s="57" customFormat="1" ht="13.5"/>
    <row r="10574" s="57" customFormat="1" ht="13.5"/>
    <row r="10575" s="57" customFormat="1" ht="13.5"/>
    <row r="10576" s="57" customFormat="1" ht="13.5"/>
    <row r="10577" s="57" customFormat="1" ht="13.5"/>
    <row r="10578" s="57" customFormat="1" ht="13.5"/>
    <row r="10579" s="57" customFormat="1" ht="13.5"/>
    <row r="10580" s="57" customFormat="1" ht="13.5"/>
    <row r="10581" s="57" customFormat="1" ht="13.5"/>
    <row r="10582" s="57" customFormat="1" ht="13.5"/>
    <row r="10583" s="57" customFormat="1" ht="13.5"/>
    <row r="10584" s="57" customFormat="1" ht="13.5"/>
    <row r="10585" s="57" customFormat="1" ht="13.5"/>
    <row r="10586" s="57" customFormat="1" ht="13.5"/>
    <row r="10587" s="57" customFormat="1" ht="13.5"/>
    <row r="10588" s="57" customFormat="1" ht="13.5"/>
    <row r="10589" s="57" customFormat="1" ht="13.5"/>
    <row r="10590" s="57" customFormat="1" ht="13.5"/>
    <row r="10591" s="57" customFormat="1" ht="13.5"/>
    <row r="10592" s="57" customFormat="1" ht="13.5"/>
    <row r="10593" s="57" customFormat="1" ht="13.5"/>
    <row r="10594" s="57" customFormat="1" ht="13.5"/>
    <row r="10595" s="57" customFormat="1" ht="13.5"/>
    <row r="10596" s="57" customFormat="1" ht="13.5"/>
    <row r="10597" s="57" customFormat="1" ht="13.5"/>
    <row r="10598" s="57" customFormat="1" ht="13.5"/>
    <row r="10599" s="57" customFormat="1" ht="13.5"/>
    <row r="10600" s="57" customFormat="1" ht="13.5"/>
    <row r="10601" s="57" customFormat="1" ht="13.5"/>
    <row r="10602" s="57" customFormat="1" ht="13.5"/>
    <row r="10603" s="57" customFormat="1" ht="13.5"/>
    <row r="10604" s="57" customFormat="1" ht="13.5"/>
    <row r="10605" s="57" customFormat="1" ht="13.5"/>
    <row r="10606" s="57" customFormat="1" ht="13.5"/>
    <row r="10607" s="57" customFormat="1" ht="13.5"/>
    <row r="10608" s="57" customFormat="1" ht="13.5"/>
    <row r="10609" s="57" customFormat="1" ht="13.5"/>
    <row r="10610" s="57" customFormat="1" ht="13.5"/>
    <row r="10611" s="57" customFormat="1" ht="13.5"/>
    <row r="10612" s="57" customFormat="1" ht="13.5"/>
    <row r="10613" s="57" customFormat="1" ht="13.5"/>
    <row r="10614" s="57" customFormat="1" ht="13.5"/>
    <row r="10615" s="57" customFormat="1" ht="13.5"/>
    <row r="10616" s="57" customFormat="1" ht="13.5"/>
    <row r="10617" s="57" customFormat="1" ht="13.5"/>
    <row r="10618" s="57" customFormat="1" ht="13.5"/>
    <row r="10619" s="57" customFormat="1" ht="13.5"/>
    <row r="10620" s="57" customFormat="1" ht="13.5"/>
    <row r="10621" s="57" customFormat="1" ht="13.5"/>
    <row r="10622" s="57" customFormat="1" ht="13.5"/>
    <row r="10623" s="57" customFormat="1" ht="13.5"/>
    <row r="10624" s="57" customFormat="1" ht="13.5"/>
    <row r="10625" s="57" customFormat="1" ht="13.5"/>
    <row r="10626" s="57" customFormat="1" ht="13.5"/>
    <row r="10627" s="57" customFormat="1" ht="13.5"/>
    <row r="10628" s="57" customFormat="1" ht="13.5"/>
    <row r="10629" s="57" customFormat="1" ht="13.5"/>
    <row r="10630" s="57" customFormat="1" ht="13.5"/>
    <row r="10631" s="57" customFormat="1" ht="13.5"/>
    <row r="10632" s="57" customFormat="1" ht="13.5"/>
    <row r="10633" s="57" customFormat="1" ht="13.5"/>
    <row r="10634" s="57" customFormat="1" ht="13.5"/>
    <row r="10635" s="57" customFormat="1" ht="13.5"/>
    <row r="10636" s="57" customFormat="1" ht="13.5"/>
    <row r="10637" s="57" customFormat="1" ht="13.5"/>
    <row r="10638" s="57" customFormat="1" ht="13.5"/>
    <row r="10639" s="57" customFormat="1" ht="13.5"/>
    <row r="10640" s="57" customFormat="1" ht="13.5"/>
    <row r="10641" s="57" customFormat="1" ht="13.5"/>
    <row r="10642" s="57" customFormat="1" ht="13.5"/>
    <row r="10643" s="57" customFormat="1" ht="13.5"/>
    <row r="10644" s="57" customFormat="1" ht="13.5"/>
    <row r="10645" s="57" customFormat="1" ht="13.5"/>
    <row r="10646" s="57" customFormat="1" ht="13.5"/>
    <row r="10647" s="57" customFormat="1" ht="13.5"/>
    <row r="10648" s="57" customFormat="1" ht="13.5"/>
    <row r="10649" s="57" customFormat="1" ht="13.5"/>
    <row r="10650" s="57" customFormat="1" ht="13.5"/>
    <row r="10651" s="57" customFormat="1" ht="13.5"/>
    <row r="10652" s="57" customFormat="1" ht="13.5"/>
    <row r="10653" s="57" customFormat="1" ht="13.5"/>
    <row r="10654" s="57" customFormat="1" ht="13.5"/>
    <row r="10655" s="57" customFormat="1" ht="13.5"/>
    <row r="10656" s="57" customFormat="1" ht="13.5"/>
    <row r="10657" s="57" customFormat="1" ht="13.5"/>
    <row r="10658" s="57" customFormat="1" ht="13.5"/>
    <row r="10659" s="57" customFormat="1" ht="13.5"/>
    <row r="10660" s="57" customFormat="1" ht="13.5"/>
    <row r="10661" s="57" customFormat="1" ht="13.5"/>
    <row r="10662" s="57" customFormat="1" ht="13.5"/>
    <row r="10663" s="57" customFormat="1" ht="13.5"/>
    <row r="10664" s="57" customFormat="1" ht="13.5"/>
    <row r="10665" s="57" customFormat="1" ht="13.5"/>
    <row r="10666" s="57" customFormat="1" ht="13.5"/>
    <row r="10667" s="57" customFormat="1" ht="13.5"/>
    <row r="10668" s="57" customFormat="1" ht="13.5"/>
    <row r="10669" s="57" customFormat="1" ht="13.5"/>
    <row r="10670" s="57" customFormat="1" ht="13.5"/>
    <row r="10671" s="57" customFormat="1" ht="13.5"/>
    <row r="10672" s="57" customFormat="1" ht="13.5"/>
    <row r="10673" s="57" customFormat="1" ht="13.5"/>
    <row r="10674" s="57" customFormat="1" ht="13.5"/>
    <row r="10675" s="57" customFormat="1" ht="13.5"/>
    <row r="10676" s="57" customFormat="1" ht="13.5"/>
    <row r="10677" s="57" customFormat="1" ht="13.5"/>
    <row r="10678" s="57" customFormat="1" ht="13.5"/>
    <row r="10679" s="57" customFormat="1" ht="13.5"/>
    <row r="10680" s="57" customFormat="1" ht="13.5"/>
    <row r="10681" s="57" customFormat="1" ht="13.5"/>
    <row r="10682" s="57" customFormat="1" ht="13.5"/>
    <row r="10683" s="57" customFormat="1" ht="13.5"/>
    <row r="10684" s="57" customFormat="1" ht="13.5"/>
    <row r="10685" s="57" customFormat="1" ht="13.5"/>
    <row r="10686" s="57" customFormat="1" ht="13.5"/>
    <row r="10687" s="57" customFormat="1" ht="13.5"/>
    <row r="10688" s="57" customFormat="1" ht="13.5"/>
    <row r="10689" s="57" customFormat="1" ht="13.5"/>
    <row r="10690" s="57" customFormat="1" ht="13.5"/>
    <row r="10691" s="57" customFormat="1" ht="13.5"/>
    <row r="10692" s="57" customFormat="1" ht="13.5"/>
    <row r="10693" s="57" customFormat="1" ht="13.5"/>
    <row r="10694" s="57" customFormat="1" ht="13.5"/>
    <row r="10695" s="57" customFormat="1" ht="13.5"/>
    <row r="10696" s="57" customFormat="1" ht="13.5"/>
    <row r="10697" s="57" customFormat="1" ht="13.5"/>
    <row r="10698" s="57" customFormat="1" ht="13.5"/>
    <row r="10699" s="57" customFormat="1" ht="13.5"/>
    <row r="10700" s="57" customFormat="1" ht="13.5"/>
    <row r="10701" s="57" customFormat="1" ht="13.5"/>
    <row r="10702" s="57" customFormat="1" ht="13.5"/>
    <row r="10703" s="57" customFormat="1" ht="13.5"/>
    <row r="10704" s="57" customFormat="1" ht="13.5"/>
    <row r="10705" s="57" customFormat="1" ht="13.5"/>
    <row r="10706" s="57" customFormat="1" ht="13.5"/>
    <row r="10707" s="57" customFormat="1" ht="13.5"/>
    <row r="10708" s="57" customFormat="1" ht="13.5"/>
    <row r="10709" s="57" customFormat="1" ht="13.5"/>
    <row r="10710" s="57" customFormat="1" ht="13.5"/>
    <row r="10711" s="57" customFormat="1" ht="13.5"/>
    <row r="10712" s="57" customFormat="1" ht="13.5"/>
    <row r="10713" s="57" customFormat="1" ht="13.5"/>
    <row r="10714" s="57" customFormat="1" ht="13.5"/>
    <row r="10715" s="57" customFormat="1" ht="13.5"/>
    <row r="10716" s="57" customFormat="1" ht="13.5"/>
    <row r="10717" s="57" customFormat="1" ht="13.5"/>
    <row r="10718" s="57" customFormat="1" ht="13.5"/>
    <row r="10719" s="57" customFormat="1" ht="13.5"/>
    <row r="10720" s="57" customFormat="1" ht="13.5"/>
    <row r="10721" s="57" customFormat="1" ht="13.5"/>
    <row r="10722" s="57" customFormat="1" ht="13.5"/>
    <row r="10723" s="57" customFormat="1" ht="13.5"/>
    <row r="10724" s="57" customFormat="1" ht="13.5"/>
    <row r="10725" s="57" customFormat="1" ht="13.5"/>
    <row r="10726" s="57" customFormat="1" ht="13.5"/>
    <row r="10727" s="57" customFormat="1" ht="13.5"/>
    <row r="10728" s="57" customFormat="1" ht="13.5"/>
    <row r="10729" s="57" customFormat="1" ht="13.5"/>
    <row r="10730" s="57" customFormat="1" ht="13.5"/>
    <row r="10731" s="57" customFormat="1" ht="13.5"/>
    <row r="10732" s="57" customFormat="1" ht="13.5"/>
    <row r="10733" s="57" customFormat="1" ht="13.5"/>
    <row r="10734" s="57" customFormat="1" ht="13.5"/>
    <row r="10735" s="57" customFormat="1" ht="13.5"/>
    <row r="10736" s="57" customFormat="1" ht="13.5"/>
    <row r="10737" s="57" customFormat="1" ht="13.5"/>
    <row r="10738" s="57" customFormat="1" ht="13.5"/>
    <row r="10739" s="57" customFormat="1" ht="13.5"/>
    <row r="10740" s="57" customFormat="1" ht="13.5"/>
    <row r="10741" s="57" customFormat="1" ht="13.5"/>
    <row r="10742" s="57" customFormat="1" ht="13.5"/>
    <row r="10743" s="57" customFormat="1" ht="13.5"/>
    <row r="10744" s="57" customFormat="1" ht="13.5"/>
    <row r="10745" s="57" customFormat="1" ht="13.5"/>
    <row r="10746" s="57" customFormat="1" ht="13.5"/>
    <row r="10747" s="57" customFormat="1" ht="13.5"/>
    <row r="10748" s="57" customFormat="1" ht="13.5"/>
    <row r="10749" s="57" customFormat="1" ht="13.5"/>
    <row r="10750" s="57" customFormat="1" ht="13.5"/>
    <row r="10751" s="57" customFormat="1" ht="13.5"/>
    <row r="10752" s="57" customFormat="1" ht="13.5"/>
    <row r="10753" s="57" customFormat="1" ht="13.5"/>
    <row r="10754" s="57" customFormat="1" ht="13.5"/>
    <row r="10755" s="57" customFormat="1" ht="13.5"/>
    <row r="10756" s="57" customFormat="1" ht="13.5"/>
    <row r="10757" s="57" customFormat="1" ht="13.5"/>
    <row r="10758" s="57" customFormat="1" ht="13.5"/>
    <row r="10759" s="57" customFormat="1" ht="13.5"/>
    <row r="10760" s="57" customFormat="1" ht="13.5"/>
    <row r="10761" s="57" customFormat="1" ht="13.5"/>
    <row r="10762" s="57" customFormat="1" ht="13.5"/>
    <row r="10763" s="57" customFormat="1" ht="13.5"/>
    <row r="10764" s="57" customFormat="1" ht="13.5"/>
    <row r="10765" s="57" customFormat="1" ht="13.5"/>
    <row r="10766" s="57" customFormat="1" ht="13.5"/>
    <row r="10767" s="57" customFormat="1" ht="13.5"/>
    <row r="10768" s="57" customFormat="1" ht="13.5"/>
    <row r="10769" s="57" customFormat="1" ht="13.5"/>
    <row r="10770" s="57" customFormat="1" ht="13.5"/>
    <row r="10771" s="57" customFormat="1" ht="13.5"/>
    <row r="10772" s="57" customFormat="1" ht="13.5"/>
    <row r="10773" s="57" customFormat="1" ht="13.5"/>
    <row r="10774" s="57" customFormat="1" ht="13.5"/>
    <row r="10775" s="57" customFormat="1" ht="13.5"/>
    <row r="10776" s="57" customFormat="1" ht="13.5"/>
    <row r="10777" s="57" customFormat="1" ht="13.5"/>
    <row r="10778" s="57" customFormat="1" ht="13.5"/>
    <row r="10779" s="57" customFormat="1" ht="13.5"/>
    <row r="10780" s="57" customFormat="1" ht="13.5"/>
    <row r="10781" s="57" customFormat="1" ht="13.5"/>
    <row r="10782" s="57" customFormat="1" ht="13.5"/>
    <row r="10783" s="57" customFormat="1" ht="13.5"/>
    <row r="10784" s="57" customFormat="1" ht="13.5"/>
    <row r="10785" s="57" customFormat="1" ht="13.5"/>
    <row r="10786" s="57" customFormat="1" ht="13.5"/>
    <row r="10787" s="57" customFormat="1" ht="13.5"/>
    <row r="10788" s="57" customFormat="1" ht="13.5"/>
    <row r="10789" s="57" customFormat="1" ht="13.5"/>
    <row r="10790" s="57" customFormat="1" ht="13.5"/>
    <row r="10791" s="57" customFormat="1" ht="13.5"/>
    <row r="10792" s="57" customFormat="1" ht="13.5"/>
    <row r="10793" s="57" customFormat="1" ht="13.5"/>
    <row r="10794" s="57" customFormat="1" ht="13.5"/>
    <row r="10795" s="57" customFormat="1" ht="13.5"/>
    <row r="10796" s="57" customFormat="1" ht="13.5"/>
    <row r="10797" s="57" customFormat="1" ht="13.5"/>
    <row r="10798" s="57" customFormat="1" ht="13.5"/>
    <row r="10799" s="57" customFormat="1" ht="13.5"/>
    <row r="10800" s="57" customFormat="1" ht="13.5"/>
    <row r="10801" s="57" customFormat="1" ht="13.5"/>
    <row r="10802" s="57" customFormat="1" ht="13.5"/>
    <row r="10803" s="57" customFormat="1" ht="13.5"/>
    <row r="10804" s="57" customFormat="1" ht="13.5"/>
    <row r="10805" s="57" customFormat="1" ht="13.5"/>
    <row r="10806" s="57" customFormat="1" ht="13.5"/>
    <row r="10807" s="57" customFormat="1" ht="13.5"/>
    <row r="10808" s="57" customFormat="1" ht="13.5"/>
    <row r="10809" s="57" customFormat="1" ht="13.5"/>
    <row r="10810" s="57" customFormat="1" ht="13.5"/>
    <row r="10811" s="57" customFormat="1" ht="13.5"/>
    <row r="10812" s="57" customFormat="1" ht="13.5"/>
    <row r="10813" s="57" customFormat="1" ht="13.5"/>
    <row r="10814" s="57" customFormat="1" ht="13.5"/>
    <row r="10815" s="57" customFormat="1" ht="13.5"/>
    <row r="10816" s="57" customFormat="1" ht="13.5"/>
    <row r="10817" s="57" customFormat="1" ht="13.5"/>
    <row r="10818" s="57" customFormat="1" ht="13.5"/>
    <row r="10819" s="57" customFormat="1" ht="13.5"/>
    <row r="10820" s="57" customFormat="1" ht="13.5"/>
    <row r="10821" s="57" customFormat="1" ht="13.5"/>
    <row r="10822" s="57" customFormat="1" ht="13.5"/>
    <row r="10823" s="57" customFormat="1" ht="13.5"/>
    <row r="10824" s="57" customFormat="1" ht="13.5"/>
    <row r="10825" s="57" customFormat="1" ht="13.5"/>
    <row r="10826" s="57" customFormat="1" ht="13.5"/>
    <row r="10827" s="57" customFormat="1" ht="13.5"/>
    <row r="10828" s="57" customFormat="1" ht="13.5"/>
    <row r="10829" s="57" customFormat="1" ht="13.5"/>
    <row r="10830" s="57" customFormat="1" ht="13.5"/>
    <row r="10831" s="57" customFormat="1" ht="13.5"/>
    <row r="10832" s="57" customFormat="1" ht="13.5"/>
    <row r="10833" s="57" customFormat="1" ht="13.5"/>
    <row r="10834" s="57" customFormat="1" ht="13.5"/>
    <row r="10835" s="57" customFormat="1" ht="13.5"/>
    <row r="10836" s="57" customFormat="1" ht="13.5"/>
    <row r="10837" s="57" customFormat="1" ht="13.5"/>
    <row r="10838" s="57" customFormat="1" ht="13.5"/>
    <row r="10839" s="57" customFormat="1" ht="13.5"/>
    <row r="10840" s="57" customFormat="1" ht="13.5"/>
    <row r="10841" s="57" customFormat="1" ht="13.5"/>
    <row r="10842" s="57" customFormat="1" ht="13.5"/>
    <row r="10843" s="57" customFormat="1" ht="13.5"/>
    <row r="10844" s="57" customFormat="1" ht="13.5"/>
    <row r="10845" s="57" customFormat="1" ht="13.5"/>
    <row r="10846" s="57" customFormat="1" ht="13.5"/>
    <row r="10847" s="57" customFormat="1" ht="13.5"/>
    <row r="10848" s="57" customFormat="1" ht="13.5"/>
    <row r="10849" s="57" customFormat="1" ht="13.5"/>
    <row r="10850" s="57" customFormat="1" ht="13.5"/>
    <row r="10851" s="57" customFormat="1" ht="13.5"/>
    <row r="10852" s="57" customFormat="1" ht="13.5"/>
    <row r="10853" s="57" customFormat="1" ht="13.5"/>
    <row r="10854" s="57" customFormat="1" ht="13.5"/>
    <row r="10855" s="57" customFormat="1" ht="13.5"/>
    <row r="10856" s="57" customFormat="1" ht="13.5"/>
    <row r="10857" s="57" customFormat="1" ht="13.5"/>
    <row r="10858" s="57" customFormat="1" ht="13.5"/>
    <row r="10859" s="57" customFormat="1" ht="13.5"/>
    <row r="10860" s="57" customFormat="1" ht="13.5"/>
    <row r="10861" s="57" customFormat="1" ht="13.5"/>
    <row r="10862" s="57" customFormat="1" ht="13.5"/>
    <row r="10863" s="57" customFormat="1" ht="13.5"/>
    <row r="10864" s="57" customFormat="1" ht="13.5"/>
    <row r="10865" s="57" customFormat="1" ht="13.5"/>
    <row r="10866" s="57" customFormat="1" ht="13.5"/>
    <row r="10867" s="57" customFormat="1" ht="13.5"/>
    <row r="10868" s="57" customFormat="1" ht="13.5"/>
    <row r="10869" s="57" customFormat="1" ht="13.5"/>
    <row r="10870" s="57" customFormat="1" ht="13.5"/>
    <row r="10871" s="57" customFormat="1" ht="13.5"/>
    <row r="10872" s="57" customFormat="1" ht="13.5"/>
    <row r="10873" s="57" customFormat="1" ht="13.5"/>
    <row r="10874" s="57" customFormat="1" ht="13.5"/>
    <row r="10875" s="57" customFormat="1" ht="13.5"/>
    <row r="10876" s="57" customFormat="1" ht="13.5"/>
    <row r="10877" s="57" customFormat="1" ht="13.5"/>
    <row r="10878" s="57" customFormat="1" ht="13.5"/>
    <row r="10879" s="57" customFormat="1" ht="13.5"/>
    <row r="10880" s="57" customFormat="1" ht="13.5"/>
    <row r="10881" s="57" customFormat="1" ht="13.5"/>
    <row r="10882" s="57" customFormat="1" ht="13.5"/>
    <row r="10883" s="57" customFormat="1" ht="13.5"/>
    <row r="10884" s="57" customFormat="1" ht="13.5"/>
    <row r="10885" s="57" customFormat="1" ht="13.5"/>
    <row r="10886" s="57" customFormat="1" ht="13.5"/>
    <row r="10887" s="57" customFormat="1" ht="13.5"/>
    <row r="10888" s="57" customFormat="1" ht="13.5"/>
    <row r="10889" s="57" customFormat="1" ht="13.5"/>
    <row r="10890" s="57" customFormat="1" ht="13.5"/>
    <row r="10891" s="57" customFormat="1" ht="13.5"/>
    <row r="10892" s="57" customFormat="1" ht="13.5"/>
    <row r="10893" s="57" customFormat="1" ht="13.5"/>
    <row r="10894" s="57" customFormat="1" ht="13.5"/>
    <row r="10895" s="57" customFormat="1" ht="13.5"/>
    <row r="10896" s="57" customFormat="1" ht="13.5"/>
    <row r="10897" s="57" customFormat="1" ht="13.5"/>
    <row r="10898" s="57" customFormat="1" ht="13.5"/>
    <row r="10899" s="57" customFormat="1" ht="13.5"/>
    <row r="10900" s="57" customFormat="1" ht="13.5"/>
    <row r="10901" s="57" customFormat="1" ht="13.5"/>
    <row r="10902" s="57" customFormat="1" ht="13.5"/>
    <row r="10903" s="57" customFormat="1" ht="13.5"/>
    <row r="10904" s="57" customFormat="1" ht="13.5"/>
    <row r="10905" s="57" customFormat="1" ht="13.5"/>
    <row r="10906" s="57" customFormat="1" ht="13.5"/>
    <row r="10907" s="57" customFormat="1" ht="13.5"/>
    <row r="10908" s="57" customFormat="1" ht="13.5"/>
    <row r="10909" s="57" customFormat="1" ht="13.5"/>
    <row r="10910" s="57" customFormat="1" ht="13.5"/>
    <row r="10911" s="57" customFormat="1" ht="13.5"/>
    <row r="10912" s="57" customFormat="1" ht="13.5"/>
    <row r="10913" s="57" customFormat="1" ht="13.5"/>
    <row r="10914" s="57" customFormat="1" ht="13.5"/>
    <row r="10915" s="57" customFormat="1" ht="13.5"/>
    <row r="10916" s="57" customFormat="1" ht="13.5"/>
    <row r="10917" s="57" customFormat="1" ht="13.5"/>
    <row r="10918" s="57" customFormat="1" ht="13.5"/>
    <row r="10919" s="57" customFormat="1" ht="13.5"/>
    <row r="10920" s="57" customFormat="1" ht="13.5"/>
    <row r="10921" s="57" customFormat="1" ht="13.5"/>
    <row r="10922" s="57" customFormat="1" ht="13.5"/>
    <row r="10923" s="57" customFormat="1" ht="13.5"/>
    <row r="10924" s="57" customFormat="1" ht="13.5"/>
    <row r="10925" s="57" customFormat="1" ht="13.5"/>
    <row r="10926" s="57" customFormat="1" ht="13.5"/>
    <row r="10927" s="57" customFormat="1" ht="13.5"/>
    <row r="10928" s="57" customFormat="1" ht="13.5"/>
    <row r="10929" s="57" customFormat="1" ht="13.5"/>
    <row r="10930" s="57" customFormat="1" ht="13.5"/>
    <row r="10931" s="57" customFormat="1" ht="13.5"/>
    <row r="10932" s="57" customFormat="1" ht="13.5"/>
    <row r="10933" s="57" customFormat="1" ht="13.5"/>
    <row r="10934" s="57" customFormat="1" ht="13.5"/>
    <row r="10935" s="57" customFormat="1" ht="13.5"/>
    <row r="10936" s="57" customFormat="1" ht="13.5"/>
    <row r="10937" s="57" customFormat="1" ht="13.5"/>
    <row r="10938" s="57" customFormat="1" ht="13.5"/>
    <row r="10939" s="57" customFormat="1" ht="13.5"/>
    <row r="10940" s="57" customFormat="1" ht="13.5"/>
    <row r="10941" s="57" customFormat="1" ht="13.5"/>
    <row r="10942" s="57" customFormat="1" ht="13.5"/>
    <row r="10943" s="57" customFormat="1" ht="13.5"/>
    <row r="10944" s="57" customFormat="1" ht="13.5"/>
    <row r="10945" s="57" customFormat="1" ht="13.5"/>
    <row r="10946" s="57" customFormat="1" ht="13.5"/>
    <row r="10947" s="57" customFormat="1" ht="13.5"/>
    <row r="10948" s="57" customFormat="1" ht="13.5"/>
    <row r="10949" s="57" customFormat="1" ht="13.5"/>
    <row r="10950" s="57" customFormat="1" ht="13.5"/>
    <row r="10951" s="57" customFormat="1" ht="13.5"/>
    <row r="10952" s="57" customFormat="1" ht="13.5"/>
    <row r="10953" s="57" customFormat="1" ht="13.5"/>
    <row r="10954" s="57" customFormat="1" ht="13.5"/>
    <row r="10955" s="57" customFormat="1" ht="13.5"/>
    <row r="10956" s="57" customFormat="1" ht="13.5"/>
    <row r="10957" s="57" customFormat="1" ht="13.5"/>
    <row r="10958" s="57" customFormat="1" ht="13.5"/>
    <row r="10959" s="57" customFormat="1" ht="13.5"/>
    <row r="10960" s="57" customFormat="1" ht="13.5"/>
    <row r="10961" s="57" customFormat="1" ht="13.5"/>
    <row r="10962" s="57" customFormat="1" ht="13.5"/>
    <row r="10963" s="57" customFormat="1" ht="13.5"/>
    <row r="10964" s="57" customFormat="1" ht="13.5"/>
    <row r="10965" s="57" customFormat="1" ht="13.5"/>
    <row r="10966" s="57" customFormat="1" ht="13.5"/>
    <row r="10967" s="57" customFormat="1" ht="13.5"/>
    <row r="10968" s="57" customFormat="1" ht="13.5"/>
    <row r="10969" s="57" customFormat="1" ht="13.5"/>
    <row r="10970" s="57" customFormat="1" ht="13.5"/>
    <row r="10971" s="57" customFormat="1" ht="13.5"/>
    <row r="10972" s="57" customFormat="1" ht="13.5"/>
    <row r="10973" s="57" customFormat="1" ht="13.5"/>
    <row r="10974" s="57" customFormat="1" ht="13.5"/>
    <row r="10975" s="57" customFormat="1" ht="13.5"/>
    <row r="10976" s="57" customFormat="1" ht="13.5"/>
    <row r="10977" s="57" customFormat="1" ht="13.5"/>
    <row r="10978" s="57" customFormat="1" ht="13.5"/>
    <row r="10979" s="57" customFormat="1" ht="13.5"/>
    <row r="10980" s="57" customFormat="1" ht="13.5"/>
    <row r="10981" s="57" customFormat="1" ht="13.5"/>
    <row r="10982" s="57" customFormat="1" ht="13.5"/>
    <row r="10983" s="57" customFormat="1" ht="13.5"/>
    <row r="10984" s="57" customFormat="1" ht="13.5"/>
    <row r="10985" s="57" customFormat="1" ht="13.5"/>
    <row r="10986" s="57" customFormat="1" ht="13.5"/>
    <row r="10987" s="57" customFormat="1" ht="13.5"/>
    <row r="10988" s="57" customFormat="1" ht="13.5"/>
    <row r="10989" s="57" customFormat="1" ht="13.5"/>
    <row r="10990" s="57" customFormat="1" ht="13.5"/>
    <row r="10991" s="57" customFormat="1" ht="13.5"/>
    <row r="10992" s="57" customFormat="1" ht="13.5"/>
    <row r="10993" s="57" customFormat="1" ht="13.5"/>
    <row r="10994" s="57" customFormat="1" ht="13.5"/>
    <row r="10995" s="57" customFormat="1" ht="13.5"/>
    <row r="10996" s="57" customFormat="1" ht="13.5"/>
    <row r="10997" s="57" customFormat="1" ht="13.5"/>
    <row r="10998" s="57" customFormat="1" ht="13.5"/>
    <row r="10999" s="57" customFormat="1" ht="13.5"/>
    <row r="11000" s="57" customFormat="1" ht="13.5"/>
    <row r="11001" s="57" customFormat="1" ht="13.5"/>
    <row r="11002" s="57" customFormat="1" ht="13.5"/>
    <row r="11003" s="57" customFormat="1" ht="13.5"/>
    <row r="11004" s="57" customFormat="1" ht="13.5"/>
    <row r="11005" s="57" customFormat="1" ht="13.5"/>
    <row r="11006" s="57" customFormat="1" ht="13.5"/>
    <row r="11007" s="57" customFormat="1" ht="13.5"/>
    <row r="11008" s="57" customFormat="1" ht="13.5"/>
    <row r="11009" s="57" customFormat="1" ht="13.5"/>
    <row r="11010" s="57" customFormat="1" ht="13.5"/>
    <row r="11011" s="57" customFormat="1" ht="13.5"/>
    <row r="11012" s="57" customFormat="1" ht="13.5"/>
    <row r="11013" s="57" customFormat="1" ht="13.5"/>
    <row r="11014" s="57" customFormat="1" ht="13.5"/>
    <row r="11015" s="57" customFormat="1" ht="13.5"/>
    <row r="11016" s="57" customFormat="1" ht="13.5"/>
    <row r="11017" s="57" customFormat="1" ht="13.5"/>
    <row r="11018" s="57" customFormat="1" ht="13.5"/>
    <row r="11019" s="57" customFormat="1" ht="13.5"/>
    <row r="11020" s="57" customFormat="1" ht="13.5"/>
    <row r="11021" s="57" customFormat="1" ht="13.5"/>
    <row r="11022" s="57" customFormat="1" ht="13.5"/>
    <row r="11023" s="57" customFormat="1" ht="13.5"/>
    <row r="11024" s="57" customFormat="1" ht="13.5"/>
    <row r="11025" s="57" customFormat="1" ht="13.5"/>
    <row r="11026" s="57" customFormat="1" ht="13.5"/>
    <row r="11027" s="57" customFormat="1" ht="13.5"/>
    <row r="11028" s="57" customFormat="1" ht="13.5"/>
    <row r="11029" s="57" customFormat="1" ht="13.5"/>
    <row r="11030" s="57" customFormat="1" ht="13.5"/>
    <row r="11031" s="57" customFormat="1" ht="13.5"/>
    <row r="11032" s="57" customFormat="1" ht="13.5"/>
    <row r="11033" s="57" customFormat="1" ht="13.5"/>
    <row r="11034" s="57" customFormat="1" ht="13.5"/>
    <row r="11035" s="57" customFormat="1" ht="13.5"/>
    <row r="11036" s="57" customFormat="1" ht="13.5"/>
    <row r="11037" s="57" customFormat="1" ht="13.5"/>
    <row r="11038" s="57" customFormat="1" ht="13.5"/>
    <row r="11039" s="57" customFormat="1" ht="13.5"/>
    <row r="11040" s="57" customFormat="1" ht="13.5"/>
    <row r="11041" s="57" customFormat="1" ht="13.5"/>
    <row r="11042" s="57" customFormat="1" ht="13.5"/>
    <row r="11043" s="57" customFormat="1" ht="13.5"/>
    <row r="11044" s="57" customFormat="1" ht="13.5"/>
    <row r="11045" s="57" customFormat="1" ht="13.5"/>
    <row r="11046" s="57" customFormat="1" ht="13.5"/>
    <row r="11047" s="57" customFormat="1" ht="13.5"/>
    <row r="11048" s="57" customFormat="1" ht="13.5"/>
    <row r="11049" s="57" customFormat="1" ht="13.5"/>
    <row r="11050" s="57" customFormat="1" ht="13.5"/>
    <row r="11051" s="57" customFormat="1" ht="13.5"/>
    <row r="11052" s="57" customFormat="1" ht="13.5"/>
    <row r="11053" s="57" customFormat="1" ht="13.5"/>
    <row r="11054" s="57" customFormat="1" ht="13.5"/>
    <row r="11055" s="57" customFormat="1" ht="13.5"/>
    <row r="11056" s="57" customFormat="1" ht="13.5"/>
    <row r="11057" s="57" customFormat="1" ht="13.5"/>
    <row r="11058" s="57" customFormat="1" ht="13.5"/>
    <row r="11059" s="57" customFormat="1" ht="13.5"/>
    <row r="11060" s="57" customFormat="1" ht="13.5"/>
    <row r="11061" s="57" customFormat="1" ht="13.5"/>
    <row r="11062" s="57" customFormat="1" ht="13.5"/>
    <row r="11063" s="57" customFormat="1" ht="13.5"/>
    <row r="11064" s="57" customFormat="1" ht="13.5"/>
    <row r="11065" s="57" customFormat="1" ht="13.5"/>
    <row r="11066" s="57" customFormat="1" ht="13.5"/>
    <row r="11067" s="57" customFormat="1" ht="13.5"/>
    <row r="11068" s="57" customFormat="1" ht="13.5"/>
    <row r="11069" s="57" customFormat="1" ht="13.5"/>
    <row r="11070" s="57" customFormat="1" ht="13.5"/>
    <row r="11071" s="57" customFormat="1" ht="13.5"/>
    <row r="11072" s="57" customFormat="1" ht="13.5"/>
    <row r="11073" s="57" customFormat="1" ht="13.5"/>
    <row r="11074" s="57" customFormat="1" ht="13.5"/>
    <row r="11075" s="57" customFormat="1" ht="13.5"/>
    <row r="11076" s="57" customFormat="1" ht="13.5"/>
    <row r="11077" s="57" customFormat="1" ht="13.5"/>
    <row r="11078" s="57" customFormat="1" ht="13.5"/>
    <row r="11079" s="57" customFormat="1" ht="13.5"/>
    <row r="11080" s="57" customFormat="1" ht="13.5"/>
    <row r="11081" s="57" customFormat="1" ht="13.5"/>
    <row r="11082" s="57" customFormat="1" ht="13.5"/>
    <row r="11083" s="57" customFormat="1" ht="13.5"/>
    <row r="11084" s="57" customFormat="1" ht="13.5"/>
    <row r="11085" s="57" customFormat="1" ht="13.5"/>
    <row r="11086" s="57" customFormat="1" ht="13.5"/>
    <row r="11087" s="57" customFormat="1" ht="13.5"/>
    <row r="11088" s="57" customFormat="1" ht="13.5"/>
    <row r="11089" s="57" customFormat="1" ht="13.5"/>
    <row r="11090" s="57" customFormat="1" ht="13.5"/>
    <row r="11091" s="57" customFormat="1" ht="13.5"/>
    <row r="11092" s="57" customFormat="1" ht="13.5"/>
    <row r="11093" s="57" customFormat="1" ht="13.5"/>
    <row r="11094" s="57" customFormat="1" ht="13.5"/>
    <row r="11095" s="57" customFormat="1" ht="13.5"/>
    <row r="11096" s="57" customFormat="1" ht="13.5"/>
    <row r="11097" s="57" customFormat="1" ht="13.5"/>
    <row r="11098" s="57" customFormat="1" ht="13.5"/>
    <row r="11099" s="57" customFormat="1" ht="13.5"/>
    <row r="11100" s="57" customFormat="1" ht="13.5"/>
    <row r="11101" s="57" customFormat="1" ht="13.5"/>
    <row r="11102" s="57" customFormat="1" ht="13.5"/>
    <row r="11103" s="57" customFormat="1" ht="13.5"/>
    <row r="11104" s="57" customFormat="1" ht="13.5"/>
    <row r="11105" s="57" customFormat="1" ht="13.5"/>
    <row r="11106" s="57" customFormat="1" ht="13.5"/>
    <row r="11107" s="57" customFormat="1" ht="13.5"/>
    <row r="11108" s="57" customFormat="1" ht="13.5"/>
    <row r="11109" s="57" customFormat="1" ht="13.5"/>
    <row r="11110" s="57" customFormat="1" ht="13.5"/>
    <row r="11111" s="57" customFormat="1" ht="13.5"/>
    <row r="11112" s="57" customFormat="1" ht="13.5"/>
    <row r="11113" s="57" customFormat="1" ht="13.5"/>
    <row r="11114" s="57" customFormat="1" ht="13.5"/>
    <row r="11115" s="57" customFormat="1" ht="13.5"/>
    <row r="11116" s="57" customFormat="1" ht="13.5"/>
    <row r="11117" s="57" customFormat="1" ht="13.5"/>
    <row r="11118" s="57" customFormat="1" ht="13.5"/>
    <row r="11119" s="57" customFormat="1" ht="13.5"/>
    <row r="11120" s="57" customFormat="1" ht="13.5"/>
    <row r="11121" s="57" customFormat="1" ht="13.5"/>
    <row r="11122" s="57" customFormat="1" ht="13.5"/>
    <row r="11123" s="57" customFormat="1" ht="13.5"/>
    <row r="11124" s="57" customFormat="1" ht="13.5"/>
    <row r="11125" s="57" customFormat="1" ht="13.5"/>
    <row r="11126" s="57" customFormat="1" ht="13.5"/>
    <row r="11127" s="57" customFormat="1" ht="13.5"/>
    <row r="11128" s="57" customFormat="1" ht="13.5"/>
    <row r="11129" s="57" customFormat="1" ht="13.5"/>
    <row r="11130" s="57" customFormat="1" ht="13.5"/>
    <row r="11131" s="57" customFormat="1" ht="13.5"/>
    <row r="11132" s="57" customFormat="1" ht="13.5"/>
    <row r="11133" s="57" customFormat="1" ht="13.5"/>
    <row r="11134" s="57" customFormat="1" ht="13.5"/>
    <row r="11135" s="57" customFormat="1" ht="13.5"/>
    <row r="11136" s="57" customFormat="1" ht="13.5"/>
    <row r="11137" s="57" customFormat="1" ht="13.5"/>
    <row r="11138" s="57" customFormat="1" ht="13.5"/>
    <row r="11139" s="57" customFormat="1" ht="13.5"/>
    <row r="11140" s="57" customFormat="1" ht="13.5"/>
    <row r="11141" s="57" customFormat="1" ht="13.5"/>
    <row r="11142" s="57" customFormat="1" ht="13.5"/>
    <row r="11143" s="57" customFormat="1" ht="13.5"/>
    <row r="11144" s="57" customFormat="1" ht="13.5"/>
    <row r="11145" s="57" customFormat="1" ht="13.5"/>
    <row r="11146" s="57" customFormat="1" ht="13.5"/>
    <row r="11147" s="57" customFormat="1" ht="13.5"/>
    <row r="11148" s="57" customFormat="1" ht="13.5"/>
    <row r="11149" s="57" customFormat="1" ht="13.5"/>
    <row r="11150" s="57" customFormat="1" ht="13.5"/>
    <row r="11151" s="57" customFormat="1" ht="13.5"/>
    <row r="11152" s="57" customFormat="1" ht="13.5"/>
    <row r="11153" s="57" customFormat="1" ht="13.5"/>
    <row r="11154" s="57" customFormat="1" ht="13.5"/>
    <row r="11155" s="57" customFormat="1" ht="13.5"/>
    <row r="11156" s="57" customFormat="1" ht="13.5"/>
    <row r="11157" s="57" customFormat="1" ht="13.5"/>
    <row r="11158" s="57" customFormat="1" ht="13.5"/>
    <row r="11159" s="57" customFormat="1" ht="13.5"/>
    <row r="11160" s="57" customFormat="1" ht="13.5"/>
    <row r="11161" s="57" customFormat="1" ht="13.5"/>
    <row r="11162" s="57" customFormat="1" ht="13.5"/>
    <row r="11163" s="57" customFormat="1" ht="13.5"/>
    <row r="11164" s="57" customFormat="1" ht="13.5"/>
    <row r="11165" s="57" customFormat="1" ht="13.5"/>
    <row r="11166" s="57" customFormat="1" ht="13.5"/>
    <row r="11167" s="57" customFormat="1" ht="13.5"/>
    <row r="11168" s="57" customFormat="1" ht="13.5"/>
    <row r="11169" s="57" customFormat="1" ht="13.5"/>
    <row r="11170" s="57" customFormat="1" ht="13.5"/>
    <row r="11171" s="57" customFormat="1" ht="13.5"/>
    <row r="11172" s="57" customFormat="1" ht="13.5"/>
    <row r="11173" s="57" customFormat="1" ht="13.5"/>
    <row r="11174" s="57" customFormat="1" ht="13.5"/>
    <row r="11175" s="57" customFormat="1" ht="13.5"/>
    <row r="11176" s="57" customFormat="1" ht="13.5"/>
    <row r="11177" s="57" customFormat="1" ht="13.5"/>
    <row r="11178" s="57" customFormat="1" ht="13.5"/>
    <row r="11179" s="57" customFormat="1" ht="13.5"/>
    <row r="11180" s="57" customFormat="1" ht="13.5"/>
    <row r="11181" s="57" customFormat="1" ht="13.5"/>
    <row r="11182" s="57" customFormat="1" ht="13.5"/>
    <row r="11183" s="57" customFormat="1" ht="13.5"/>
    <row r="11184" s="57" customFormat="1" ht="13.5"/>
    <row r="11185" s="57" customFormat="1" ht="13.5"/>
    <row r="11186" s="57" customFormat="1" ht="13.5"/>
    <row r="11187" s="57" customFormat="1" ht="13.5"/>
    <row r="11188" s="57" customFormat="1" ht="13.5"/>
    <row r="11189" s="57" customFormat="1" ht="13.5"/>
    <row r="11190" s="57" customFormat="1" ht="13.5"/>
    <row r="11191" s="57" customFormat="1" ht="13.5"/>
    <row r="11192" s="57" customFormat="1" ht="13.5"/>
    <row r="11193" s="57" customFormat="1" ht="13.5"/>
    <row r="11194" s="57" customFormat="1" ht="13.5"/>
    <row r="11195" s="57" customFormat="1" ht="13.5"/>
    <row r="11196" s="57" customFormat="1" ht="13.5"/>
    <row r="11197" s="57" customFormat="1" ht="13.5"/>
    <row r="11198" s="57" customFormat="1" ht="13.5"/>
    <row r="11199" s="57" customFormat="1" ht="13.5"/>
    <row r="11200" s="57" customFormat="1" ht="13.5"/>
    <row r="11201" s="57" customFormat="1" ht="13.5"/>
    <row r="11202" s="57" customFormat="1" ht="13.5"/>
    <row r="11203" s="57" customFormat="1" ht="13.5"/>
    <row r="11204" s="57" customFormat="1" ht="13.5"/>
    <row r="11205" s="57" customFormat="1" ht="13.5"/>
    <row r="11206" s="57" customFormat="1" ht="13.5"/>
    <row r="11207" s="57" customFormat="1" ht="13.5"/>
    <row r="11208" s="57" customFormat="1" ht="13.5"/>
    <row r="11209" s="57" customFormat="1" ht="13.5"/>
    <row r="11210" s="57" customFormat="1" ht="13.5"/>
    <row r="11211" s="57" customFormat="1" ht="13.5"/>
    <row r="11212" s="57" customFormat="1" ht="13.5"/>
    <row r="11213" s="57" customFormat="1" ht="13.5"/>
    <row r="11214" s="57" customFormat="1" ht="13.5"/>
    <row r="11215" s="57" customFormat="1" ht="13.5"/>
    <row r="11216" s="57" customFormat="1" ht="13.5"/>
    <row r="11217" s="57" customFormat="1" ht="13.5"/>
    <row r="11218" s="57" customFormat="1" ht="13.5"/>
    <row r="11219" s="57" customFormat="1" ht="13.5"/>
    <row r="11220" s="57" customFormat="1" ht="13.5"/>
    <row r="11221" s="57" customFormat="1" ht="13.5"/>
    <row r="11222" s="57" customFormat="1" ht="13.5"/>
    <row r="11223" s="57" customFormat="1" ht="13.5"/>
    <row r="11224" s="57" customFormat="1" ht="13.5"/>
    <row r="11225" s="57" customFormat="1" ht="13.5"/>
    <row r="11226" s="57" customFormat="1" ht="13.5"/>
    <row r="11227" s="57" customFormat="1" ht="13.5"/>
    <row r="11228" s="57" customFormat="1" ht="13.5"/>
    <row r="11229" s="57" customFormat="1" ht="13.5"/>
    <row r="11230" s="57" customFormat="1" ht="13.5"/>
    <row r="11231" s="57" customFormat="1" ht="13.5"/>
    <row r="11232" s="57" customFormat="1" ht="13.5"/>
    <row r="11233" s="57" customFormat="1" ht="13.5"/>
    <row r="11234" s="57" customFormat="1" ht="13.5"/>
    <row r="11235" s="57" customFormat="1" ht="13.5"/>
    <row r="11236" s="57" customFormat="1" ht="13.5"/>
    <row r="11237" s="57" customFormat="1" ht="13.5"/>
    <row r="11238" s="57" customFormat="1" ht="13.5"/>
    <row r="11239" s="57" customFormat="1" ht="13.5"/>
    <row r="11240" s="57" customFormat="1" ht="13.5"/>
    <row r="11241" s="57" customFormat="1" ht="13.5"/>
    <row r="11242" s="57" customFormat="1" ht="13.5"/>
    <row r="11243" s="57" customFormat="1" ht="13.5"/>
    <row r="11244" s="57" customFormat="1" ht="13.5"/>
    <row r="11245" s="57" customFormat="1" ht="13.5"/>
    <row r="11246" s="57" customFormat="1" ht="13.5"/>
    <row r="11247" s="57" customFormat="1" ht="13.5"/>
    <row r="11248" s="57" customFormat="1" ht="13.5"/>
    <row r="11249" s="57" customFormat="1" ht="13.5"/>
    <row r="11250" s="57" customFormat="1" ht="13.5"/>
    <row r="11251" s="57" customFormat="1" ht="13.5"/>
    <row r="11252" s="57" customFormat="1" ht="13.5"/>
    <row r="11253" s="57" customFormat="1" ht="13.5"/>
    <row r="11254" s="57" customFormat="1" ht="13.5"/>
    <row r="11255" s="57" customFormat="1" ht="13.5"/>
    <row r="11256" s="57" customFormat="1" ht="13.5"/>
    <row r="11257" s="57" customFormat="1" ht="13.5"/>
    <row r="11258" s="57" customFormat="1" ht="13.5"/>
    <row r="11259" s="57" customFormat="1" ht="13.5"/>
    <row r="11260" s="57" customFormat="1" ht="13.5"/>
    <row r="11261" s="57" customFormat="1" ht="13.5"/>
    <row r="11262" s="57" customFormat="1" ht="13.5"/>
    <row r="11263" s="57" customFormat="1" ht="13.5"/>
    <row r="11264" s="57" customFormat="1" ht="13.5"/>
    <row r="11265" s="57" customFormat="1" ht="13.5"/>
    <row r="11266" s="57" customFormat="1" ht="13.5"/>
    <row r="11267" s="57" customFormat="1" ht="13.5"/>
    <row r="11268" s="57" customFormat="1" ht="13.5"/>
    <row r="11269" s="57" customFormat="1" ht="13.5"/>
    <row r="11270" s="57" customFormat="1" ht="13.5"/>
    <row r="11271" s="57" customFormat="1" ht="13.5"/>
    <row r="11272" s="57" customFormat="1" ht="13.5"/>
    <row r="11273" s="57" customFormat="1" ht="13.5"/>
    <row r="11274" s="57" customFormat="1" ht="13.5"/>
    <row r="11275" s="57" customFormat="1" ht="13.5"/>
    <row r="11276" s="57" customFormat="1" ht="13.5"/>
    <row r="11277" s="57" customFormat="1" ht="13.5"/>
    <row r="11278" s="57" customFormat="1" ht="13.5"/>
    <row r="11279" s="57" customFormat="1" ht="13.5"/>
    <row r="11280" s="57" customFormat="1" ht="13.5"/>
    <row r="11281" s="57" customFormat="1" ht="13.5"/>
    <row r="11282" s="57" customFormat="1" ht="13.5"/>
    <row r="11283" s="57" customFormat="1" ht="13.5"/>
    <row r="11284" s="57" customFormat="1" ht="13.5"/>
    <row r="11285" s="57" customFormat="1" ht="13.5"/>
    <row r="11286" s="57" customFormat="1" ht="13.5"/>
    <row r="11287" s="57" customFormat="1" ht="13.5"/>
    <row r="11288" s="57" customFormat="1" ht="13.5"/>
    <row r="11289" s="57" customFormat="1" ht="13.5"/>
    <row r="11290" s="57" customFormat="1" ht="13.5"/>
    <row r="11291" s="57" customFormat="1" ht="13.5"/>
    <row r="11292" s="57" customFormat="1" ht="13.5"/>
    <row r="11293" s="57" customFormat="1" ht="13.5"/>
    <row r="11294" s="57" customFormat="1" ht="13.5"/>
    <row r="11295" s="57" customFormat="1" ht="13.5"/>
    <row r="11296" s="57" customFormat="1" ht="13.5"/>
    <row r="11297" s="57" customFormat="1" ht="13.5"/>
    <row r="11298" s="57" customFormat="1" ht="13.5"/>
    <row r="11299" s="57" customFormat="1" ht="13.5"/>
    <row r="11300" s="57" customFormat="1" ht="13.5"/>
    <row r="11301" s="57" customFormat="1" ht="13.5"/>
    <row r="11302" s="57" customFormat="1" ht="13.5"/>
    <row r="11303" s="57" customFormat="1" ht="13.5"/>
    <row r="11304" s="57" customFormat="1" ht="13.5"/>
    <row r="11305" s="57" customFormat="1" ht="13.5"/>
    <row r="11306" s="57" customFormat="1" ht="13.5"/>
    <row r="11307" s="57" customFormat="1" ht="13.5"/>
    <row r="11308" s="57" customFormat="1" ht="13.5"/>
    <row r="11309" s="57" customFormat="1" ht="13.5"/>
    <row r="11310" s="57" customFormat="1" ht="13.5"/>
    <row r="11311" s="57" customFormat="1" ht="13.5"/>
    <row r="11312" s="57" customFormat="1" ht="13.5"/>
    <row r="11313" s="57" customFormat="1" ht="13.5"/>
    <row r="11314" s="57" customFormat="1" ht="13.5"/>
    <row r="11315" s="57" customFormat="1" ht="13.5"/>
    <row r="11316" s="57" customFormat="1" ht="13.5"/>
    <row r="11317" s="57" customFormat="1" ht="13.5"/>
    <row r="11318" s="57" customFormat="1" ht="13.5"/>
    <row r="11319" s="57" customFormat="1" ht="13.5"/>
    <row r="11320" s="57" customFormat="1" ht="13.5"/>
    <row r="11321" s="57" customFormat="1" ht="13.5"/>
    <row r="11322" s="57" customFormat="1" ht="13.5"/>
    <row r="11323" s="57" customFormat="1" ht="13.5"/>
    <row r="11324" s="57" customFormat="1" ht="13.5"/>
    <row r="11325" s="57" customFormat="1" ht="13.5"/>
    <row r="11326" s="57" customFormat="1" ht="13.5"/>
    <row r="11327" s="57" customFormat="1" ht="13.5"/>
    <row r="11328" s="57" customFormat="1" ht="13.5"/>
    <row r="11329" s="57" customFormat="1" ht="13.5"/>
    <row r="11330" s="57" customFormat="1" ht="13.5"/>
    <row r="11331" s="57" customFormat="1" ht="13.5"/>
    <row r="11332" s="57" customFormat="1" ht="13.5"/>
    <row r="11333" s="57" customFormat="1" ht="13.5"/>
    <row r="11334" s="57" customFormat="1" ht="13.5"/>
    <row r="11335" s="57" customFormat="1" ht="13.5"/>
    <row r="11336" s="57" customFormat="1" ht="13.5"/>
    <row r="11337" s="57" customFormat="1" ht="13.5"/>
    <row r="11338" s="57" customFormat="1" ht="13.5"/>
    <row r="11339" s="57" customFormat="1" ht="13.5"/>
    <row r="11340" s="57" customFormat="1" ht="13.5"/>
    <row r="11341" s="57" customFormat="1" ht="13.5"/>
    <row r="11342" s="57" customFormat="1" ht="13.5"/>
    <row r="11343" s="57" customFormat="1" ht="13.5"/>
    <row r="11344" s="57" customFormat="1" ht="13.5"/>
    <row r="11345" s="57" customFormat="1" ht="13.5"/>
    <row r="11346" s="57" customFormat="1" ht="13.5"/>
    <row r="11347" s="57" customFormat="1" ht="13.5"/>
    <row r="11348" s="57" customFormat="1" ht="13.5"/>
    <row r="11349" s="57" customFormat="1" ht="13.5"/>
    <row r="11350" s="57" customFormat="1" ht="13.5"/>
    <row r="11351" s="57" customFormat="1" ht="13.5"/>
    <row r="11352" s="57" customFormat="1" ht="13.5"/>
    <row r="11353" s="57" customFormat="1" ht="13.5"/>
    <row r="11354" s="57" customFormat="1" ht="13.5"/>
    <row r="11355" s="57" customFormat="1" ht="13.5"/>
    <row r="11356" s="57" customFormat="1" ht="13.5"/>
    <row r="11357" s="57" customFormat="1" ht="13.5"/>
    <row r="11358" s="57" customFormat="1" ht="13.5"/>
    <row r="11359" s="57" customFormat="1" ht="13.5"/>
    <row r="11360" s="57" customFormat="1" ht="13.5"/>
    <row r="11361" s="57" customFormat="1" ht="13.5"/>
    <row r="11362" s="57" customFormat="1" ht="13.5"/>
    <row r="11363" s="57" customFormat="1" ht="13.5"/>
    <row r="11364" s="57" customFormat="1" ht="13.5"/>
    <row r="11365" s="57" customFormat="1" ht="13.5"/>
    <row r="11366" s="57" customFormat="1" ht="13.5"/>
    <row r="11367" s="57" customFormat="1" ht="13.5"/>
    <row r="11368" s="57" customFormat="1" ht="13.5"/>
    <row r="11369" s="57" customFormat="1" ht="13.5"/>
    <row r="11370" s="57" customFormat="1" ht="13.5"/>
    <row r="11371" s="57" customFormat="1" ht="13.5"/>
    <row r="11372" s="57" customFormat="1" ht="13.5"/>
    <row r="11373" s="57" customFormat="1" ht="13.5"/>
    <row r="11374" s="57" customFormat="1" ht="13.5"/>
    <row r="11375" s="57" customFormat="1" ht="13.5"/>
    <row r="11376" s="57" customFormat="1" ht="13.5"/>
    <row r="11377" s="57" customFormat="1" ht="13.5"/>
    <row r="11378" s="57" customFormat="1" ht="13.5"/>
    <row r="11379" s="57" customFormat="1" ht="13.5"/>
    <row r="11380" s="57" customFormat="1" ht="13.5"/>
    <row r="11381" s="57" customFormat="1" ht="13.5"/>
    <row r="11382" s="57" customFormat="1" ht="13.5"/>
    <row r="11383" s="57" customFormat="1" ht="13.5"/>
    <row r="11384" s="57" customFormat="1" ht="13.5"/>
    <row r="11385" s="57" customFormat="1" ht="13.5"/>
    <row r="11386" s="57" customFormat="1" ht="13.5"/>
    <row r="11387" s="57" customFormat="1" ht="13.5"/>
    <row r="11388" s="57" customFormat="1" ht="13.5"/>
    <row r="11389" s="57" customFormat="1" ht="13.5"/>
    <row r="11390" s="57" customFormat="1" ht="13.5"/>
    <row r="11391" s="57" customFormat="1" ht="13.5"/>
    <row r="11392" s="57" customFormat="1" ht="13.5"/>
    <row r="11393" s="57" customFormat="1" ht="13.5"/>
    <row r="11394" s="57" customFormat="1" ht="13.5"/>
    <row r="11395" s="57" customFormat="1" ht="13.5"/>
    <row r="11396" s="57" customFormat="1" ht="13.5"/>
    <row r="11397" s="57" customFormat="1" ht="13.5"/>
    <row r="11398" s="57" customFormat="1" ht="13.5"/>
    <row r="11399" s="57" customFormat="1" ht="13.5"/>
    <row r="11400" s="57" customFormat="1" ht="13.5"/>
    <row r="11401" s="57" customFormat="1" ht="13.5"/>
    <row r="11402" s="57" customFormat="1" ht="13.5"/>
    <row r="11403" s="57" customFormat="1" ht="13.5"/>
    <row r="11404" s="57" customFormat="1" ht="13.5"/>
    <row r="11405" s="57" customFormat="1" ht="13.5"/>
    <row r="11406" s="57" customFormat="1" ht="13.5"/>
    <row r="11407" s="57" customFormat="1" ht="13.5"/>
    <row r="11408" s="57" customFormat="1" ht="13.5"/>
    <row r="11409" s="57" customFormat="1" ht="13.5"/>
    <row r="11410" s="57" customFormat="1" ht="13.5"/>
    <row r="11411" s="57" customFormat="1" ht="13.5"/>
    <row r="11412" s="57" customFormat="1" ht="13.5"/>
    <row r="11413" s="57" customFormat="1" ht="13.5"/>
    <row r="11414" s="57" customFormat="1" ht="13.5"/>
    <row r="11415" s="57" customFormat="1" ht="13.5"/>
    <row r="11416" s="57" customFormat="1" ht="13.5"/>
    <row r="11417" s="57" customFormat="1" ht="13.5"/>
    <row r="11418" s="57" customFormat="1" ht="13.5"/>
    <row r="11419" s="57" customFormat="1" ht="13.5"/>
    <row r="11420" s="57" customFormat="1" ht="13.5"/>
    <row r="11421" s="57" customFormat="1" ht="13.5"/>
    <row r="11422" s="57" customFormat="1" ht="13.5"/>
    <row r="11423" s="57" customFormat="1" ht="13.5"/>
    <row r="11424" s="57" customFormat="1" ht="13.5"/>
    <row r="11425" s="57" customFormat="1" ht="13.5"/>
    <row r="11426" s="57" customFormat="1" ht="13.5"/>
    <row r="11427" s="57" customFormat="1" ht="13.5"/>
    <row r="11428" s="57" customFormat="1" ht="13.5"/>
    <row r="11429" s="57" customFormat="1" ht="13.5"/>
    <row r="11430" s="57" customFormat="1" ht="13.5"/>
    <row r="11431" s="57" customFormat="1" ht="13.5"/>
    <row r="11432" s="57" customFormat="1" ht="13.5"/>
    <row r="11433" s="57" customFormat="1" ht="13.5"/>
    <row r="11434" s="57" customFormat="1" ht="13.5"/>
    <row r="11435" s="57" customFormat="1" ht="13.5"/>
    <row r="11436" s="57" customFormat="1" ht="13.5"/>
    <row r="11437" s="57" customFormat="1" ht="13.5"/>
    <row r="11438" s="57" customFormat="1" ht="13.5"/>
    <row r="11439" s="57" customFormat="1" ht="13.5"/>
    <row r="11440" s="57" customFormat="1" ht="13.5"/>
    <row r="11441" s="57" customFormat="1" ht="13.5"/>
    <row r="11442" s="57" customFormat="1" ht="13.5"/>
    <row r="11443" s="57" customFormat="1" ht="13.5"/>
    <row r="11444" s="57" customFormat="1" ht="13.5"/>
    <row r="11445" s="57" customFormat="1" ht="13.5"/>
    <row r="11446" s="57" customFormat="1" ht="13.5"/>
    <row r="11447" s="57" customFormat="1" ht="13.5"/>
    <row r="11448" s="57" customFormat="1" ht="13.5"/>
    <row r="11449" s="57" customFormat="1" ht="13.5"/>
    <row r="11450" s="57" customFormat="1" ht="13.5"/>
    <row r="11451" s="57" customFormat="1" ht="13.5"/>
    <row r="11452" s="57" customFormat="1" ht="13.5"/>
    <row r="11453" s="57" customFormat="1" ht="13.5"/>
    <row r="11454" s="57" customFormat="1" ht="13.5"/>
    <row r="11455" s="57" customFormat="1" ht="13.5"/>
    <row r="11456" s="57" customFormat="1" ht="13.5"/>
    <row r="11457" s="57" customFormat="1" ht="13.5"/>
    <row r="11458" s="57" customFormat="1" ht="13.5"/>
    <row r="11459" s="57" customFormat="1" ht="13.5"/>
    <row r="11460" s="57" customFormat="1" ht="13.5"/>
    <row r="11461" s="57" customFormat="1" ht="13.5"/>
    <row r="11462" s="57" customFormat="1" ht="13.5"/>
    <row r="11463" s="57" customFormat="1" ht="13.5"/>
    <row r="11464" s="57" customFormat="1" ht="13.5"/>
    <row r="11465" s="57" customFormat="1" ht="13.5"/>
    <row r="11466" s="57" customFormat="1" ht="13.5"/>
    <row r="11467" s="57" customFormat="1" ht="13.5"/>
    <row r="11468" s="57" customFormat="1" ht="13.5"/>
    <row r="11469" s="57" customFormat="1" ht="13.5"/>
    <row r="11470" s="57" customFormat="1" ht="13.5"/>
    <row r="11471" s="57" customFormat="1" ht="13.5"/>
    <row r="11472" s="57" customFormat="1" ht="13.5"/>
    <row r="11473" s="57" customFormat="1" ht="13.5"/>
    <row r="11474" s="57" customFormat="1" ht="13.5"/>
    <row r="11475" s="57" customFormat="1" ht="13.5"/>
    <row r="11476" s="57" customFormat="1" ht="13.5"/>
    <row r="11477" s="57" customFormat="1" ht="13.5"/>
    <row r="11478" s="57" customFormat="1" ht="13.5"/>
    <row r="11479" s="57" customFormat="1" ht="13.5"/>
    <row r="11480" s="57" customFormat="1" ht="13.5"/>
    <row r="11481" s="57" customFormat="1" ht="13.5"/>
    <row r="11482" s="57" customFormat="1" ht="13.5"/>
    <row r="11483" s="57" customFormat="1" ht="13.5"/>
    <row r="11484" s="57" customFormat="1" ht="13.5"/>
    <row r="11485" s="57" customFormat="1" ht="13.5"/>
    <row r="11486" s="57" customFormat="1" ht="13.5"/>
    <row r="11487" s="57" customFormat="1" ht="13.5"/>
    <row r="11488" s="57" customFormat="1" ht="13.5"/>
    <row r="11489" s="57" customFormat="1" ht="13.5"/>
    <row r="11490" s="57" customFormat="1" ht="13.5"/>
    <row r="11491" s="57" customFormat="1" ht="13.5"/>
    <row r="11492" s="57" customFormat="1" ht="13.5"/>
    <row r="11493" s="57" customFormat="1" ht="13.5"/>
    <row r="11494" s="57" customFormat="1" ht="13.5"/>
    <row r="11495" s="57" customFormat="1" ht="13.5"/>
    <row r="11496" s="57" customFormat="1" ht="13.5"/>
    <row r="11497" s="57" customFormat="1" ht="13.5"/>
    <row r="11498" s="57" customFormat="1" ht="13.5"/>
    <row r="11499" s="57" customFormat="1" ht="13.5"/>
    <row r="11500" s="57" customFormat="1" ht="13.5"/>
    <row r="11501" s="57" customFormat="1" ht="13.5"/>
    <row r="11502" s="57" customFormat="1" ht="13.5"/>
    <row r="11503" s="57" customFormat="1" ht="13.5"/>
    <row r="11504" s="57" customFormat="1" ht="13.5"/>
    <row r="11505" s="57" customFormat="1" ht="13.5"/>
    <row r="11506" s="57" customFormat="1" ht="13.5"/>
    <row r="11507" s="57" customFormat="1" ht="13.5"/>
    <row r="11508" s="57" customFormat="1" ht="13.5"/>
    <row r="11509" s="57" customFormat="1" ht="13.5"/>
    <row r="11510" s="57" customFormat="1" ht="13.5"/>
    <row r="11511" s="57" customFormat="1" ht="13.5"/>
    <row r="11512" s="57" customFormat="1" ht="13.5"/>
    <row r="11513" s="57" customFormat="1" ht="13.5"/>
    <row r="11514" s="57" customFormat="1" ht="13.5"/>
    <row r="11515" s="57" customFormat="1" ht="13.5"/>
    <row r="11516" s="57" customFormat="1" ht="13.5"/>
    <row r="11517" s="57" customFormat="1" ht="13.5"/>
    <row r="11518" s="57" customFormat="1" ht="13.5"/>
    <row r="11519" s="57" customFormat="1" ht="13.5"/>
    <row r="11520" s="57" customFormat="1" ht="13.5"/>
    <row r="11521" s="57" customFormat="1" ht="13.5"/>
    <row r="11522" s="57" customFormat="1" ht="13.5"/>
    <row r="11523" s="57" customFormat="1" ht="13.5"/>
    <row r="11524" s="57" customFormat="1" ht="13.5"/>
    <row r="11525" s="57" customFormat="1" ht="13.5"/>
    <row r="11526" s="57" customFormat="1" ht="13.5"/>
    <row r="11527" s="57" customFormat="1" ht="13.5"/>
    <row r="11528" s="57" customFormat="1" ht="13.5"/>
    <row r="11529" s="57" customFormat="1" ht="13.5"/>
    <row r="11530" s="57" customFormat="1" ht="13.5"/>
    <row r="11531" s="57" customFormat="1" ht="13.5"/>
    <row r="11532" s="57" customFormat="1" ht="13.5"/>
    <row r="11533" s="57" customFormat="1" ht="13.5"/>
    <row r="11534" s="57" customFormat="1" ht="13.5"/>
    <row r="11535" s="57" customFormat="1" ht="13.5"/>
    <row r="11536" s="57" customFormat="1" ht="13.5"/>
    <row r="11537" s="57" customFormat="1" ht="13.5"/>
    <row r="11538" s="57" customFormat="1" ht="13.5"/>
    <row r="11539" s="57" customFormat="1" ht="13.5"/>
    <row r="11540" s="57" customFormat="1" ht="13.5"/>
    <row r="11541" s="57" customFormat="1" ht="13.5"/>
    <row r="11542" s="57" customFormat="1" ht="13.5"/>
    <row r="11543" s="57" customFormat="1" ht="13.5"/>
    <row r="11544" s="57" customFormat="1" ht="13.5"/>
    <row r="11545" s="57" customFormat="1" ht="13.5"/>
    <row r="11546" s="57" customFormat="1" ht="13.5"/>
    <row r="11547" s="57" customFormat="1" ht="13.5"/>
    <row r="11548" s="57" customFormat="1" ht="13.5"/>
    <row r="11549" s="57" customFormat="1" ht="13.5"/>
    <row r="11550" s="57" customFormat="1" ht="13.5"/>
    <row r="11551" s="57" customFormat="1" ht="13.5"/>
    <row r="11552" s="57" customFormat="1" ht="13.5"/>
    <row r="11553" s="57" customFormat="1" ht="13.5"/>
    <row r="11554" s="57" customFormat="1" ht="13.5"/>
    <row r="11555" s="57" customFormat="1" ht="13.5"/>
    <row r="11556" s="57" customFormat="1" ht="13.5"/>
    <row r="11557" s="57" customFormat="1" ht="13.5"/>
    <row r="11558" s="57" customFormat="1" ht="13.5"/>
    <row r="11559" s="57" customFormat="1" ht="13.5"/>
    <row r="11560" s="57" customFormat="1" ht="13.5"/>
    <row r="11561" s="57" customFormat="1" ht="13.5"/>
    <row r="11562" s="57" customFormat="1" ht="13.5"/>
    <row r="11563" s="57" customFormat="1" ht="13.5"/>
    <row r="11564" s="57" customFormat="1" ht="13.5"/>
    <row r="11565" s="57" customFormat="1" ht="13.5"/>
    <row r="11566" s="57" customFormat="1" ht="13.5"/>
    <row r="11567" s="57" customFormat="1" ht="13.5"/>
    <row r="11568" s="57" customFormat="1" ht="13.5"/>
    <row r="11569" s="57" customFormat="1" ht="13.5"/>
    <row r="11570" s="57" customFormat="1" ht="13.5"/>
    <row r="11571" s="57" customFormat="1" ht="13.5"/>
    <row r="11572" s="57" customFormat="1" ht="13.5"/>
    <row r="11573" s="57" customFormat="1" ht="13.5"/>
    <row r="11574" s="57" customFormat="1" ht="13.5"/>
    <row r="11575" s="57" customFormat="1" ht="13.5"/>
    <row r="11576" s="57" customFormat="1" ht="13.5"/>
    <row r="11577" s="57" customFormat="1" ht="13.5"/>
    <row r="11578" s="57" customFormat="1" ht="13.5"/>
    <row r="11579" s="57" customFormat="1" ht="13.5"/>
    <row r="11580" s="57" customFormat="1" ht="13.5"/>
    <row r="11581" s="57" customFormat="1" ht="13.5"/>
    <row r="11582" s="57" customFormat="1" ht="13.5"/>
    <row r="11583" s="57" customFormat="1" ht="13.5"/>
    <row r="11584" s="57" customFormat="1" ht="13.5"/>
    <row r="11585" s="57" customFormat="1" ht="13.5"/>
    <row r="11586" s="57" customFormat="1" ht="13.5"/>
    <row r="11587" s="57" customFormat="1" ht="13.5"/>
    <row r="11588" s="57" customFormat="1" ht="13.5"/>
    <row r="11589" s="57" customFormat="1" ht="13.5"/>
    <row r="11590" s="57" customFormat="1" ht="13.5"/>
    <row r="11591" s="57" customFormat="1" ht="13.5"/>
    <row r="11592" s="57" customFormat="1" ht="13.5"/>
    <row r="11593" s="57" customFormat="1" ht="13.5"/>
    <row r="11594" s="57" customFormat="1" ht="13.5"/>
    <row r="11595" s="57" customFormat="1" ht="13.5"/>
    <row r="11596" s="57" customFormat="1" ht="13.5"/>
    <row r="11597" s="57" customFormat="1" ht="13.5"/>
    <row r="11598" s="57" customFormat="1" ht="13.5"/>
    <row r="11599" s="57" customFormat="1" ht="13.5"/>
    <row r="11600" s="57" customFormat="1" ht="13.5"/>
    <row r="11601" s="57" customFormat="1" ht="13.5"/>
    <row r="11602" s="57" customFormat="1" ht="13.5"/>
    <row r="11603" s="57" customFormat="1" ht="13.5"/>
    <row r="11604" s="57" customFormat="1" ht="13.5"/>
    <row r="11605" s="57" customFormat="1" ht="13.5"/>
    <row r="11606" s="57" customFormat="1" ht="13.5"/>
    <row r="11607" s="57" customFormat="1" ht="13.5"/>
    <row r="11608" s="57" customFormat="1" ht="13.5"/>
    <row r="11609" s="57" customFormat="1" ht="13.5"/>
    <row r="11610" s="57" customFormat="1" ht="13.5"/>
    <row r="11611" s="57" customFormat="1" ht="13.5"/>
    <row r="11612" s="57" customFormat="1" ht="13.5"/>
    <row r="11613" s="57" customFormat="1" ht="13.5"/>
    <row r="11614" s="57" customFormat="1" ht="13.5"/>
    <row r="11615" s="57" customFormat="1" ht="13.5"/>
    <row r="11616" s="57" customFormat="1" ht="13.5"/>
    <row r="11617" s="57" customFormat="1" ht="13.5"/>
    <row r="11618" s="57" customFormat="1" ht="13.5"/>
    <row r="11619" s="57" customFormat="1" ht="13.5"/>
    <row r="11620" s="57" customFormat="1" ht="13.5"/>
    <row r="11621" s="57" customFormat="1" ht="13.5"/>
    <row r="11622" s="57" customFormat="1" ht="13.5"/>
    <row r="11623" s="57" customFormat="1" ht="13.5"/>
    <row r="11624" s="57" customFormat="1" ht="13.5"/>
    <row r="11625" s="57" customFormat="1" ht="13.5"/>
    <row r="11626" s="57" customFormat="1" ht="13.5"/>
    <row r="11627" s="57" customFormat="1" ht="13.5"/>
    <row r="11628" s="57" customFormat="1" ht="13.5"/>
    <row r="11629" s="57" customFormat="1" ht="13.5"/>
    <row r="11630" s="57" customFormat="1" ht="13.5"/>
    <row r="11631" s="57" customFormat="1" ht="13.5"/>
    <row r="11632" s="57" customFormat="1" ht="13.5"/>
    <row r="11633" s="57" customFormat="1" ht="13.5"/>
    <row r="11634" s="57" customFormat="1" ht="13.5"/>
    <row r="11635" s="57" customFormat="1" ht="13.5"/>
    <row r="11636" s="57" customFormat="1" ht="13.5"/>
    <row r="11637" s="57" customFormat="1" ht="13.5"/>
    <row r="11638" s="57" customFormat="1" ht="13.5"/>
    <row r="11639" s="57" customFormat="1" ht="13.5"/>
    <row r="11640" s="57" customFormat="1" ht="13.5"/>
    <row r="11641" s="57" customFormat="1" ht="13.5"/>
    <row r="11642" s="57" customFormat="1" ht="13.5"/>
    <row r="11643" s="57" customFormat="1" ht="13.5"/>
    <row r="11644" s="57" customFormat="1" ht="13.5"/>
    <row r="11645" s="57" customFormat="1" ht="13.5"/>
    <row r="11646" s="57" customFormat="1" ht="13.5"/>
    <row r="11647" s="57" customFormat="1" ht="13.5"/>
    <row r="11648" s="57" customFormat="1" ht="13.5"/>
    <row r="11649" s="57" customFormat="1" ht="13.5"/>
    <row r="11650" s="57" customFormat="1" ht="13.5"/>
    <row r="11651" s="57" customFormat="1" ht="13.5"/>
    <row r="11652" s="57" customFormat="1" ht="13.5"/>
    <row r="11653" s="57" customFormat="1" ht="13.5"/>
    <row r="11654" s="57" customFormat="1" ht="13.5"/>
    <row r="11655" s="57" customFormat="1" ht="13.5"/>
    <row r="11656" s="57" customFormat="1" ht="13.5"/>
    <row r="11657" s="57" customFormat="1" ht="13.5"/>
    <row r="11658" s="57" customFormat="1" ht="13.5"/>
    <row r="11659" s="57" customFormat="1" ht="13.5"/>
    <row r="11660" s="57" customFormat="1" ht="13.5"/>
    <row r="11661" s="57" customFormat="1" ht="13.5"/>
    <row r="11662" s="57" customFormat="1" ht="13.5"/>
    <row r="11663" s="57" customFormat="1" ht="13.5"/>
    <row r="11664" s="57" customFormat="1" ht="13.5"/>
    <row r="11665" s="57" customFormat="1" ht="13.5"/>
    <row r="11666" s="57" customFormat="1" ht="13.5"/>
    <row r="11667" s="57" customFormat="1" ht="13.5"/>
    <row r="11668" s="57" customFormat="1" ht="13.5"/>
    <row r="11669" s="57" customFormat="1" ht="13.5"/>
    <row r="11670" s="57" customFormat="1" ht="13.5"/>
    <row r="11671" s="57" customFormat="1" ht="13.5"/>
    <row r="11672" s="57" customFormat="1" ht="13.5"/>
    <row r="11673" s="57" customFormat="1" ht="13.5"/>
    <row r="11674" s="57" customFormat="1" ht="13.5"/>
    <row r="11675" s="57" customFormat="1" ht="13.5"/>
    <row r="11676" s="57" customFormat="1" ht="13.5"/>
    <row r="11677" s="57" customFormat="1" ht="13.5"/>
    <row r="11678" s="57" customFormat="1" ht="13.5"/>
    <row r="11679" s="57" customFormat="1" ht="13.5"/>
    <row r="11680" s="57" customFormat="1" ht="13.5"/>
    <row r="11681" s="57" customFormat="1" ht="13.5"/>
    <row r="11682" s="57" customFormat="1" ht="13.5"/>
    <row r="11683" s="57" customFormat="1" ht="13.5"/>
    <row r="11684" s="57" customFormat="1" ht="13.5"/>
    <row r="11685" s="57" customFormat="1" ht="13.5"/>
    <row r="11686" s="57" customFormat="1" ht="13.5"/>
    <row r="11687" s="57" customFormat="1" ht="13.5"/>
    <row r="11688" s="57" customFormat="1" ht="13.5"/>
    <row r="11689" s="57" customFormat="1" ht="13.5"/>
    <row r="11690" s="57" customFormat="1" ht="13.5"/>
    <row r="11691" s="57" customFormat="1" ht="13.5"/>
    <row r="11692" s="57" customFormat="1" ht="13.5"/>
    <row r="11693" s="57" customFormat="1" ht="13.5"/>
    <row r="11694" s="57" customFormat="1" ht="13.5"/>
    <row r="11695" s="57" customFormat="1" ht="13.5"/>
    <row r="11696" s="57" customFormat="1" ht="13.5"/>
    <row r="11697" s="57" customFormat="1" ht="13.5"/>
    <row r="11698" s="57" customFormat="1" ht="13.5"/>
    <row r="11699" s="57" customFormat="1" ht="13.5"/>
    <row r="11700" s="57" customFormat="1" ht="13.5"/>
    <row r="11701" s="57" customFormat="1" ht="13.5"/>
    <row r="11702" s="57" customFormat="1" ht="13.5"/>
    <row r="11703" s="57" customFormat="1" ht="13.5"/>
    <row r="11704" s="57" customFormat="1" ht="13.5"/>
    <row r="11705" s="57" customFormat="1" ht="13.5"/>
    <row r="11706" s="57" customFormat="1" ht="13.5"/>
    <row r="11707" s="57" customFormat="1" ht="13.5"/>
    <row r="11708" s="57" customFormat="1" ht="13.5"/>
    <row r="11709" s="57" customFormat="1" ht="13.5"/>
    <row r="11710" s="57" customFormat="1" ht="13.5"/>
    <row r="11711" s="57" customFormat="1" ht="13.5"/>
    <row r="11712" s="57" customFormat="1" ht="13.5"/>
    <row r="11713" s="57" customFormat="1" ht="13.5"/>
    <row r="11714" s="57" customFormat="1" ht="13.5"/>
    <row r="11715" s="57" customFormat="1" ht="13.5"/>
    <row r="11716" s="57" customFormat="1" ht="13.5"/>
    <row r="11717" s="57" customFormat="1" ht="13.5"/>
    <row r="11718" s="57" customFormat="1" ht="13.5"/>
    <row r="11719" s="57" customFormat="1" ht="13.5"/>
    <row r="11720" s="57" customFormat="1" ht="13.5"/>
    <row r="11721" s="57" customFormat="1" ht="13.5"/>
    <row r="11722" s="57" customFormat="1" ht="13.5"/>
    <row r="11723" s="57" customFormat="1" ht="13.5"/>
    <row r="11724" s="57" customFormat="1" ht="13.5"/>
    <row r="11725" s="57" customFormat="1" ht="13.5"/>
    <row r="11726" s="57" customFormat="1" ht="13.5"/>
    <row r="11727" s="57" customFormat="1" ht="13.5"/>
    <row r="11728" s="57" customFormat="1" ht="13.5"/>
    <row r="11729" s="57" customFormat="1" ht="13.5"/>
    <row r="11730" s="57" customFormat="1" ht="13.5"/>
    <row r="11731" s="57" customFormat="1" ht="13.5"/>
    <row r="11732" s="57" customFormat="1" ht="13.5"/>
    <row r="11733" s="57" customFormat="1" ht="13.5"/>
    <row r="11734" s="57" customFormat="1" ht="13.5"/>
    <row r="11735" s="57" customFormat="1" ht="13.5"/>
    <row r="11736" s="57" customFormat="1" ht="13.5"/>
    <row r="11737" s="57" customFormat="1" ht="13.5"/>
    <row r="11738" s="57" customFormat="1" ht="13.5"/>
    <row r="11739" s="57" customFormat="1" ht="13.5"/>
    <row r="11740" s="57" customFormat="1" ht="13.5"/>
    <row r="11741" s="57" customFormat="1" ht="13.5"/>
    <row r="11742" s="57" customFormat="1" ht="13.5"/>
    <row r="11743" s="57" customFormat="1" ht="13.5"/>
    <row r="11744" s="57" customFormat="1" ht="13.5"/>
    <row r="11745" s="57" customFormat="1" ht="13.5"/>
    <row r="11746" s="57" customFormat="1" ht="13.5"/>
    <row r="11747" s="57" customFormat="1" ht="13.5"/>
    <row r="11748" s="57" customFormat="1" ht="13.5"/>
    <row r="11749" s="57" customFormat="1" ht="13.5"/>
    <row r="11750" s="57" customFormat="1" ht="13.5"/>
    <row r="11751" s="57" customFormat="1" ht="13.5"/>
    <row r="11752" s="57" customFormat="1" ht="13.5"/>
    <row r="11753" s="57" customFormat="1" ht="13.5"/>
    <row r="11754" s="57" customFormat="1" ht="13.5"/>
    <row r="11755" s="57" customFormat="1" ht="13.5"/>
    <row r="11756" s="57" customFormat="1" ht="13.5"/>
    <row r="11757" s="57" customFormat="1" ht="13.5"/>
    <row r="11758" s="57" customFormat="1" ht="13.5"/>
    <row r="11759" s="57" customFormat="1" ht="13.5"/>
    <row r="11760" s="57" customFormat="1" ht="13.5"/>
    <row r="11761" s="57" customFormat="1" ht="13.5"/>
    <row r="11762" s="57" customFormat="1" ht="13.5"/>
    <row r="11763" s="57" customFormat="1" ht="13.5"/>
    <row r="11764" s="57" customFormat="1" ht="13.5"/>
    <row r="11765" s="57" customFormat="1" ht="13.5"/>
    <row r="11766" s="57" customFormat="1" ht="13.5"/>
    <row r="11767" s="57" customFormat="1" ht="13.5"/>
    <row r="11768" s="57" customFormat="1" ht="13.5"/>
    <row r="11769" s="57" customFormat="1" ht="13.5"/>
    <row r="11770" s="57" customFormat="1" ht="13.5"/>
    <row r="11771" s="57" customFormat="1" ht="13.5"/>
    <row r="11772" s="57" customFormat="1" ht="13.5"/>
    <row r="11773" s="57" customFormat="1" ht="13.5"/>
    <row r="11774" s="57" customFormat="1" ht="13.5"/>
    <row r="11775" s="57" customFormat="1" ht="13.5"/>
    <row r="11776" s="57" customFormat="1" ht="13.5"/>
    <row r="11777" s="57" customFormat="1" ht="13.5"/>
    <row r="11778" s="57" customFormat="1" ht="13.5"/>
    <row r="11779" s="57" customFormat="1" ht="13.5"/>
    <row r="11780" s="57" customFormat="1" ht="13.5"/>
    <row r="11781" s="57" customFormat="1" ht="13.5"/>
    <row r="11782" s="57" customFormat="1" ht="13.5"/>
    <row r="11783" s="57" customFormat="1" ht="13.5"/>
    <row r="11784" s="57" customFormat="1" ht="13.5"/>
    <row r="11785" s="57" customFormat="1" ht="13.5"/>
    <row r="11786" s="57" customFormat="1" ht="13.5"/>
    <row r="11787" s="57" customFormat="1" ht="13.5"/>
    <row r="11788" s="57" customFormat="1" ht="13.5"/>
    <row r="11789" s="57" customFormat="1" ht="13.5"/>
    <row r="11790" s="57" customFormat="1" ht="13.5"/>
    <row r="11791" s="57" customFormat="1" ht="13.5"/>
    <row r="11792" s="57" customFormat="1" ht="13.5"/>
    <row r="11793" s="57" customFormat="1" ht="13.5"/>
    <row r="11794" s="57" customFormat="1" ht="13.5"/>
    <row r="11795" s="57" customFormat="1" ht="13.5"/>
    <row r="11796" s="57" customFormat="1" ht="13.5"/>
    <row r="11797" s="57" customFormat="1" ht="13.5"/>
    <row r="11798" s="57" customFormat="1" ht="13.5"/>
    <row r="11799" s="57" customFormat="1" ht="13.5"/>
    <row r="11800" s="57" customFormat="1" ht="13.5"/>
    <row r="11801" s="57" customFormat="1" ht="13.5"/>
    <row r="11802" s="57" customFormat="1" ht="13.5"/>
    <row r="11803" s="57" customFormat="1" ht="13.5"/>
    <row r="11804" s="57" customFormat="1" ht="13.5"/>
    <row r="11805" s="57" customFormat="1" ht="13.5"/>
    <row r="11806" s="57" customFormat="1" ht="13.5"/>
    <row r="11807" s="57" customFormat="1" ht="13.5"/>
    <row r="11808" s="57" customFormat="1" ht="13.5"/>
    <row r="11809" s="57" customFormat="1" ht="13.5"/>
    <row r="11810" s="57" customFormat="1" ht="13.5"/>
    <row r="11811" s="57" customFormat="1" ht="13.5"/>
    <row r="11812" s="57" customFormat="1" ht="13.5"/>
    <row r="11813" s="57" customFormat="1" ht="13.5"/>
    <row r="11814" s="57" customFormat="1" ht="13.5"/>
    <row r="11815" s="57" customFormat="1" ht="13.5"/>
    <row r="11816" s="57" customFormat="1" ht="13.5"/>
    <row r="11817" s="57" customFormat="1" ht="13.5"/>
    <row r="11818" s="57" customFormat="1" ht="13.5"/>
    <row r="11819" s="57" customFormat="1" ht="13.5"/>
    <row r="11820" s="57" customFormat="1" ht="13.5"/>
    <row r="11821" s="57" customFormat="1" ht="13.5"/>
    <row r="11822" s="57" customFormat="1" ht="13.5"/>
    <row r="11823" s="57" customFormat="1" ht="13.5"/>
    <row r="11824" s="57" customFormat="1" ht="13.5"/>
    <row r="11825" s="57" customFormat="1" ht="13.5"/>
    <row r="11826" s="57" customFormat="1" ht="13.5"/>
    <row r="11827" s="57" customFormat="1" ht="13.5"/>
    <row r="11828" s="57" customFormat="1" ht="13.5"/>
    <row r="11829" s="57" customFormat="1" ht="13.5"/>
    <row r="11830" s="57" customFormat="1" ht="13.5"/>
    <row r="11831" s="57" customFormat="1" ht="13.5"/>
    <row r="11832" s="57" customFormat="1" ht="13.5"/>
    <row r="11833" s="57" customFormat="1" ht="13.5"/>
    <row r="11834" s="57" customFormat="1" ht="13.5"/>
    <row r="11835" s="57" customFormat="1" ht="13.5"/>
    <row r="11836" s="57" customFormat="1" ht="13.5"/>
    <row r="11837" s="57" customFormat="1" ht="13.5"/>
    <row r="11838" s="57" customFormat="1" ht="13.5"/>
    <row r="11839" s="57" customFormat="1" ht="13.5"/>
    <row r="11840" s="57" customFormat="1" ht="13.5"/>
    <row r="11841" s="57" customFormat="1" ht="13.5"/>
    <row r="11842" s="57" customFormat="1" ht="13.5"/>
    <row r="11843" s="57" customFormat="1" ht="13.5"/>
    <row r="11844" s="57" customFormat="1" ht="13.5"/>
    <row r="11845" s="57" customFormat="1" ht="13.5"/>
    <row r="11846" s="57" customFormat="1" ht="13.5"/>
    <row r="11847" s="57" customFormat="1" ht="13.5"/>
    <row r="11848" s="57" customFormat="1" ht="13.5"/>
    <row r="11849" s="57" customFormat="1" ht="13.5"/>
    <row r="11850" s="57" customFormat="1" ht="13.5"/>
    <row r="11851" s="57" customFormat="1" ht="13.5"/>
    <row r="11852" s="57" customFormat="1" ht="13.5"/>
    <row r="11853" s="57" customFormat="1" ht="13.5"/>
    <row r="11854" s="57" customFormat="1" ht="13.5"/>
    <row r="11855" s="57" customFormat="1" ht="13.5"/>
    <row r="11856" s="57" customFormat="1" ht="13.5"/>
    <row r="11857" s="57" customFormat="1" ht="13.5"/>
    <row r="11858" s="57" customFormat="1" ht="13.5"/>
    <row r="11859" s="57" customFormat="1" ht="13.5"/>
    <row r="11860" s="57" customFormat="1" ht="13.5"/>
    <row r="11861" s="57" customFormat="1" ht="13.5"/>
    <row r="11862" s="57" customFormat="1" ht="13.5"/>
    <row r="11863" s="57" customFormat="1" ht="13.5"/>
    <row r="11864" s="57" customFormat="1" ht="13.5"/>
    <row r="11865" s="57" customFormat="1" ht="13.5"/>
    <row r="11866" s="57" customFormat="1" ht="13.5"/>
    <row r="11867" s="57" customFormat="1" ht="13.5"/>
    <row r="11868" s="57" customFormat="1" ht="13.5"/>
    <row r="11869" s="57" customFormat="1" ht="13.5"/>
    <row r="11870" s="57" customFormat="1" ht="13.5"/>
    <row r="11871" s="57" customFormat="1" ht="13.5"/>
    <row r="11872" s="57" customFormat="1" ht="13.5"/>
    <row r="11873" s="57" customFormat="1" ht="13.5"/>
    <row r="11874" s="57" customFormat="1" ht="13.5"/>
    <row r="11875" s="57" customFormat="1" ht="13.5"/>
    <row r="11876" s="57" customFormat="1" ht="13.5"/>
    <row r="11877" s="57" customFormat="1" ht="13.5"/>
    <row r="11878" s="57" customFormat="1" ht="13.5"/>
    <row r="11879" s="57" customFormat="1" ht="13.5"/>
    <row r="11880" s="57" customFormat="1" ht="13.5"/>
    <row r="11881" s="57" customFormat="1" ht="13.5"/>
    <row r="11882" s="57" customFormat="1" ht="13.5"/>
    <row r="11883" s="57" customFormat="1" ht="13.5"/>
    <row r="11884" s="57" customFormat="1" ht="13.5"/>
    <row r="11885" s="57" customFormat="1" ht="13.5"/>
    <row r="11886" s="57" customFormat="1" ht="13.5"/>
    <row r="11887" s="57" customFormat="1" ht="13.5"/>
    <row r="11888" s="57" customFormat="1" ht="13.5"/>
    <row r="11889" s="57" customFormat="1" ht="13.5"/>
    <row r="11890" s="57" customFormat="1" ht="13.5"/>
    <row r="11891" s="57" customFormat="1" ht="13.5"/>
    <row r="11892" s="57" customFormat="1" ht="13.5"/>
    <row r="11893" s="57" customFormat="1" ht="13.5"/>
    <row r="11894" s="57" customFormat="1" ht="13.5"/>
    <row r="11895" s="57" customFormat="1" ht="13.5"/>
    <row r="11896" s="57" customFormat="1" ht="13.5"/>
    <row r="11897" s="57" customFormat="1" ht="13.5"/>
    <row r="11898" s="57" customFormat="1" ht="13.5"/>
    <row r="11899" s="57" customFormat="1" ht="13.5"/>
    <row r="11900" s="57" customFormat="1" ht="13.5"/>
    <row r="11901" s="57" customFormat="1" ht="13.5"/>
    <row r="11902" s="57" customFormat="1" ht="13.5"/>
    <row r="11903" s="57" customFormat="1" ht="13.5"/>
    <row r="11904" s="57" customFormat="1" ht="13.5"/>
    <row r="11905" s="57" customFormat="1" ht="13.5"/>
    <row r="11906" s="57" customFormat="1" ht="13.5"/>
    <row r="11907" s="57" customFormat="1" ht="13.5"/>
    <row r="11908" s="57" customFormat="1" ht="13.5"/>
    <row r="11909" s="57" customFormat="1" ht="13.5"/>
    <row r="11910" s="57" customFormat="1" ht="13.5"/>
    <row r="11911" s="57" customFormat="1" ht="13.5"/>
    <row r="11912" s="57" customFormat="1" ht="13.5"/>
    <row r="11913" s="57" customFormat="1" ht="13.5"/>
    <row r="11914" s="57" customFormat="1" ht="13.5"/>
    <row r="11915" s="57" customFormat="1" ht="13.5"/>
    <row r="11916" s="57" customFormat="1" ht="13.5"/>
    <row r="11917" s="57" customFormat="1" ht="13.5"/>
    <row r="11918" s="57" customFormat="1" ht="13.5"/>
    <row r="11919" s="57" customFormat="1" ht="13.5"/>
    <row r="11920" s="57" customFormat="1" ht="13.5"/>
    <row r="11921" s="57" customFormat="1" ht="13.5"/>
    <row r="11922" s="57" customFormat="1" ht="13.5"/>
    <row r="11923" s="57" customFormat="1" ht="13.5"/>
    <row r="11924" s="57" customFormat="1" ht="13.5"/>
    <row r="11925" s="57" customFormat="1" ht="13.5"/>
    <row r="11926" s="57" customFormat="1" ht="13.5"/>
    <row r="11927" s="57" customFormat="1" ht="13.5"/>
    <row r="11928" s="57" customFormat="1" ht="13.5"/>
    <row r="11929" s="57" customFormat="1" ht="13.5"/>
    <row r="11930" s="57" customFormat="1" ht="13.5"/>
    <row r="11931" s="57" customFormat="1" ht="13.5"/>
    <row r="11932" s="57" customFormat="1" ht="13.5"/>
    <row r="11933" s="57" customFormat="1" ht="13.5"/>
    <row r="11934" s="57" customFormat="1" ht="13.5"/>
    <row r="11935" s="57" customFormat="1" ht="13.5"/>
    <row r="11936" s="57" customFormat="1" ht="13.5"/>
    <row r="11937" s="57" customFormat="1" ht="13.5"/>
    <row r="11938" s="57" customFormat="1" ht="13.5"/>
    <row r="11939" s="57" customFormat="1" ht="13.5"/>
    <row r="11940" s="57" customFormat="1" ht="13.5"/>
    <row r="11941" s="57" customFormat="1" ht="13.5"/>
    <row r="11942" s="57" customFormat="1" ht="13.5"/>
    <row r="11943" s="57" customFormat="1" ht="13.5"/>
    <row r="11944" s="57" customFormat="1" ht="13.5"/>
    <row r="11945" s="57" customFormat="1" ht="13.5"/>
    <row r="11946" s="57" customFormat="1" ht="13.5"/>
    <row r="11947" s="57" customFormat="1" ht="13.5"/>
    <row r="11948" s="57" customFormat="1" ht="13.5"/>
    <row r="11949" s="57" customFormat="1" ht="13.5"/>
    <row r="11950" s="57" customFormat="1" ht="13.5"/>
    <row r="11951" s="57" customFormat="1" ht="13.5"/>
    <row r="11952" s="57" customFormat="1" ht="13.5"/>
    <row r="11953" s="57" customFormat="1" ht="13.5"/>
    <row r="11954" s="57" customFormat="1" ht="13.5"/>
    <row r="11955" s="57" customFormat="1" ht="13.5"/>
    <row r="11956" s="57" customFormat="1" ht="13.5"/>
    <row r="11957" s="57" customFormat="1" ht="13.5"/>
    <row r="11958" s="57" customFormat="1" ht="13.5"/>
    <row r="11959" s="57" customFormat="1" ht="13.5"/>
    <row r="11960" s="57" customFormat="1" ht="13.5"/>
    <row r="11961" s="57" customFormat="1" ht="13.5"/>
    <row r="11962" s="57" customFormat="1" ht="13.5"/>
    <row r="11963" s="57" customFormat="1" ht="13.5"/>
    <row r="11964" s="57" customFormat="1" ht="13.5"/>
    <row r="11965" s="57" customFormat="1" ht="13.5"/>
    <row r="11966" s="57" customFormat="1" ht="13.5"/>
    <row r="11967" s="57" customFormat="1" ht="13.5"/>
    <row r="11968" s="57" customFormat="1" ht="13.5"/>
    <row r="11969" s="57" customFormat="1" ht="13.5"/>
    <row r="11970" s="57" customFormat="1" ht="13.5"/>
    <row r="11971" s="57" customFormat="1" ht="13.5"/>
    <row r="11972" s="57" customFormat="1" ht="13.5"/>
    <row r="11973" s="57" customFormat="1" ht="13.5"/>
    <row r="11974" s="57" customFormat="1" ht="13.5"/>
    <row r="11975" s="57" customFormat="1" ht="13.5"/>
    <row r="11976" s="57" customFormat="1" ht="13.5"/>
    <row r="11977" s="57" customFormat="1" ht="13.5"/>
    <row r="11978" s="57" customFormat="1" ht="13.5"/>
    <row r="11979" s="57" customFormat="1" ht="13.5"/>
    <row r="11980" s="57" customFormat="1" ht="13.5"/>
    <row r="11981" s="57" customFormat="1" ht="13.5"/>
    <row r="11982" s="57" customFormat="1" ht="13.5"/>
    <row r="11983" s="57" customFormat="1" ht="13.5"/>
    <row r="11984" s="57" customFormat="1" ht="13.5"/>
    <row r="11985" s="57" customFormat="1" ht="13.5"/>
    <row r="11986" s="57" customFormat="1" ht="13.5"/>
    <row r="11987" s="57" customFormat="1" ht="13.5"/>
    <row r="11988" s="57" customFormat="1" ht="13.5"/>
    <row r="11989" s="57" customFormat="1" ht="13.5"/>
    <row r="11990" s="57" customFormat="1" ht="13.5"/>
    <row r="11991" s="57" customFormat="1" ht="13.5"/>
    <row r="11992" s="57" customFormat="1" ht="13.5"/>
    <row r="11993" s="57" customFormat="1" ht="13.5"/>
    <row r="11994" s="57" customFormat="1" ht="13.5"/>
    <row r="11995" s="57" customFormat="1" ht="13.5"/>
    <row r="11996" s="57" customFormat="1" ht="13.5"/>
    <row r="11997" s="57" customFormat="1" ht="13.5"/>
    <row r="11998" s="57" customFormat="1" ht="13.5"/>
    <row r="11999" s="57" customFormat="1" ht="13.5"/>
    <row r="12000" s="57" customFormat="1" ht="13.5"/>
    <row r="12001" s="57" customFormat="1" ht="13.5"/>
    <row r="12002" s="57" customFormat="1" ht="13.5"/>
    <row r="12003" s="57" customFormat="1" ht="13.5"/>
    <row r="12004" s="57" customFormat="1" ht="13.5"/>
    <row r="12005" s="57" customFormat="1" ht="13.5"/>
    <row r="12006" s="57" customFormat="1" ht="13.5"/>
    <row r="12007" s="57" customFormat="1" ht="13.5"/>
    <row r="12008" s="57" customFormat="1" ht="13.5"/>
    <row r="12009" s="57" customFormat="1" ht="13.5"/>
    <row r="12010" s="57" customFormat="1" ht="13.5"/>
    <row r="12011" s="57" customFormat="1" ht="13.5"/>
    <row r="12012" s="57" customFormat="1" ht="13.5"/>
    <row r="12013" s="57" customFormat="1" ht="13.5"/>
    <row r="12014" s="57" customFormat="1" ht="13.5"/>
    <row r="12015" s="57" customFormat="1" ht="13.5"/>
    <row r="12016" s="57" customFormat="1" ht="13.5"/>
    <row r="12017" s="57" customFormat="1" ht="13.5"/>
    <row r="12018" s="57" customFormat="1" ht="13.5"/>
    <row r="12019" s="57" customFormat="1" ht="13.5"/>
    <row r="12020" s="57" customFormat="1" ht="13.5"/>
    <row r="12021" s="57" customFormat="1" ht="13.5"/>
    <row r="12022" s="57" customFormat="1" ht="13.5"/>
    <row r="12023" s="57" customFormat="1" ht="13.5"/>
    <row r="12024" s="57" customFormat="1" ht="13.5"/>
    <row r="12025" s="57" customFormat="1" ht="13.5"/>
    <row r="12026" s="57" customFormat="1" ht="13.5"/>
    <row r="12027" s="57" customFormat="1" ht="13.5"/>
    <row r="12028" s="57" customFormat="1" ht="13.5"/>
    <row r="12029" s="57" customFormat="1" ht="13.5"/>
    <row r="12030" s="57" customFormat="1" ht="13.5"/>
    <row r="12031" s="57" customFormat="1" ht="13.5"/>
    <row r="12032" s="57" customFormat="1" ht="13.5"/>
    <row r="12033" s="57" customFormat="1" ht="13.5"/>
    <row r="12034" s="57" customFormat="1" ht="13.5"/>
    <row r="12035" s="57" customFormat="1" ht="13.5"/>
    <row r="12036" s="57" customFormat="1" ht="13.5"/>
    <row r="12037" s="57" customFormat="1" ht="13.5"/>
    <row r="12038" s="57" customFormat="1" ht="13.5"/>
    <row r="12039" s="57" customFormat="1" ht="13.5"/>
    <row r="12040" s="57" customFormat="1" ht="13.5"/>
    <row r="12041" s="57" customFormat="1" ht="13.5"/>
    <row r="12042" s="57" customFormat="1" ht="13.5"/>
    <row r="12043" s="57" customFormat="1" ht="13.5"/>
    <row r="12044" s="57" customFormat="1" ht="13.5"/>
    <row r="12045" s="57" customFormat="1" ht="13.5"/>
    <row r="12046" s="57" customFormat="1" ht="13.5"/>
    <row r="12047" s="57" customFormat="1" ht="13.5"/>
    <row r="12048" s="57" customFormat="1" ht="13.5"/>
    <row r="12049" s="57" customFormat="1" ht="13.5"/>
    <row r="12050" s="57" customFormat="1" ht="13.5"/>
    <row r="12051" s="57" customFormat="1" ht="13.5"/>
    <row r="12052" s="57" customFormat="1" ht="13.5"/>
    <row r="12053" s="57" customFormat="1" ht="13.5"/>
    <row r="12054" s="57" customFormat="1" ht="13.5"/>
    <row r="12055" s="57" customFormat="1" ht="13.5"/>
    <row r="12056" s="57" customFormat="1" ht="13.5"/>
    <row r="12057" s="57" customFormat="1" ht="13.5"/>
    <row r="12058" s="57" customFormat="1" ht="13.5"/>
    <row r="12059" s="57" customFormat="1" ht="13.5"/>
    <row r="12060" s="57" customFormat="1" ht="13.5"/>
    <row r="12061" s="57" customFormat="1" ht="13.5"/>
    <row r="12062" s="57" customFormat="1" ht="13.5"/>
    <row r="12063" s="57" customFormat="1" ht="13.5"/>
    <row r="12064" s="57" customFormat="1" ht="13.5"/>
    <row r="12065" s="57" customFormat="1" ht="13.5"/>
    <row r="12066" s="57" customFormat="1" ht="13.5"/>
    <row r="12067" s="57" customFormat="1" ht="13.5"/>
    <row r="12068" s="57" customFormat="1" ht="13.5"/>
    <row r="12069" s="57" customFormat="1" ht="13.5"/>
    <row r="12070" s="57" customFormat="1" ht="13.5"/>
    <row r="12071" s="57" customFormat="1" ht="13.5"/>
    <row r="12072" s="57" customFormat="1" ht="13.5"/>
    <row r="12073" s="57" customFormat="1" ht="13.5"/>
    <row r="12074" s="57" customFormat="1" ht="13.5"/>
    <row r="12075" s="57" customFormat="1" ht="13.5"/>
    <row r="12076" s="57" customFormat="1" ht="13.5"/>
    <row r="12077" s="57" customFormat="1" ht="13.5"/>
    <row r="12078" s="57" customFormat="1" ht="13.5"/>
    <row r="12079" s="57" customFormat="1" ht="13.5"/>
    <row r="12080" s="57" customFormat="1" ht="13.5"/>
    <row r="12081" s="57" customFormat="1" ht="13.5"/>
    <row r="12082" s="57" customFormat="1" ht="13.5"/>
    <row r="12083" s="57" customFormat="1" ht="13.5"/>
    <row r="12084" s="57" customFormat="1" ht="13.5"/>
    <row r="12085" s="57" customFormat="1" ht="13.5"/>
    <row r="12086" s="57" customFormat="1" ht="13.5"/>
    <row r="12087" s="57" customFormat="1" ht="13.5"/>
    <row r="12088" s="57" customFormat="1" ht="13.5"/>
    <row r="12089" s="57" customFormat="1" ht="13.5"/>
    <row r="12090" s="57" customFormat="1" ht="13.5"/>
    <row r="12091" s="57" customFormat="1" ht="13.5"/>
    <row r="12092" s="57" customFormat="1" ht="13.5"/>
    <row r="12093" s="57" customFormat="1" ht="13.5"/>
    <row r="12094" s="57" customFormat="1" ht="13.5"/>
    <row r="12095" s="57" customFormat="1" ht="13.5"/>
    <row r="12096" s="57" customFormat="1" ht="13.5"/>
    <row r="12097" s="57" customFormat="1" ht="13.5"/>
    <row r="12098" s="57" customFormat="1" ht="13.5"/>
    <row r="12099" s="57" customFormat="1" ht="13.5"/>
    <row r="12100" s="57" customFormat="1" ht="13.5"/>
    <row r="12101" s="57" customFormat="1" ht="13.5"/>
    <row r="12102" s="57" customFormat="1" ht="13.5"/>
    <row r="12103" s="57" customFormat="1" ht="13.5"/>
    <row r="12104" s="57" customFormat="1" ht="13.5"/>
    <row r="12105" s="57" customFormat="1" ht="13.5"/>
    <row r="12106" s="57" customFormat="1" ht="13.5"/>
    <row r="12107" s="57" customFormat="1" ht="13.5"/>
    <row r="12108" s="57" customFormat="1" ht="13.5"/>
    <row r="12109" s="57" customFormat="1" ht="13.5"/>
    <row r="12110" s="57" customFormat="1" ht="13.5"/>
    <row r="12111" s="57" customFormat="1" ht="13.5"/>
    <row r="12112" s="57" customFormat="1" ht="13.5"/>
    <row r="12113" s="57" customFormat="1" ht="13.5"/>
    <row r="12114" s="57" customFormat="1" ht="13.5"/>
    <row r="12115" s="57" customFormat="1" ht="13.5"/>
    <row r="12116" s="57" customFormat="1" ht="13.5"/>
    <row r="12117" s="57" customFormat="1" ht="13.5"/>
    <row r="12118" s="57" customFormat="1" ht="13.5"/>
    <row r="12119" s="57" customFormat="1" ht="13.5"/>
    <row r="12120" s="57" customFormat="1" ht="13.5"/>
    <row r="12121" s="57" customFormat="1" ht="13.5"/>
    <row r="12122" s="57" customFormat="1" ht="13.5"/>
    <row r="12123" s="57" customFormat="1" ht="13.5"/>
    <row r="12124" s="57" customFormat="1" ht="13.5"/>
    <row r="12125" s="57" customFormat="1" ht="13.5"/>
    <row r="12126" s="57" customFormat="1" ht="13.5"/>
    <row r="12127" s="57" customFormat="1" ht="13.5"/>
    <row r="12128" s="57" customFormat="1" ht="13.5"/>
    <row r="12129" s="57" customFormat="1" ht="13.5"/>
    <row r="12130" s="57" customFormat="1" ht="13.5"/>
    <row r="12131" s="57" customFormat="1" ht="13.5"/>
    <row r="12132" s="57" customFormat="1" ht="13.5"/>
    <row r="12133" s="57" customFormat="1" ht="13.5"/>
    <row r="12134" s="57" customFormat="1" ht="13.5"/>
    <row r="12135" s="57" customFormat="1" ht="13.5"/>
    <row r="12136" s="57" customFormat="1" ht="13.5"/>
    <row r="12137" s="57" customFormat="1" ht="13.5"/>
    <row r="12138" s="57" customFormat="1" ht="13.5"/>
    <row r="12139" s="57" customFormat="1" ht="13.5"/>
    <row r="12140" s="57" customFormat="1" ht="13.5"/>
    <row r="12141" s="57" customFormat="1" ht="13.5"/>
    <row r="12142" s="57" customFormat="1" ht="13.5"/>
    <row r="12143" s="57" customFormat="1" ht="13.5"/>
    <row r="12144" s="57" customFormat="1" ht="13.5"/>
    <row r="12145" s="57" customFormat="1" ht="13.5"/>
    <row r="12146" s="57" customFormat="1" ht="13.5"/>
    <row r="12147" s="57" customFormat="1" ht="13.5"/>
    <row r="12148" s="57" customFormat="1" ht="13.5"/>
    <row r="12149" s="57" customFormat="1" ht="13.5"/>
    <row r="12150" s="57" customFormat="1" ht="13.5"/>
    <row r="12151" s="57" customFormat="1" ht="13.5"/>
    <row r="12152" s="57" customFormat="1" ht="13.5"/>
    <row r="12153" s="57" customFormat="1" ht="13.5"/>
    <row r="12154" s="57" customFormat="1" ht="13.5"/>
    <row r="12155" s="57" customFormat="1" ht="13.5"/>
    <row r="12156" s="57" customFormat="1" ht="13.5"/>
    <row r="12157" s="57" customFormat="1" ht="13.5"/>
    <row r="12158" s="57" customFormat="1" ht="13.5"/>
    <row r="12159" s="57" customFormat="1" ht="13.5"/>
    <row r="12160" s="57" customFormat="1" ht="13.5"/>
    <row r="12161" s="57" customFormat="1" ht="13.5"/>
    <row r="12162" s="57" customFormat="1" ht="13.5"/>
    <row r="12163" s="57" customFormat="1" ht="13.5"/>
    <row r="12164" s="57" customFormat="1" ht="13.5"/>
    <row r="12165" s="57" customFormat="1" ht="13.5"/>
    <row r="12166" s="57" customFormat="1" ht="13.5"/>
    <row r="12167" s="57" customFormat="1" ht="13.5"/>
    <row r="12168" s="57" customFormat="1" ht="13.5"/>
    <row r="12169" s="57" customFormat="1" ht="13.5"/>
    <row r="12170" s="57" customFormat="1" ht="13.5"/>
    <row r="12171" s="57" customFormat="1" ht="13.5"/>
    <row r="12172" s="57" customFormat="1" ht="13.5"/>
    <row r="12173" s="57" customFormat="1" ht="13.5"/>
    <row r="12174" s="57" customFormat="1" ht="13.5"/>
    <row r="12175" s="57" customFormat="1" ht="13.5"/>
    <row r="12176" s="57" customFormat="1" ht="13.5"/>
    <row r="12177" s="57" customFormat="1" ht="13.5"/>
    <row r="12178" s="57" customFormat="1" ht="13.5"/>
    <row r="12179" s="57" customFormat="1" ht="13.5"/>
    <row r="12180" s="57" customFormat="1" ht="13.5"/>
    <row r="12181" s="57" customFormat="1" ht="13.5"/>
    <row r="12182" s="57" customFormat="1" ht="13.5"/>
    <row r="12183" s="57" customFormat="1" ht="13.5"/>
    <row r="12184" s="57" customFormat="1" ht="13.5"/>
    <row r="12185" s="57" customFormat="1" ht="13.5"/>
    <row r="12186" s="57" customFormat="1" ht="13.5"/>
    <row r="12187" s="57" customFormat="1" ht="13.5"/>
    <row r="12188" s="57" customFormat="1" ht="13.5"/>
    <row r="12189" s="57" customFormat="1" ht="13.5"/>
    <row r="12190" s="57" customFormat="1" ht="13.5"/>
    <row r="12191" s="57" customFormat="1" ht="13.5"/>
    <row r="12192" s="57" customFormat="1" ht="13.5"/>
    <row r="12193" s="57" customFormat="1" ht="13.5"/>
    <row r="12194" s="57" customFormat="1" ht="13.5"/>
    <row r="12195" s="57" customFormat="1" ht="13.5"/>
    <row r="12196" s="57" customFormat="1" ht="13.5"/>
    <row r="12197" s="57" customFormat="1" ht="13.5"/>
    <row r="12198" s="57" customFormat="1" ht="13.5"/>
    <row r="12199" s="57" customFormat="1" ht="13.5"/>
    <row r="12200" s="57" customFormat="1" ht="13.5"/>
    <row r="12201" s="57" customFormat="1" ht="13.5"/>
    <row r="12202" s="57" customFormat="1" ht="13.5"/>
    <row r="12203" s="57" customFormat="1" ht="13.5"/>
    <row r="12204" s="57" customFormat="1" ht="13.5"/>
    <row r="12205" s="57" customFormat="1" ht="13.5"/>
    <row r="12206" s="57" customFormat="1" ht="13.5"/>
    <row r="12207" s="57" customFormat="1" ht="13.5"/>
    <row r="12208" s="57" customFormat="1" ht="13.5"/>
    <row r="12209" s="57" customFormat="1" ht="13.5"/>
    <row r="12210" s="57" customFormat="1" ht="13.5"/>
    <row r="12211" s="57" customFormat="1" ht="13.5"/>
    <row r="12212" s="57" customFormat="1" ht="13.5"/>
    <row r="12213" s="57" customFormat="1" ht="13.5"/>
    <row r="12214" s="57" customFormat="1" ht="13.5"/>
    <row r="12215" s="57" customFormat="1" ht="13.5"/>
    <row r="12216" s="57" customFormat="1" ht="13.5"/>
    <row r="12217" s="57" customFormat="1" ht="13.5"/>
    <row r="12218" s="57" customFormat="1" ht="13.5"/>
    <row r="12219" s="57" customFormat="1" ht="13.5"/>
    <row r="12220" s="57" customFormat="1" ht="13.5"/>
    <row r="12221" s="57" customFormat="1" ht="13.5"/>
    <row r="12222" s="57" customFormat="1" ht="13.5"/>
    <row r="12223" s="57" customFormat="1" ht="13.5"/>
    <row r="12224" s="57" customFormat="1" ht="13.5"/>
    <row r="12225" s="57" customFormat="1" ht="13.5"/>
    <row r="12226" s="57" customFormat="1" ht="13.5"/>
    <row r="12227" s="57" customFormat="1" ht="13.5"/>
    <row r="12228" s="57" customFormat="1" ht="13.5"/>
    <row r="12229" s="57" customFormat="1" ht="13.5"/>
    <row r="12230" s="57" customFormat="1" ht="13.5"/>
    <row r="12231" s="57" customFormat="1" ht="13.5"/>
    <row r="12232" s="57" customFormat="1" ht="13.5"/>
    <row r="12233" s="57" customFormat="1" ht="13.5"/>
    <row r="12234" s="57" customFormat="1" ht="13.5"/>
    <row r="12235" s="57" customFormat="1" ht="13.5"/>
    <row r="12236" s="57" customFormat="1" ht="13.5"/>
    <row r="12237" s="57" customFormat="1" ht="13.5"/>
    <row r="12238" s="57" customFormat="1" ht="13.5"/>
    <row r="12239" s="57" customFormat="1" ht="13.5"/>
    <row r="12240" s="57" customFormat="1" ht="13.5"/>
    <row r="12241" s="57" customFormat="1" ht="13.5"/>
    <row r="12242" s="57" customFormat="1" ht="13.5"/>
    <row r="12243" s="57" customFormat="1" ht="13.5"/>
    <row r="12244" s="57" customFormat="1" ht="13.5"/>
    <row r="12245" s="57" customFormat="1" ht="13.5"/>
    <row r="12246" s="57" customFormat="1" ht="13.5"/>
    <row r="12247" s="57" customFormat="1" ht="13.5"/>
    <row r="12248" s="57" customFormat="1" ht="13.5"/>
    <row r="12249" s="57" customFormat="1" ht="13.5"/>
    <row r="12250" s="57" customFormat="1" ht="13.5"/>
    <row r="12251" s="57" customFormat="1" ht="13.5"/>
    <row r="12252" s="57" customFormat="1" ht="13.5"/>
    <row r="12253" s="57" customFormat="1" ht="13.5"/>
    <row r="12254" s="57" customFormat="1" ht="13.5"/>
    <row r="12255" s="57" customFormat="1" ht="13.5"/>
    <row r="12256" s="57" customFormat="1" ht="13.5"/>
    <row r="12257" s="57" customFormat="1" ht="13.5"/>
    <row r="12258" s="57" customFormat="1" ht="13.5"/>
    <row r="12259" s="57" customFormat="1" ht="13.5"/>
    <row r="12260" s="57" customFormat="1" ht="13.5"/>
    <row r="12261" s="57" customFormat="1" ht="13.5"/>
    <row r="12262" s="57" customFormat="1" ht="13.5"/>
    <row r="12263" s="57" customFormat="1" ht="13.5"/>
    <row r="12264" s="57" customFormat="1" ht="13.5"/>
    <row r="12265" s="57" customFormat="1" ht="13.5"/>
    <row r="12266" s="57" customFormat="1" ht="13.5"/>
    <row r="12267" s="57" customFormat="1" ht="13.5"/>
    <row r="12268" s="57" customFormat="1" ht="13.5"/>
    <row r="12269" s="57" customFormat="1" ht="13.5"/>
    <row r="12270" s="57" customFormat="1" ht="13.5"/>
    <row r="12271" s="57" customFormat="1" ht="13.5"/>
    <row r="12272" s="57" customFormat="1" ht="13.5"/>
    <row r="12273" s="57" customFormat="1" ht="13.5"/>
    <row r="12274" s="57" customFormat="1" ht="13.5"/>
    <row r="12275" s="57" customFormat="1" ht="13.5"/>
    <row r="12276" s="57" customFormat="1" ht="13.5"/>
    <row r="12277" s="57" customFormat="1" ht="13.5"/>
    <row r="12278" s="57" customFormat="1" ht="13.5"/>
    <row r="12279" s="57" customFormat="1" ht="13.5"/>
    <row r="12280" s="57" customFormat="1" ht="13.5"/>
    <row r="12281" s="57" customFormat="1" ht="13.5"/>
    <row r="12282" s="57" customFormat="1" ht="13.5"/>
    <row r="12283" s="57" customFormat="1" ht="13.5"/>
    <row r="12284" s="57" customFormat="1" ht="13.5"/>
    <row r="12285" s="57" customFormat="1" ht="13.5"/>
    <row r="12286" s="57" customFormat="1" ht="13.5"/>
    <row r="12287" s="57" customFormat="1" ht="13.5"/>
    <row r="12288" s="57" customFormat="1" ht="13.5"/>
    <row r="12289" s="57" customFormat="1" ht="13.5"/>
    <row r="12290" s="57" customFormat="1" ht="13.5"/>
    <row r="12291" s="57" customFormat="1" ht="13.5"/>
    <row r="12292" s="57" customFormat="1" ht="13.5"/>
    <row r="12293" s="57" customFormat="1" ht="13.5"/>
    <row r="12294" s="57" customFormat="1" ht="13.5"/>
    <row r="12295" s="57" customFormat="1" ht="13.5"/>
    <row r="12296" s="57" customFormat="1" ht="13.5"/>
    <row r="12297" s="57" customFormat="1" ht="13.5"/>
    <row r="12298" s="57" customFormat="1" ht="13.5"/>
    <row r="12299" s="57" customFormat="1" ht="13.5"/>
    <row r="12300" s="57" customFormat="1" ht="13.5"/>
    <row r="12301" s="57" customFormat="1" ht="13.5"/>
    <row r="12302" s="57" customFormat="1" ht="13.5"/>
    <row r="12303" s="57" customFormat="1" ht="13.5"/>
    <row r="12304" s="57" customFormat="1" ht="13.5"/>
    <row r="12305" s="57" customFormat="1" ht="13.5"/>
    <row r="12306" s="57" customFormat="1" ht="13.5"/>
    <row r="12307" s="57" customFormat="1" ht="13.5"/>
    <row r="12308" s="57" customFormat="1" ht="13.5"/>
    <row r="12309" s="57" customFormat="1" ht="13.5"/>
    <row r="12310" s="57" customFormat="1" ht="13.5"/>
    <row r="12311" s="57" customFormat="1" ht="13.5"/>
    <row r="12312" s="57" customFormat="1" ht="13.5"/>
    <row r="12313" s="57" customFormat="1" ht="13.5"/>
    <row r="12314" s="57" customFormat="1" ht="13.5"/>
    <row r="12315" s="57" customFormat="1" ht="13.5"/>
    <row r="12316" s="57" customFormat="1" ht="13.5"/>
    <row r="12317" s="57" customFormat="1" ht="13.5"/>
    <row r="12318" s="57" customFormat="1" ht="13.5"/>
    <row r="12319" s="57" customFormat="1" ht="13.5"/>
    <row r="12320" s="57" customFormat="1" ht="13.5"/>
    <row r="12321" s="57" customFormat="1" ht="13.5"/>
    <row r="12322" s="57" customFormat="1" ht="13.5"/>
    <row r="12323" s="57" customFormat="1" ht="13.5"/>
    <row r="12324" s="57" customFormat="1" ht="13.5"/>
    <row r="12325" s="57" customFormat="1" ht="13.5"/>
    <row r="12326" s="57" customFormat="1" ht="13.5"/>
    <row r="12327" s="57" customFormat="1" ht="13.5"/>
    <row r="12328" s="57" customFormat="1" ht="13.5"/>
    <row r="12329" s="57" customFormat="1" ht="13.5"/>
    <row r="12330" s="57" customFormat="1" ht="13.5"/>
    <row r="12331" s="57" customFormat="1" ht="13.5"/>
    <row r="12332" s="57" customFormat="1" ht="13.5"/>
    <row r="12333" s="57" customFormat="1" ht="13.5"/>
    <row r="12334" s="57" customFormat="1" ht="13.5"/>
    <row r="12335" s="57" customFormat="1" ht="13.5"/>
    <row r="12336" s="57" customFormat="1" ht="13.5"/>
    <row r="12337" s="57" customFormat="1" ht="13.5"/>
    <row r="12338" s="57" customFormat="1" ht="13.5"/>
    <row r="12339" s="57" customFormat="1" ht="13.5"/>
    <row r="12340" s="57" customFormat="1" ht="13.5"/>
    <row r="12341" s="57" customFormat="1" ht="13.5"/>
    <row r="12342" s="57" customFormat="1" ht="13.5"/>
    <row r="12343" s="57" customFormat="1" ht="13.5"/>
    <row r="12344" s="57" customFormat="1" ht="13.5"/>
    <row r="12345" s="57" customFormat="1" ht="13.5"/>
    <row r="12346" s="57" customFormat="1" ht="13.5"/>
    <row r="12347" s="57" customFormat="1" ht="13.5"/>
    <row r="12348" s="57" customFormat="1" ht="13.5"/>
    <row r="12349" s="57" customFormat="1" ht="13.5"/>
    <row r="12350" s="57" customFormat="1" ht="13.5"/>
    <row r="12351" s="57" customFormat="1" ht="13.5"/>
    <row r="12352" s="57" customFormat="1" ht="13.5"/>
    <row r="12353" s="57" customFormat="1" ht="13.5"/>
    <row r="12354" s="57" customFormat="1" ht="13.5"/>
    <row r="12355" s="57" customFormat="1" ht="13.5"/>
    <row r="12356" s="57" customFormat="1" ht="13.5"/>
    <row r="12357" s="57" customFormat="1" ht="13.5"/>
    <row r="12358" s="57" customFormat="1" ht="13.5"/>
    <row r="12359" s="57" customFormat="1" ht="13.5"/>
    <row r="12360" s="57" customFormat="1" ht="13.5"/>
    <row r="12361" s="57" customFormat="1" ht="13.5"/>
    <row r="12362" s="57" customFormat="1" ht="13.5"/>
    <row r="12363" s="57" customFormat="1" ht="13.5"/>
    <row r="12364" s="57" customFormat="1" ht="13.5"/>
    <row r="12365" s="57" customFormat="1" ht="13.5"/>
    <row r="12366" s="57" customFormat="1" ht="13.5"/>
    <row r="12367" s="57" customFormat="1" ht="13.5"/>
    <row r="12368" s="57" customFormat="1" ht="13.5"/>
    <row r="12369" s="57" customFormat="1" ht="13.5"/>
    <row r="12370" s="57" customFormat="1" ht="13.5"/>
    <row r="12371" s="57" customFormat="1" ht="13.5"/>
    <row r="12372" s="57" customFormat="1" ht="13.5"/>
    <row r="12373" s="57" customFormat="1" ht="13.5"/>
    <row r="12374" s="57" customFormat="1" ht="13.5"/>
    <row r="12375" s="57" customFormat="1" ht="13.5"/>
    <row r="12376" s="57" customFormat="1" ht="13.5"/>
    <row r="12377" s="57" customFormat="1" ht="13.5"/>
    <row r="12378" s="57" customFormat="1" ht="13.5"/>
    <row r="12379" s="57" customFormat="1" ht="13.5"/>
    <row r="12380" s="57" customFormat="1" ht="13.5"/>
    <row r="12381" s="57" customFormat="1" ht="13.5"/>
    <row r="12382" s="57" customFormat="1" ht="13.5"/>
    <row r="12383" s="57" customFormat="1" ht="13.5"/>
    <row r="12384" s="57" customFormat="1" ht="13.5"/>
    <row r="12385" s="57" customFormat="1" ht="13.5"/>
    <row r="12386" s="57" customFormat="1" ht="13.5"/>
    <row r="12387" s="57" customFormat="1" ht="13.5"/>
    <row r="12388" s="57" customFormat="1" ht="13.5"/>
    <row r="12389" s="57" customFormat="1" ht="13.5"/>
    <row r="12390" s="57" customFormat="1" ht="13.5"/>
    <row r="12391" s="57" customFormat="1" ht="13.5"/>
    <row r="12392" s="57" customFormat="1" ht="13.5"/>
    <row r="12393" s="57" customFormat="1" ht="13.5"/>
    <row r="12394" s="57" customFormat="1" ht="13.5"/>
    <row r="12395" s="57" customFormat="1" ht="13.5"/>
    <row r="12396" s="57" customFormat="1" ht="13.5"/>
    <row r="12397" s="57" customFormat="1" ht="13.5"/>
    <row r="12398" s="57" customFormat="1" ht="13.5"/>
    <row r="12399" s="57" customFormat="1" ht="13.5"/>
    <row r="12400" s="57" customFormat="1" ht="13.5"/>
    <row r="12401" s="57" customFormat="1" ht="13.5"/>
    <row r="12402" s="57" customFormat="1" ht="13.5"/>
    <row r="12403" s="57" customFormat="1" ht="13.5"/>
    <row r="12404" s="57" customFormat="1" ht="13.5"/>
    <row r="12405" s="57" customFormat="1" ht="13.5"/>
    <row r="12406" s="57" customFormat="1" ht="13.5"/>
    <row r="12407" s="57" customFormat="1" ht="13.5"/>
    <row r="12408" s="57" customFormat="1" ht="13.5"/>
    <row r="12409" s="57" customFormat="1" ht="13.5"/>
    <row r="12410" s="57" customFormat="1" ht="13.5"/>
    <row r="12411" s="57" customFormat="1" ht="13.5"/>
    <row r="12412" s="57" customFormat="1" ht="13.5"/>
    <row r="12413" s="57" customFormat="1" ht="13.5"/>
    <row r="12414" s="57" customFormat="1" ht="13.5"/>
    <row r="12415" s="57" customFormat="1" ht="13.5"/>
    <row r="12416" s="57" customFormat="1" ht="13.5"/>
    <row r="12417" s="57" customFormat="1" ht="13.5"/>
    <row r="12418" s="57" customFormat="1" ht="13.5"/>
    <row r="12419" s="57" customFormat="1" ht="13.5"/>
    <row r="12420" s="57" customFormat="1" ht="13.5"/>
    <row r="12421" s="57" customFormat="1" ht="13.5"/>
    <row r="12422" s="57" customFormat="1" ht="13.5"/>
    <row r="12423" s="57" customFormat="1" ht="13.5"/>
    <row r="12424" s="57" customFormat="1" ht="13.5"/>
    <row r="12425" s="57" customFormat="1" ht="13.5"/>
    <row r="12426" s="57" customFormat="1" ht="13.5"/>
    <row r="12427" s="57" customFormat="1" ht="13.5"/>
    <row r="12428" s="57" customFormat="1" ht="13.5"/>
    <row r="12429" s="57" customFormat="1" ht="13.5"/>
    <row r="12430" s="57" customFormat="1" ht="13.5"/>
    <row r="12431" s="57" customFormat="1" ht="13.5"/>
    <row r="12432" s="57" customFormat="1" ht="13.5"/>
    <row r="12433" s="57" customFormat="1" ht="13.5"/>
    <row r="12434" s="57" customFormat="1" ht="13.5"/>
    <row r="12435" s="57" customFormat="1" ht="13.5"/>
    <row r="12436" s="57" customFormat="1" ht="13.5"/>
    <row r="12437" s="57" customFormat="1" ht="13.5"/>
    <row r="12438" s="57" customFormat="1" ht="13.5"/>
    <row r="12439" s="57" customFormat="1" ht="13.5"/>
    <row r="12440" s="57" customFormat="1" ht="13.5"/>
    <row r="12441" s="57" customFormat="1" ht="13.5"/>
    <row r="12442" s="57" customFormat="1" ht="13.5"/>
    <row r="12443" s="57" customFormat="1" ht="13.5"/>
    <row r="12444" s="57" customFormat="1" ht="13.5"/>
    <row r="12445" s="57" customFormat="1" ht="13.5"/>
    <row r="12446" s="57" customFormat="1" ht="13.5"/>
    <row r="12447" s="57" customFormat="1" ht="13.5"/>
    <row r="12448" s="57" customFormat="1" ht="13.5"/>
    <row r="12449" s="57" customFormat="1" ht="13.5"/>
    <row r="12450" s="57" customFormat="1" ht="13.5"/>
    <row r="12451" s="57" customFormat="1" ht="13.5"/>
    <row r="12452" s="57" customFormat="1" ht="13.5"/>
    <row r="12453" s="57" customFormat="1" ht="13.5"/>
    <row r="12454" s="57" customFormat="1" ht="13.5"/>
    <row r="12455" s="57" customFormat="1" ht="13.5"/>
    <row r="12456" s="57" customFormat="1" ht="13.5"/>
    <row r="12457" s="57" customFormat="1" ht="13.5"/>
    <row r="12458" s="57" customFormat="1" ht="13.5"/>
    <row r="12459" s="57" customFormat="1" ht="13.5"/>
    <row r="12460" s="57" customFormat="1" ht="13.5"/>
    <row r="12461" s="57" customFormat="1" ht="13.5"/>
    <row r="12462" s="57" customFormat="1" ht="13.5"/>
    <row r="12463" s="57" customFormat="1" ht="13.5"/>
    <row r="12464" s="57" customFormat="1" ht="13.5"/>
    <row r="12465" s="57" customFormat="1" ht="13.5"/>
    <row r="12466" s="57" customFormat="1" ht="13.5"/>
    <row r="12467" s="57" customFormat="1" ht="13.5"/>
    <row r="12468" s="57" customFormat="1" ht="13.5"/>
    <row r="12469" s="57" customFormat="1" ht="13.5"/>
    <row r="12470" s="57" customFormat="1" ht="13.5"/>
    <row r="12471" s="57" customFormat="1" ht="13.5"/>
    <row r="12472" s="57" customFormat="1" ht="13.5"/>
    <row r="12473" s="57" customFormat="1" ht="13.5"/>
    <row r="12474" s="57" customFormat="1" ht="13.5"/>
    <row r="12475" s="57" customFormat="1" ht="13.5"/>
    <row r="12476" s="57" customFormat="1" ht="13.5"/>
    <row r="12477" s="57" customFormat="1" ht="13.5"/>
    <row r="12478" s="57" customFormat="1" ht="13.5"/>
    <row r="12479" s="57" customFormat="1" ht="13.5"/>
    <row r="12480" s="57" customFormat="1" ht="13.5"/>
    <row r="12481" s="57" customFormat="1" ht="13.5"/>
    <row r="12482" s="57" customFormat="1" ht="13.5"/>
    <row r="12483" s="57" customFormat="1" ht="13.5"/>
    <row r="12484" s="57" customFormat="1" ht="13.5"/>
    <row r="12485" s="57" customFormat="1" ht="13.5"/>
    <row r="12486" s="57" customFormat="1" ht="13.5"/>
    <row r="12487" s="57" customFormat="1" ht="13.5"/>
    <row r="12488" s="57" customFormat="1" ht="13.5"/>
    <row r="12489" s="57" customFormat="1" ht="13.5"/>
    <row r="12490" s="57" customFormat="1" ht="13.5"/>
    <row r="12491" s="57" customFormat="1" ht="13.5"/>
    <row r="12492" s="57" customFormat="1" ht="13.5"/>
    <row r="12493" s="57" customFormat="1" ht="13.5"/>
    <row r="12494" s="57" customFormat="1" ht="13.5"/>
    <row r="12495" s="57" customFormat="1" ht="13.5"/>
    <row r="12496" s="57" customFormat="1" ht="13.5"/>
    <row r="12497" s="57" customFormat="1" ht="13.5"/>
    <row r="12498" s="57" customFormat="1" ht="13.5"/>
    <row r="12499" s="57" customFormat="1" ht="13.5"/>
    <row r="12500" s="57" customFormat="1" ht="13.5"/>
    <row r="12501" s="57" customFormat="1" ht="13.5"/>
    <row r="12502" s="57" customFormat="1" ht="13.5"/>
    <row r="12503" s="57" customFormat="1" ht="13.5"/>
    <row r="12504" s="57" customFormat="1" ht="13.5"/>
    <row r="12505" s="57" customFormat="1" ht="13.5"/>
    <row r="12506" s="57" customFormat="1" ht="13.5"/>
    <row r="12507" s="57" customFormat="1" ht="13.5"/>
    <row r="12508" s="57" customFormat="1" ht="13.5"/>
    <row r="12509" s="57" customFormat="1" ht="13.5"/>
    <row r="12510" s="57" customFormat="1" ht="13.5"/>
    <row r="12511" s="57" customFormat="1" ht="13.5"/>
    <row r="12512" s="57" customFormat="1" ht="13.5"/>
    <row r="12513" s="57" customFormat="1" ht="13.5"/>
    <row r="12514" s="57" customFormat="1" ht="13.5"/>
    <row r="12515" s="57" customFormat="1" ht="13.5"/>
    <row r="12516" s="57" customFormat="1" ht="13.5"/>
    <row r="12517" s="57" customFormat="1" ht="13.5"/>
    <row r="12518" s="57" customFormat="1" ht="13.5"/>
    <row r="12519" s="57" customFormat="1" ht="13.5"/>
    <row r="12520" s="57" customFormat="1" ht="13.5"/>
    <row r="12521" s="57" customFormat="1" ht="13.5"/>
    <row r="12522" s="57" customFormat="1" ht="13.5"/>
    <row r="12523" s="57" customFormat="1" ht="13.5"/>
    <row r="12524" s="57" customFormat="1" ht="13.5"/>
    <row r="12525" s="57" customFormat="1" ht="13.5"/>
    <row r="12526" s="57" customFormat="1" ht="13.5"/>
    <row r="12527" s="57" customFormat="1" ht="13.5"/>
    <row r="12528" s="57" customFormat="1" ht="13.5"/>
    <row r="12529" s="57" customFormat="1" ht="13.5"/>
    <row r="12530" s="57" customFormat="1" ht="13.5"/>
    <row r="12531" s="57" customFormat="1" ht="13.5"/>
    <row r="12532" s="57" customFormat="1" ht="13.5"/>
    <row r="12533" s="57" customFormat="1" ht="13.5"/>
    <row r="12534" s="57" customFormat="1" ht="13.5"/>
    <row r="12535" s="57" customFormat="1" ht="13.5"/>
    <row r="12536" s="57" customFormat="1" ht="13.5"/>
    <row r="12537" s="57" customFormat="1" ht="13.5"/>
    <row r="12538" s="57" customFormat="1" ht="13.5"/>
    <row r="12539" s="57" customFormat="1" ht="13.5"/>
    <row r="12540" s="57" customFormat="1" ht="13.5"/>
    <row r="12541" s="57" customFormat="1" ht="13.5"/>
    <row r="12542" s="57" customFormat="1" ht="13.5"/>
    <row r="12543" s="57" customFormat="1" ht="13.5"/>
    <row r="12544" s="57" customFormat="1" ht="13.5"/>
    <row r="12545" s="57" customFormat="1" ht="13.5"/>
    <row r="12546" s="57" customFormat="1" ht="13.5"/>
    <row r="12547" s="57" customFormat="1" ht="13.5"/>
    <row r="12548" s="57" customFormat="1" ht="13.5"/>
    <row r="12549" s="57" customFormat="1" ht="13.5"/>
    <row r="12550" s="57" customFormat="1" ht="13.5"/>
    <row r="12551" s="57" customFormat="1" ht="13.5"/>
    <row r="12552" s="57" customFormat="1" ht="13.5"/>
    <row r="12553" s="57" customFormat="1" ht="13.5"/>
    <row r="12554" s="57" customFormat="1" ht="13.5"/>
    <row r="12555" s="57" customFormat="1" ht="13.5"/>
    <row r="12556" s="57" customFormat="1" ht="13.5"/>
    <row r="12557" s="57" customFormat="1" ht="13.5"/>
    <row r="12558" s="57" customFormat="1" ht="13.5"/>
    <row r="12559" s="57" customFormat="1" ht="13.5"/>
    <row r="12560" s="57" customFormat="1" ht="13.5"/>
    <row r="12561" s="57" customFormat="1" ht="13.5"/>
    <row r="12562" s="57" customFormat="1" ht="13.5"/>
    <row r="12563" s="57" customFormat="1" ht="13.5"/>
    <row r="12564" s="57" customFormat="1" ht="13.5"/>
    <row r="12565" s="57" customFormat="1" ht="13.5"/>
    <row r="12566" s="57" customFormat="1" ht="13.5"/>
    <row r="12567" s="57" customFormat="1" ht="13.5"/>
    <row r="12568" s="57" customFormat="1" ht="13.5"/>
    <row r="12569" s="57" customFormat="1" ht="13.5"/>
    <row r="12570" s="57" customFormat="1" ht="13.5"/>
    <row r="12571" s="57" customFormat="1" ht="13.5"/>
    <row r="12572" s="57" customFormat="1" ht="13.5"/>
    <row r="12573" s="57" customFormat="1" ht="13.5"/>
    <row r="12574" s="57" customFormat="1" ht="13.5"/>
    <row r="12575" s="57" customFormat="1" ht="13.5"/>
    <row r="12576" s="57" customFormat="1" ht="13.5"/>
    <row r="12577" s="57" customFormat="1" ht="13.5"/>
    <row r="12578" s="57" customFormat="1" ht="13.5"/>
    <row r="12579" s="57" customFormat="1" ht="13.5"/>
    <row r="12580" s="57" customFormat="1" ht="13.5"/>
    <row r="12581" s="57" customFormat="1" ht="13.5"/>
    <row r="12582" s="57" customFormat="1" ht="13.5"/>
    <row r="12583" s="57" customFormat="1" ht="13.5"/>
    <row r="12584" s="57" customFormat="1" ht="13.5"/>
    <row r="12585" s="57" customFormat="1" ht="13.5"/>
    <row r="12586" s="57" customFormat="1" ht="13.5"/>
    <row r="12587" s="57" customFormat="1" ht="13.5"/>
    <row r="12588" s="57" customFormat="1" ht="13.5"/>
    <row r="12589" s="57" customFormat="1" ht="13.5"/>
    <row r="12590" s="57" customFormat="1" ht="13.5"/>
    <row r="12591" s="57" customFormat="1" ht="13.5"/>
    <row r="12592" s="57" customFormat="1" ht="13.5"/>
    <row r="12593" s="57" customFormat="1" ht="13.5"/>
    <row r="12594" s="57" customFormat="1" ht="13.5"/>
    <row r="12595" s="57" customFormat="1" ht="13.5"/>
    <row r="12596" s="57" customFormat="1" ht="13.5"/>
    <row r="12597" s="57" customFormat="1" ht="13.5"/>
    <row r="12598" s="57" customFormat="1" ht="13.5"/>
    <row r="12599" s="57" customFormat="1" ht="13.5"/>
    <row r="12600" s="57" customFormat="1" ht="13.5"/>
    <row r="12601" s="57" customFormat="1" ht="13.5"/>
    <row r="12602" s="57" customFormat="1" ht="13.5"/>
    <row r="12603" s="57" customFormat="1" ht="13.5"/>
    <row r="12604" s="57" customFormat="1" ht="13.5"/>
    <row r="12605" s="57" customFormat="1" ht="13.5"/>
    <row r="12606" s="57" customFormat="1" ht="13.5"/>
    <row r="12607" s="57" customFormat="1" ht="13.5"/>
    <row r="12608" s="57" customFormat="1" ht="13.5"/>
    <row r="12609" s="57" customFormat="1" ht="13.5"/>
    <row r="12610" s="57" customFormat="1" ht="13.5"/>
    <row r="12611" s="57" customFormat="1" ht="13.5"/>
    <row r="12612" s="57" customFormat="1" ht="13.5"/>
    <row r="12613" s="57" customFormat="1" ht="13.5"/>
    <row r="12614" s="57" customFormat="1" ht="13.5"/>
    <row r="12615" s="57" customFormat="1" ht="13.5"/>
    <row r="12616" s="57" customFormat="1" ht="13.5"/>
    <row r="12617" s="57" customFormat="1" ht="13.5"/>
    <row r="12618" s="57" customFormat="1" ht="13.5"/>
    <row r="12619" s="57" customFormat="1" ht="13.5"/>
    <row r="12620" s="57" customFormat="1" ht="13.5"/>
    <row r="12621" s="57" customFormat="1" ht="13.5"/>
    <row r="12622" s="57" customFormat="1" ht="13.5"/>
    <row r="12623" s="57" customFormat="1" ht="13.5"/>
    <row r="12624" s="57" customFormat="1" ht="13.5"/>
    <row r="12625" s="57" customFormat="1" ht="13.5"/>
    <row r="12626" s="57" customFormat="1" ht="13.5"/>
    <row r="12627" s="57" customFormat="1" ht="13.5"/>
    <row r="12628" s="57" customFormat="1" ht="13.5"/>
    <row r="12629" s="57" customFormat="1" ht="13.5"/>
    <row r="12630" s="57" customFormat="1" ht="13.5"/>
    <row r="12631" s="57" customFormat="1" ht="13.5"/>
    <row r="12632" s="57" customFormat="1" ht="13.5"/>
    <row r="12633" s="57" customFormat="1" ht="13.5"/>
    <row r="12634" s="57" customFormat="1" ht="13.5"/>
    <row r="12635" s="57" customFormat="1" ht="13.5"/>
    <row r="12636" s="57" customFormat="1" ht="13.5"/>
    <row r="12637" s="57" customFormat="1" ht="13.5"/>
    <row r="12638" s="57" customFormat="1" ht="13.5"/>
    <row r="12639" s="57" customFormat="1" ht="13.5"/>
    <row r="12640" s="57" customFormat="1" ht="13.5"/>
    <row r="12641" s="57" customFormat="1" ht="13.5"/>
    <row r="12642" s="57" customFormat="1" ht="13.5"/>
    <row r="12643" s="57" customFormat="1" ht="13.5"/>
    <row r="12644" s="57" customFormat="1" ht="13.5"/>
    <row r="12645" s="57" customFormat="1" ht="13.5"/>
    <row r="12646" s="57" customFormat="1" ht="13.5"/>
    <row r="12647" s="57" customFormat="1" ht="13.5"/>
    <row r="12648" s="57" customFormat="1" ht="13.5"/>
    <row r="12649" s="57" customFormat="1" ht="13.5"/>
    <row r="12650" s="57" customFormat="1" ht="13.5"/>
    <row r="12651" s="57" customFormat="1" ht="13.5"/>
    <row r="12652" s="57" customFormat="1" ht="13.5"/>
    <row r="12653" s="57" customFormat="1" ht="13.5"/>
    <row r="12654" s="57" customFormat="1" ht="13.5"/>
    <row r="12655" s="57" customFormat="1" ht="13.5"/>
    <row r="12656" s="57" customFormat="1" ht="13.5"/>
    <row r="12657" s="57" customFormat="1" ht="13.5"/>
    <row r="12658" s="57" customFormat="1" ht="13.5"/>
    <row r="12659" s="57" customFormat="1" ht="13.5"/>
    <row r="12660" s="57" customFormat="1" ht="13.5"/>
    <row r="12661" s="57" customFormat="1" ht="13.5"/>
    <row r="12662" s="57" customFormat="1" ht="13.5"/>
    <row r="12663" s="57" customFormat="1" ht="13.5"/>
    <row r="12664" s="57" customFormat="1" ht="13.5"/>
    <row r="12665" s="57" customFormat="1" ht="13.5"/>
    <row r="12666" s="57" customFormat="1" ht="13.5"/>
    <row r="12667" s="57" customFormat="1" ht="13.5"/>
    <row r="12668" s="57" customFormat="1" ht="13.5"/>
    <row r="12669" s="57" customFormat="1" ht="13.5"/>
    <row r="12670" s="57" customFormat="1" ht="13.5"/>
    <row r="12671" s="57" customFormat="1" ht="13.5"/>
    <row r="12672" s="57" customFormat="1" ht="13.5"/>
    <row r="12673" s="57" customFormat="1" ht="13.5"/>
    <row r="12674" s="57" customFormat="1" ht="13.5"/>
    <row r="12675" s="57" customFormat="1" ht="13.5"/>
    <row r="12676" s="57" customFormat="1" ht="13.5"/>
    <row r="12677" s="57" customFormat="1" ht="13.5"/>
    <row r="12678" s="57" customFormat="1" ht="13.5"/>
    <row r="12679" s="57" customFormat="1" ht="13.5"/>
    <row r="12680" s="57" customFormat="1" ht="13.5"/>
    <row r="12681" s="57" customFormat="1" ht="13.5"/>
    <row r="12682" s="57" customFormat="1" ht="13.5"/>
    <row r="12683" s="57" customFormat="1" ht="13.5"/>
    <row r="12684" s="57" customFormat="1" ht="13.5"/>
    <row r="12685" s="57" customFormat="1" ht="13.5"/>
    <row r="12686" s="57" customFormat="1" ht="13.5"/>
    <row r="12687" s="57" customFormat="1" ht="13.5"/>
    <row r="12688" s="57" customFormat="1" ht="13.5"/>
    <row r="12689" s="57" customFormat="1" ht="13.5"/>
    <row r="12690" s="57" customFormat="1" ht="13.5"/>
    <row r="12691" s="57" customFormat="1" ht="13.5"/>
    <row r="12692" s="57" customFormat="1" ht="13.5"/>
    <row r="12693" s="57" customFormat="1" ht="13.5"/>
    <row r="12694" s="57" customFormat="1" ht="13.5"/>
    <row r="12695" s="57" customFormat="1" ht="13.5"/>
    <row r="12696" s="57" customFormat="1" ht="13.5"/>
    <row r="12697" s="57" customFormat="1" ht="13.5"/>
    <row r="12698" s="57" customFormat="1" ht="13.5"/>
    <row r="12699" s="57" customFormat="1" ht="13.5"/>
    <row r="12700" s="57" customFormat="1" ht="13.5"/>
    <row r="12701" s="57" customFormat="1" ht="13.5"/>
    <row r="12702" s="57" customFormat="1" ht="13.5"/>
    <row r="12703" s="57" customFormat="1" ht="13.5"/>
    <row r="12704" s="57" customFormat="1" ht="13.5"/>
    <row r="12705" s="57" customFormat="1" ht="13.5"/>
    <row r="12706" s="57" customFormat="1" ht="13.5"/>
    <row r="12707" s="57" customFormat="1" ht="13.5"/>
    <row r="12708" s="57" customFormat="1" ht="13.5"/>
    <row r="12709" s="57" customFormat="1" ht="13.5"/>
    <row r="12710" s="57" customFormat="1" ht="13.5"/>
    <row r="12711" s="57" customFormat="1" ht="13.5"/>
    <row r="12712" s="57" customFormat="1" ht="13.5"/>
    <row r="12713" s="57" customFormat="1" ht="13.5"/>
    <row r="12714" s="57" customFormat="1" ht="13.5"/>
    <row r="12715" s="57" customFormat="1" ht="13.5"/>
    <row r="12716" s="57" customFormat="1" ht="13.5"/>
    <row r="12717" s="57" customFormat="1" ht="13.5"/>
    <row r="12718" s="57" customFormat="1" ht="13.5"/>
    <row r="12719" s="57" customFormat="1" ht="13.5"/>
    <row r="12720" s="57" customFormat="1" ht="13.5"/>
    <row r="12721" s="57" customFormat="1" ht="13.5"/>
    <row r="12722" s="57" customFormat="1" ht="13.5"/>
    <row r="12723" s="57" customFormat="1" ht="13.5"/>
    <row r="12724" s="57" customFormat="1" ht="13.5"/>
    <row r="12725" s="57" customFormat="1" ht="13.5"/>
    <row r="12726" s="57" customFormat="1" ht="13.5"/>
    <row r="12727" s="57" customFormat="1" ht="13.5"/>
    <row r="12728" s="57" customFormat="1" ht="13.5"/>
    <row r="12729" s="57" customFormat="1" ht="13.5"/>
    <row r="12730" s="57" customFormat="1" ht="13.5"/>
    <row r="12731" s="57" customFormat="1" ht="13.5"/>
    <row r="12732" s="57" customFormat="1" ht="13.5"/>
    <row r="12733" s="57" customFormat="1" ht="13.5"/>
    <row r="12734" s="57" customFormat="1" ht="13.5"/>
    <row r="12735" s="57" customFormat="1" ht="13.5"/>
    <row r="12736" s="57" customFormat="1" ht="13.5"/>
    <row r="12737" s="57" customFormat="1" ht="13.5"/>
    <row r="12738" s="57" customFormat="1" ht="13.5"/>
    <row r="12739" s="57" customFormat="1" ht="13.5"/>
    <row r="12740" s="57" customFormat="1" ht="13.5"/>
    <row r="12741" s="57" customFormat="1" ht="13.5"/>
    <row r="12742" s="57" customFormat="1" ht="13.5"/>
    <row r="12743" s="57" customFormat="1" ht="13.5"/>
    <row r="12744" s="57" customFormat="1" ht="13.5"/>
    <row r="12745" s="57" customFormat="1" ht="13.5"/>
    <row r="12746" s="57" customFormat="1" ht="13.5"/>
    <row r="12747" s="57" customFormat="1" ht="13.5"/>
    <row r="12748" s="57" customFormat="1" ht="13.5"/>
    <row r="12749" s="57" customFormat="1" ht="13.5"/>
    <row r="12750" s="57" customFormat="1" ht="13.5"/>
    <row r="12751" s="57" customFormat="1" ht="13.5"/>
    <row r="12752" s="57" customFormat="1" ht="13.5"/>
    <row r="12753" s="57" customFormat="1" ht="13.5"/>
    <row r="12754" s="57" customFormat="1" ht="13.5"/>
    <row r="12755" s="57" customFormat="1" ht="13.5"/>
    <row r="12756" s="57" customFormat="1" ht="13.5"/>
    <row r="12757" s="57" customFormat="1" ht="13.5"/>
    <row r="12758" s="57" customFormat="1" ht="13.5"/>
    <row r="12759" s="57" customFormat="1" ht="13.5"/>
    <row r="12760" s="57" customFormat="1" ht="13.5"/>
    <row r="12761" s="57" customFormat="1" ht="13.5"/>
    <row r="12762" s="57" customFormat="1" ht="13.5"/>
    <row r="12763" s="57" customFormat="1" ht="13.5"/>
    <row r="12764" s="57" customFormat="1" ht="13.5"/>
    <row r="12765" s="57" customFormat="1" ht="13.5"/>
    <row r="12766" s="57" customFormat="1" ht="13.5"/>
    <row r="12767" s="57" customFormat="1" ht="13.5"/>
    <row r="12768" s="57" customFormat="1" ht="13.5"/>
    <row r="12769" s="57" customFormat="1" ht="13.5"/>
    <row r="12770" s="57" customFormat="1" ht="13.5"/>
    <row r="12771" s="57" customFormat="1" ht="13.5"/>
    <row r="12772" s="57" customFormat="1" ht="13.5"/>
    <row r="12773" s="57" customFormat="1" ht="13.5"/>
    <row r="12774" s="57" customFormat="1" ht="13.5"/>
    <row r="12775" s="57" customFormat="1" ht="13.5"/>
    <row r="12776" s="57" customFormat="1" ht="13.5"/>
    <row r="12777" s="57" customFormat="1" ht="13.5"/>
    <row r="12778" s="57" customFormat="1" ht="13.5"/>
    <row r="12779" s="57" customFormat="1" ht="13.5"/>
    <row r="12780" s="57" customFormat="1" ht="13.5"/>
    <row r="12781" s="57" customFormat="1" ht="13.5"/>
    <row r="12782" s="57" customFormat="1" ht="13.5"/>
    <row r="12783" s="57" customFormat="1" ht="13.5"/>
    <row r="12784" s="57" customFormat="1" ht="13.5"/>
    <row r="12785" s="57" customFormat="1" ht="13.5"/>
    <row r="12786" s="57" customFormat="1" ht="13.5"/>
    <row r="12787" s="57" customFormat="1" ht="13.5"/>
    <row r="12788" s="57" customFormat="1" ht="13.5"/>
    <row r="12789" s="57" customFormat="1" ht="13.5"/>
    <row r="12790" s="57" customFormat="1" ht="13.5"/>
    <row r="12791" s="57" customFormat="1" ht="13.5"/>
    <row r="12792" s="57" customFormat="1" ht="13.5"/>
    <row r="12793" s="57" customFormat="1" ht="13.5"/>
    <row r="12794" s="57" customFormat="1" ht="13.5"/>
    <row r="12795" s="57" customFormat="1" ht="13.5"/>
    <row r="12796" s="57" customFormat="1" ht="13.5"/>
    <row r="12797" s="57" customFormat="1" ht="13.5"/>
    <row r="12798" s="57" customFormat="1" ht="13.5"/>
    <row r="12799" s="57" customFormat="1" ht="13.5"/>
    <row r="12800" s="57" customFormat="1" ht="13.5"/>
    <row r="12801" s="57" customFormat="1" ht="13.5"/>
    <row r="12802" s="57" customFormat="1" ht="13.5"/>
    <row r="12803" s="57" customFormat="1" ht="13.5"/>
    <row r="12804" s="57" customFormat="1" ht="13.5"/>
    <row r="12805" s="57" customFormat="1" ht="13.5"/>
    <row r="12806" s="57" customFormat="1" ht="13.5"/>
    <row r="12807" s="57" customFormat="1" ht="13.5"/>
    <row r="12808" s="57" customFormat="1" ht="13.5"/>
    <row r="12809" s="57" customFormat="1" ht="13.5"/>
    <row r="12810" s="57" customFormat="1" ht="13.5"/>
    <row r="12811" s="57" customFormat="1" ht="13.5"/>
    <row r="12812" s="57" customFormat="1" ht="13.5"/>
    <row r="12813" s="57" customFormat="1" ht="13.5"/>
    <row r="12814" s="57" customFormat="1" ht="13.5"/>
    <row r="12815" s="57" customFormat="1" ht="13.5"/>
    <row r="12816" s="57" customFormat="1" ht="13.5"/>
    <row r="12817" s="57" customFormat="1" ht="13.5"/>
    <row r="12818" s="57" customFormat="1" ht="13.5"/>
    <row r="12819" s="57" customFormat="1" ht="13.5"/>
    <row r="12820" s="57" customFormat="1" ht="13.5"/>
    <row r="12821" s="57" customFormat="1" ht="13.5"/>
    <row r="12822" s="57" customFormat="1" ht="13.5"/>
    <row r="12823" s="57" customFormat="1" ht="13.5"/>
    <row r="12824" s="57" customFormat="1" ht="13.5"/>
    <row r="12825" s="57" customFormat="1" ht="13.5"/>
    <row r="12826" s="57" customFormat="1" ht="13.5"/>
    <row r="12827" s="57" customFormat="1" ht="13.5"/>
    <row r="12828" s="57" customFormat="1" ht="13.5"/>
    <row r="12829" s="57" customFormat="1" ht="13.5"/>
    <row r="12830" s="57" customFormat="1" ht="13.5"/>
    <row r="12831" s="57" customFormat="1" ht="13.5"/>
    <row r="12832" s="57" customFormat="1" ht="13.5"/>
    <row r="12833" s="57" customFormat="1" ht="13.5"/>
    <row r="12834" s="57" customFormat="1" ht="13.5"/>
    <row r="12835" s="57" customFormat="1" ht="13.5"/>
    <row r="12836" s="57" customFormat="1" ht="13.5"/>
    <row r="12837" s="57" customFormat="1" ht="13.5"/>
    <row r="12838" s="57" customFormat="1" ht="13.5"/>
    <row r="12839" s="57" customFormat="1" ht="13.5"/>
    <row r="12840" s="57" customFormat="1" ht="13.5"/>
    <row r="12841" s="57" customFormat="1" ht="13.5"/>
    <row r="12842" s="57" customFormat="1" ht="13.5"/>
    <row r="12843" s="57" customFormat="1" ht="13.5"/>
    <row r="12844" s="57" customFormat="1" ht="13.5"/>
    <row r="12845" s="57" customFormat="1" ht="13.5"/>
    <row r="12846" s="57" customFormat="1" ht="13.5"/>
    <row r="12847" s="57" customFormat="1" ht="13.5"/>
    <row r="12848" s="57" customFormat="1" ht="13.5"/>
    <row r="12849" s="57" customFormat="1" ht="13.5"/>
    <row r="12850" s="57" customFormat="1" ht="13.5"/>
    <row r="12851" s="57" customFormat="1" ht="13.5"/>
    <row r="12852" s="57" customFormat="1" ht="13.5"/>
    <row r="12853" s="57" customFormat="1" ht="13.5"/>
    <row r="12854" s="57" customFormat="1" ht="13.5"/>
    <row r="12855" s="57" customFormat="1" ht="13.5"/>
    <row r="12856" s="57" customFormat="1" ht="13.5"/>
    <row r="12857" s="57" customFormat="1" ht="13.5"/>
    <row r="12858" s="57" customFormat="1" ht="13.5"/>
    <row r="12859" s="57" customFormat="1" ht="13.5"/>
    <row r="12860" s="57" customFormat="1" ht="13.5"/>
    <row r="12861" s="57" customFormat="1" ht="13.5"/>
    <row r="12862" s="57" customFormat="1" ht="13.5"/>
    <row r="12863" s="57" customFormat="1" ht="13.5"/>
    <row r="12864" s="57" customFormat="1" ht="13.5"/>
    <row r="12865" s="57" customFormat="1" ht="13.5"/>
    <row r="12866" s="57" customFormat="1" ht="13.5"/>
    <row r="12867" s="57" customFormat="1" ht="13.5"/>
    <row r="12868" s="57" customFormat="1" ht="13.5"/>
    <row r="12869" s="57" customFormat="1" ht="13.5"/>
    <row r="12870" s="57" customFormat="1" ht="13.5"/>
    <row r="12871" s="57" customFormat="1" ht="13.5"/>
    <row r="12872" s="57" customFormat="1" ht="13.5"/>
    <row r="12873" s="57" customFormat="1" ht="13.5"/>
    <row r="12874" s="57" customFormat="1" ht="13.5"/>
    <row r="12875" s="57" customFormat="1" ht="13.5"/>
    <row r="12876" s="57" customFormat="1" ht="13.5"/>
    <row r="12877" s="57" customFormat="1" ht="13.5"/>
    <row r="12878" s="57" customFormat="1" ht="13.5"/>
    <row r="12879" s="57" customFormat="1" ht="13.5"/>
    <row r="12880" s="57" customFormat="1" ht="13.5"/>
    <row r="12881" s="57" customFormat="1" ht="13.5"/>
    <row r="12882" s="57" customFormat="1" ht="13.5"/>
    <row r="12883" s="57" customFormat="1" ht="13.5"/>
    <row r="12884" s="57" customFormat="1" ht="13.5"/>
    <row r="12885" s="57" customFormat="1" ht="13.5"/>
    <row r="12886" s="57" customFormat="1" ht="13.5"/>
    <row r="12887" s="57" customFormat="1" ht="13.5"/>
    <row r="12888" s="57" customFormat="1" ht="13.5"/>
    <row r="12889" s="57" customFormat="1" ht="13.5"/>
    <row r="12890" s="57" customFormat="1" ht="13.5"/>
    <row r="12891" s="57" customFormat="1" ht="13.5"/>
    <row r="12892" s="57" customFormat="1" ht="13.5"/>
    <row r="12893" s="57" customFormat="1" ht="13.5"/>
    <row r="12894" s="57" customFormat="1" ht="13.5"/>
    <row r="12895" s="57" customFormat="1" ht="13.5"/>
    <row r="12896" s="57" customFormat="1" ht="13.5"/>
    <row r="12897" s="57" customFormat="1" ht="13.5"/>
    <row r="12898" s="57" customFormat="1" ht="13.5"/>
    <row r="12899" s="57" customFormat="1" ht="13.5"/>
    <row r="12900" s="57" customFormat="1" ht="13.5"/>
    <row r="12901" s="57" customFormat="1" ht="13.5"/>
    <row r="12902" s="57" customFormat="1" ht="13.5"/>
    <row r="12903" s="57" customFormat="1" ht="13.5"/>
    <row r="12904" s="57" customFormat="1" ht="13.5"/>
    <row r="12905" s="57" customFormat="1" ht="13.5"/>
    <row r="12906" s="57" customFormat="1" ht="13.5"/>
    <row r="12907" s="57" customFormat="1" ht="13.5"/>
    <row r="12908" s="57" customFormat="1" ht="13.5"/>
    <row r="12909" s="57" customFormat="1" ht="13.5"/>
    <row r="12910" s="57" customFormat="1" ht="13.5"/>
    <row r="12911" s="57" customFormat="1" ht="13.5"/>
    <row r="12912" s="57" customFormat="1" ht="13.5"/>
    <row r="12913" s="57" customFormat="1" ht="13.5"/>
    <row r="12914" s="57" customFormat="1" ht="13.5"/>
    <row r="12915" s="57" customFormat="1" ht="13.5"/>
    <row r="12916" s="57" customFormat="1" ht="13.5"/>
    <row r="12917" s="57" customFormat="1" ht="13.5"/>
    <row r="12918" s="57" customFormat="1" ht="13.5"/>
    <row r="12919" s="57" customFormat="1" ht="13.5"/>
    <row r="12920" s="57" customFormat="1" ht="13.5"/>
    <row r="12921" s="57" customFormat="1" ht="13.5"/>
    <row r="12922" s="57" customFormat="1" ht="13.5"/>
    <row r="12923" s="57" customFormat="1" ht="13.5"/>
    <row r="12924" s="57" customFormat="1" ht="13.5"/>
    <row r="12925" s="57" customFormat="1" ht="13.5"/>
    <row r="12926" s="57" customFormat="1" ht="13.5"/>
    <row r="12927" s="57" customFormat="1" ht="13.5"/>
    <row r="12928" s="57" customFormat="1" ht="13.5"/>
    <row r="12929" s="57" customFormat="1" ht="13.5"/>
    <row r="12930" s="57" customFormat="1" ht="13.5"/>
    <row r="12931" s="57" customFormat="1" ht="13.5"/>
    <row r="12932" s="57" customFormat="1" ht="13.5"/>
    <row r="12933" s="57" customFormat="1" ht="13.5"/>
    <row r="12934" s="57" customFormat="1" ht="13.5"/>
    <row r="12935" s="57" customFormat="1" ht="13.5"/>
    <row r="12936" s="57" customFormat="1" ht="13.5"/>
    <row r="12937" s="57" customFormat="1" ht="13.5"/>
    <row r="12938" s="57" customFormat="1" ht="13.5"/>
    <row r="12939" s="57" customFormat="1" ht="13.5"/>
    <row r="12940" s="57" customFormat="1" ht="13.5"/>
    <row r="12941" s="57" customFormat="1" ht="13.5"/>
    <row r="12942" s="57" customFormat="1" ht="13.5"/>
    <row r="12943" s="57" customFormat="1" ht="13.5"/>
    <row r="12944" s="57" customFormat="1" ht="13.5"/>
    <row r="12945" s="57" customFormat="1" ht="13.5"/>
    <row r="12946" s="57" customFormat="1" ht="13.5"/>
    <row r="12947" s="57" customFormat="1" ht="13.5"/>
    <row r="12948" s="57" customFormat="1" ht="13.5"/>
    <row r="12949" s="57" customFormat="1" ht="13.5"/>
    <row r="12950" s="57" customFormat="1" ht="13.5"/>
    <row r="12951" s="57" customFormat="1" ht="13.5"/>
    <row r="12952" s="57" customFormat="1" ht="13.5"/>
    <row r="12953" s="57" customFormat="1" ht="13.5"/>
    <row r="12954" s="57" customFormat="1" ht="13.5"/>
    <row r="12955" s="57" customFormat="1" ht="13.5"/>
    <row r="12956" s="57" customFormat="1" ht="13.5"/>
    <row r="12957" s="57" customFormat="1" ht="13.5"/>
    <row r="12958" s="57" customFormat="1" ht="13.5"/>
    <row r="12959" s="57" customFormat="1" ht="13.5"/>
    <row r="12960" s="57" customFormat="1" ht="13.5"/>
    <row r="12961" s="57" customFormat="1" ht="13.5"/>
    <row r="12962" s="57" customFormat="1" ht="13.5"/>
    <row r="12963" s="57" customFormat="1" ht="13.5"/>
    <row r="12964" s="57" customFormat="1" ht="13.5"/>
    <row r="12965" s="57" customFormat="1" ht="13.5"/>
    <row r="12966" s="57" customFormat="1" ht="13.5"/>
    <row r="12967" s="57" customFormat="1" ht="13.5"/>
    <row r="12968" s="57" customFormat="1" ht="13.5"/>
    <row r="12969" s="57" customFormat="1" ht="13.5"/>
    <row r="12970" s="57" customFormat="1" ht="13.5"/>
    <row r="12971" s="57" customFormat="1" ht="13.5"/>
    <row r="12972" s="57" customFormat="1" ht="13.5"/>
    <row r="12973" s="57" customFormat="1" ht="13.5"/>
    <row r="12974" s="57" customFormat="1" ht="13.5"/>
    <row r="12975" s="57" customFormat="1" ht="13.5"/>
    <row r="12976" s="57" customFormat="1" ht="13.5"/>
    <row r="12977" s="57" customFormat="1" ht="13.5"/>
    <row r="12978" s="57" customFormat="1" ht="13.5"/>
    <row r="12979" s="57" customFormat="1" ht="13.5"/>
    <row r="12980" s="57" customFormat="1" ht="13.5"/>
    <row r="12981" s="57" customFormat="1" ht="13.5"/>
    <row r="12982" s="57" customFormat="1" ht="13.5"/>
    <row r="12983" s="57" customFormat="1" ht="13.5"/>
    <row r="12984" s="57" customFormat="1" ht="13.5"/>
    <row r="12985" s="57" customFormat="1" ht="13.5"/>
    <row r="12986" s="57" customFormat="1" ht="13.5"/>
    <row r="12987" s="57" customFormat="1" ht="13.5"/>
    <row r="12988" s="57" customFormat="1" ht="13.5"/>
    <row r="12989" s="57" customFormat="1" ht="13.5"/>
    <row r="12990" s="57" customFormat="1" ht="13.5"/>
    <row r="12991" s="57" customFormat="1" ht="13.5"/>
    <row r="12992" s="57" customFormat="1" ht="13.5"/>
    <row r="12993" s="57" customFormat="1" ht="13.5"/>
    <row r="12994" s="57" customFormat="1" ht="13.5"/>
    <row r="12995" s="57" customFormat="1" ht="13.5"/>
    <row r="12996" s="57" customFormat="1" ht="13.5"/>
    <row r="12997" s="57" customFormat="1" ht="13.5"/>
    <row r="12998" s="57" customFormat="1" ht="13.5"/>
    <row r="12999" s="57" customFormat="1" ht="13.5"/>
    <row r="13000" s="57" customFormat="1" ht="13.5"/>
    <row r="13001" s="57" customFormat="1" ht="13.5"/>
    <row r="13002" s="57" customFormat="1" ht="13.5"/>
    <row r="13003" s="57" customFormat="1" ht="13.5"/>
    <row r="13004" s="57" customFormat="1" ht="13.5"/>
    <row r="13005" s="57" customFormat="1" ht="13.5"/>
    <row r="13006" s="57" customFormat="1" ht="13.5"/>
    <row r="13007" s="57" customFormat="1" ht="13.5"/>
    <row r="13008" s="57" customFormat="1" ht="13.5"/>
    <row r="13009" s="57" customFormat="1" ht="13.5"/>
    <row r="13010" s="57" customFormat="1" ht="13.5"/>
    <row r="13011" s="57" customFormat="1" ht="13.5"/>
    <row r="13012" s="57" customFormat="1" ht="13.5"/>
    <row r="13013" s="57" customFormat="1" ht="13.5"/>
    <row r="13014" s="57" customFormat="1" ht="13.5"/>
    <row r="13015" s="57" customFormat="1" ht="13.5"/>
    <row r="13016" s="57" customFormat="1" ht="13.5"/>
    <row r="13017" s="57" customFormat="1" ht="13.5"/>
    <row r="13018" s="57" customFormat="1" ht="13.5"/>
    <row r="13019" s="57" customFormat="1" ht="13.5"/>
    <row r="13020" s="57" customFormat="1" ht="13.5"/>
    <row r="13021" s="57" customFormat="1" ht="13.5"/>
    <row r="13022" s="57" customFormat="1" ht="13.5"/>
    <row r="13023" s="57" customFormat="1" ht="13.5"/>
    <row r="13024" s="57" customFormat="1" ht="13.5"/>
    <row r="13025" s="57" customFormat="1" ht="13.5"/>
    <row r="13026" s="57" customFormat="1" ht="13.5"/>
    <row r="13027" s="57" customFormat="1" ht="13.5"/>
    <row r="13028" s="57" customFormat="1" ht="13.5"/>
    <row r="13029" s="57" customFormat="1" ht="13.5"/>
    <row r="13030" s="57" customFormat="1" ht="13.5"/>
    <row r="13031" s="57" customFormat="1" ht="13.5"/>
    <row r="13032" s="57" customFormat="1" ht="13.5"/>
    <row r="13033" s="57" customFormat="1" ht="13.5"/>
    <row r="13034" s="57" customFormat="1" ht="13.5"/>
    <row r="13035" s="57" customFormat="1" ht="13.5"/>
    <row r="13036" s="57" customFormat="1" ht="13.5"/>
    <row r="13037" s="57" customFormat="1" ht="13.5"/>
    <row r="13038" s="57" customFormat="1" ht="13.5"/>
    <row r="13039" s="57" customFormat="1" ht="13.5"/>
    <row r="13040" s="57" customFormat="1" ht="13.5"/>
    <row r="13041" s="57" customFormat="1" ht="13.5"/>
    <row r="13042" s="57" customFormat="1" ht="13.5"/>
    <row r="13043" s="57" customFormat="1" ht="13.5"/>
    <row r="13044" s="57" customFormat="1" ht="13.5"/>
    <row r="13045" s="57" customFormat="1" ht="13.5"/>
    <row r="13046" s="57" customFormat="1" ht="13.5"/>
    <row r="13047" s="57" customFormat="1" ht="13.5"/>
    <row r="13048" s="57" customFormat="1" ht="13.5"/>
    <row r="13049" s="57" customFormat="1" ht="13.5"/>
    <row r="13050" s="57" customFormat="1" ht="13.5"/>
    <row r="13051" s="57" customFormat="1" ht="13.5"/>
    <row r="13052" s="57" customFormat="1" ht="13.5"/>
    <row r="13053" s="57" customFormat="1" ht="13.5"/>
    <row r="13054" s="57" customFormat="1" ht="13.5"/>
    <row r="13055" s="57" customFormat="1" ht="13.5"/>
    <row r="13056" s="57" customFormat="1" ht="13.5"/>
    <row r="13057" s="57" customFormat="1" ht="13.5"/>
    <row r="13058" s="57" customFormat="1" ht="13.5"/>
    <row r="13059" s="57" customFormat="1" ht="13.5"/>
    <row r="13060" s="57" customFormat="1" ht="13.5"/>
    <row r="13061" s="57" customFormat="1" ht="13.5"/>
    <row r="13062" s="57" customFormat="1" ht="13.5"/>
    <row r="13063" s="57" customFormat="1" ht="13.5"/>
    <row r="13064" s="57" customFormat="1" ht="13.5"/>
    <row r="13065" s="57" customFormat="1" ht="13.5"/>
    <row r="13066" s="57" customFormat="1" ht="13.5"/>
    <row r="13067" s="57" customFormat="1" ht="13.5"/>
    <row r="13068" s="57" customFormat="1" ht="13.5"/>
    <row r="13069" s="57" customFormat="1" ht="13.5"/>
    <row r="13070" s="57" customFormat="1" ht="13.5"/>
    <row r="13071" s="57" customFormat="1" ht="13.5"/>
    <row r="13072" s="57" customFormat="1" ht="13.5"/>
    <row r="13073" s="57" customFormat="1" ht="13.5"/>
    <row r="13074" s="57" customFormat="1" ht="13.5"/>
    <row r="13075" s="57" customFormat="1" ht="13.5"/>
    <row r="13076" s="57" customFormat="1" ht="13.5"/>
    <row r="13077" s="57" customFormat="1" ht="13.5"/>
    <row r="13078" s="57" customFormat="1" ht="13.5"/>
    <row r="13079" s="57" customFormat="1" ht="13.5"/>
    <row r="13080" s="57" customFormat="1" ht="13.5"/>
    <row r="13081" s="57" customFormat="1" ht="13.5"/>
    <row r="13082" s="57" customFormat="1" ht="13.5"/>
    <row r="13083" s="57" customFormat="1" ht="13.5"/>
    <row r="13084" s="57" customFormat="1" ht="13.5"/>
    <row r="13085" s="57" customFormat="1" ht="13.5"/>
    <row r="13086" s="57" customFormat="1" ht="13.5"/>
    <row r="13087" s="57" customFormat="1" ht="13.5"/>
    <row r="13088" s="57" customFormat="1" ht="13.5"/>
    <row r="13089" s="57" customFormat="1" ht="13.5"/>
    <row r="13090" s="57" customFormat="1" ht="13.5"/>
    <row r="13091" s="57" customFormat="1" ht="13.5"/>
    <row r="13092" s="57" customFormat="1" ht="13.5"/>
    <row r="13093" s="57" customFormat="1" ht="13.5"/>
    <row r="13094" s="57" customFormat="1" ht="13.5"/>
    <row r="13095" s="57" customFormat="1" ht="13.5"/>
    <row r="13096" s="57" customFormat="1" ht="13.5"/>
    <row r="13097" s="57" customFormat="1" ht="13.5"/>
    <row r="13098" s="57" customFormat="1" ht="13.5"/>
    <row r="13099" s="57" customFormat="1" ht="13.5"/>
    <row r="13100" s="57" customFormat="1" ht="13.5"/>
    <row r="13101" s="57" customFormat="1" ht="13.5"/>
    <row r="13102" s="57" customFormat="1" ht="13.5"/>
    <row r="13103" s="57" customFormat="1" ht="13.5"/>
    <row r="13104" s="57" customFormat="1" ht="13.5"/>
    <row r="13105" s="57" customFormat="1" ht="13.5"/>
    <row r="13106" s="57" customFormat="1" ht="13.5"/>
    <row r="13107" s="57" customFormat="1" ht="13.5"/>
    <row r="13108" s="57" customFormat="1" ht="13.5"/>
    <row r="13109" s="57" customFormat="1" ht="13.5"/>
    <row r="13110" s="57" customFormat="1" ht="13.5"/>
    <row r="13111" s="57" customFormat="1" ht="13.5"/>
    <row r="13112" s="57" customFormat="1" ht="13.5"/>
    <row r="13113" s="57" customFormat="1" ht="13.5"/>
    <row r="13114" s="57" customFormat="1" ht="13.5"/>
    <row r="13115" s="57" customFormat="1" ht="13.5"/>
    <row r="13116" s="57" customFormat="1" ht="13.5"/>
    <row r="13117" s="57" customFormat="1" ht="13.5"/>
    <row r="13118" s="57" customFormat="1" ht="13.5"/>
    <row r="13119" s="57" customFormat="1" ht="13.5"/>
    <row r="13120" s="57" customFormat="1" ht="13.5"/>
    <row r="13121" s="57" customFormat="1" ht="13.5"/>
    <row r="13122" s="57" customFormat="1" ht="13.5"/>
    <row r="13123" s="57" customFormat="1" ht="13.5"/>
    <row r="13124" s="57" customFormat="1" ht="13.5"/>
    <row r="13125" s="57" customFormat="1" ht="13.5"/>
    <row r="13126" s="57" customFormat="1" ht="13.5"/>
    <row r="13127" s="57" customFormat="1" ht="13.5"/>
    <row r="13128" s="57" customFormat="1" ht="13.5"/>
    <row r="13129" s="57" customFormat="1" ht="13.5"/>
    <row r="13130" s="57" customFormat="1" ht="13.5"/>
    <row r="13131" s="57" customFormat="1" ht="13.5"/>
    <row r="13132" s="57" customFormat="1" ht="13.5"/>
    <row r="13133" s="57" customFormat="1" ht="13.5"/>
    <row r="13134" s="57" customFormat="1" ht="13.5"/>
    <row r="13135" s="57" customFormat="1" ht="13.5"/>
    <row r="13136" s="57" customFormat="1" ht="13.5"/>
    <row r="13137" s="57" customFormat="1" ht="13.5"/>
    <row r="13138" s="57" customFormat="1" ht="13.5"/>
    <row r="13139" s="57" customFormat="1" ht="13.5"/>
    <row r="13140" s="57" customFormat="1" ht="13.5"/>
    <row r="13141" s="57" customFormat="1" ht="13.5"/>
    <row r="13142" s="57" customFormat="1" ht="13.5"/>
    <row r="13143" s="57" customFormat="1" ht="13.5"/>
    <row r="13144" s="57" customFormat="1" ht="13.5"/>
    <row r="13145" s="57" customFormat="1" ht="13.5"/>
    <row r="13146" s="57" customFormat="1" ht="13.5"/>
    <row r="13147" s="57" customFormat="1" ht="13.5"/>
    <row r="13148" s="57" customFormat="1" ht="13.5"/>
    <row r="13149" s="57" customFormat="1" ht="13.5"/>
    <row r="13150" s="57" customFormat="1" ht="13.5"/>
    <row r="13151" s="57" customFormat="1" ht="13.5"/>
    <row r="13152" s="57" customFormat="1" ht="13.5"/>
    <row r="13153" s="57" customFormat="1" ht="13.5"/>
    <row r="13154" s="57" customFormat="1" ht="13.5"/>
    <row r="13155" s="57" customFormat="1" ht="13.5"/>
    <row r="13156" s="57" customFormat="1" ht="13.5"/>
    <row r="13157" s="57" customFormat="1" ht="13.5"/>
    <row r="13158" s="57" customFormat="1" ht="13.5"/>
    <row r="13159" s="57" customFormat="1" ht="13.5"/>
    <row r="13160" s="57" customFormat="1" ht="13.5"/>
    <row r="13161" s="57" customFormat="1" ht="13.5"/>
    <row r="13162" s="57" customFormat="1" ht="13.5"/>
    <row r="13163" s="57" customFormat="1" ht="13.5"/>
    <row r="13164" s="57" customFormat="1" ht="13.5"/>
    <row r="13165" s="57" customFormat="1" ht="13.5"/>
    <row r="13166" s="57" customFormat="1" ht="13.5"/>
    <row r="13167" s="57" customFormat="1" ht="13.5"/>
    <row r="13168" s="57" customFormat="1" ht="13.5"/>
    <row r="13169" s="57" customFormat="1" ht="13.5"/>
    <row r="13170" s="57" customFormat="1" ht="13.5"/>
    <row r="13171" s="57" customFormat="1" ht="13.5"/>
    <row r="13172" s="57" customFormat="1" ht="13.5"/>
    <row r="13173" s="57" customFormat="1" ht="13.5"/>
    <row r="13174" s="57" customFormat="1" ht="13.5"/>
    <row r="13175" s="57" customFormat="1" ht="13.5"/>
    <row r="13176" s="57" customFormat="1" ht="13.5"/>
    <row r="13177" s="57" customFormat="1" ht="13.5"/>
    <row r="13178" s="57" customFormat="1" ht="13.5"/>
    <row r="13179" s="57" customFormat="1" ht="13.5"/>
    <row r="13180" s="57" customFormat="1" ht="13.5"/>
    <row r="13181" s="57" customFormat="1" ht="13.5"/>
    <row r="13182" s="57" customFormat="1" ht="13.5"/>
    <row r="13183" s="57" customFormat="1" ht="13.5"/>
    <row r="13184" s="57" customFormat="1" ht="13.5"/>
    <row r="13185" s="57" customFormat="1" ht="13.5"/>
    <row r="13186" s="57" customFormat="1" ht="13.5"/>
    <row r="13187" s="57" customFormat="1" ht="13.5"/>
    <row r="13188" s="57" customFormat="1" ht="13.5"/>
    <row r="13189" s="57" customFormat="1" ht="13.5"/>
    <row r="13190" s="57" customFormat="1" ht="13.5"/>
    <row r="13191" s="57" customFormat="1" ht="13.5"/>
    <row r="13192" s="57" customFormat="1" ht="13.5"/>
    <row r="13193" s="57" customFormat="1" ht="13.5"/>
    <row r="13194" s="57" customFormat="1" ht="13.5"/>
    <row r="13195" s="57" customFormat="1" ht="13.5"/>
    <row r="13196" s="57" customFormat="1" ht="13.5"/>
    <row r="13197" s="57" customFormat="1" ht="13.5"/>
    <row r="13198" s="57" customFormat="1" ht="13.5"/>
    <row r="13199" s="57" customFormat="1" ht="13.5"/>
    <row r="13200" s="57" customFormat="1" ht="13.5"/>
    <row r="13201" s="57" customFormat="1" ht="13.5"/>
    <row r="13202" s="57" customFormat="1" ht="13.5"/>
    <row r="13203" s="57" customFormat="1" ht="13.5"/>
    <row r="13204" s="57" customFormat="1" ht="13.5"/>
    <row r="13205" s="57" customFormat="1" ht="13.5"/>
    <row r="13206" s="57" customFormat="1" ht="13.5"/>
    <row r="13207" s="57" customFormat="1" ht="13.5"/>
    <row r="13208" s="57" customFormat="1" ht="13.5"/>
    <row r="13209" s="57" customFormat="1" ht="13.5"/>
    <row r="13210" s="57" customFormat="1" ht="13.5"/>
    <row r="13211" s="57" customFormat="1" ht="13.5"/>
    <row r="13212" s="57" customFormat="1" ht="13.5"/>
    <row r="13213" s="57" customFormat="1" ht="13.5"/>
    <row r="13214" s="57" customFormat="1" ht="13.5"/>
    <row r="13215" s="57" customFormat="1" ht="13.5"/>
    <row r="13216" s="57" customFormat="1" ht="13.5"/>
    <row r="13217" s="57" customFormat="1" ht="13.5"/>
    <row r="13218" s="57" customFormat="1" ht="13.5"/>
    <row r="13219" s="57" customFormat="1" ht="13.5"/>
    <row r="13220" s="57" customFormat="1" ht="13.5"/>
    <row r="13221" s="57" customFormat="1" ht="13.5"/>
    <row r="13222" s="57" customFormat="1" ht="13.5"/>
    <row r="13223" s="57" customFormat="1" ht="13.5"/>
    <row r="13224" s="57" customFormat="1" ht="13.5"/>
    <row r="13225" s="57" customFormat="1" ht="13.5"/>
    <row r="13226" s="57" customFormat="1" ht="13.5"/>
    <row r="13227" s="57" customFormat="1" ht="13.5"/>
    <row r="13228" s="57" customFormat="1" ht="13.5"/>
    <row r="13229" s="57" customFormat="1" ht="13.5"/>
    <row r="13230" s="57" customFormat="1" ht="13.5"/>
    <row r="13231" s="57" customFormat="1" ht="13.5"/>
    <row r="13232" s="57" customFormat="1" ht="13.5"/>
    <row r="13233" s="57" customFormat="1" ht="13.5"/>
    <row r="13234" s="57" customFormat="1" ht="13.5"/>
    <row r="13235" s="57" customFormat="1" ht="13.5"/>
    <row r="13236" s="57" customFormat="1" ht="13.5"/>
    <row r="13237" s="57" customFormat="1" ht="13.5"/>
    <row r="13238" s="57" customFormat="1" ht="13.5"/>
    <row r="13239" s="57" customFormat="1" ht="13.5"/>
    <row r="13240" s="57" customFormat="1" ht="13.5"/>
    <row r="13241" s="57" customFormat="1" ht="13.5"/>
    <row r="13242" s="57" customFormat="1" ht="13.5"/>
    <row r="13243" s="57" customFormat="1" ht="13.5"/>
    <row r="13244" s="57" customFormat="1" ht="13.5"/>
    <row r="13245" s="57" customFormat="1" ht="13.5"/>
    <row r="13246" s="57" customFormat="1" ht="13.5"/>
    <row r="13247" s="57" customFormat="1" ht="13.5"/>
    <row r="13248" s="57" customFormat="1" ht="13.5"/>
    <row r="13249" s="57" customFormat="1" ht="13.5"/>
    <row r="13250" s="57" customFormat="1" ht="13.5"/>
    <row r="13251" s="57" customFormat="1" ht="13.5"/>
    <row r="13252" s="57" customFormat="1" ht="13.5"/>
    <row r="13253" s="57" customFormat="1" ht="13.5"/>
    <row r="13254" s="57" customFormat="1" ht="13.5"/>
    <row r="13255" s="57" customFormat="1" ht="13.5"/>
    <row r="13256" s="57" customFormat="1" ht="13.5"/>
    <row r="13257" s="57" customFormat="1" ht="13.5"/>
    <row r="13258" s="57" customFormat="1" ht="13.5"/>
    <row r="13259" s="57" customFormat="1" ht="13.5"/>
    <row r="13260" s="57" customFormat="1" ht="13.5"/>
    <row r="13261" s="57" customFormat="1" ht="13.5"/>
    <row r="13262" s="57" customFormat="1" ht="13.5"/>
    <row r="13263" s="57" customFormat="1" ht="13.5"/>
    <row r="13264" s="57" customFormat="1" ht="13.5"/>
    <row r="13265" s="57" customFormat="1" ht="13.5"/>
    <row r="13266" s="57" customFormat="1" ht="13.5"/>
    <row r="13267" s="57" customFormat="1" ht="13.5"/>
    <row r="13268" s="57" customFormat="1" ht="13.5"/>
    <row r="13269" s="57" customFormat="1" ht="13.5"/>
    <row r="13270" s="57" customFormat="1" ht="13.5"/>
    <row r="13271" s="57" customFormat="1" ht="13.5"/>
    <row r="13272" s="57" customFormat="1" ht="13.5"/>
    <row r="13273" s="57" customFormat="1" ht="13.5"/>
    <row r="13274" s="57" customFormat="1" ht="13.5"/>
    <row r="13275" s="57" customFormat="1" ht="13.5"/>
    <row r="13276" s="57" customFormat="1" ht="13.5"/>
    <row r="13277" s="57" customFormat="1" ht="13.5"/>
    <row r="13278" s="57" customFormat="1" ht="13.5"/>
    <row r="13279" s="57" customFormat="1" ht="13.5"/>
    <row r="13280" s="57" customFormat="1" ht="13.5"/>
    <row r="13281" s="57" customFormat="1" ht="13.5"/>
    <row r="13282" s="57" customFormat="1" ht="13.5"/>
    <row r="13283" s="57" customFormat="1" ht="13.5"/>
    <row r="13284" s="57" customFormat="1" ht="13.5"/>
    <row r="13285" s="57" customFormat="1" ht="13.5"/>
    <row r="13286" s="57" customFormat="1" ht="13.5"/>
    <row r="13287" s="57" customFormat="1" ht="13.5"/>
    <row r="13288" s="57" customFormat="1" ht="13.5"/>
    <row r="13289" s="57" customFormat="1" ht="13.5"/>
    <row r="13290" s="57" customFormat="1" ht="13.5"/>
    <row r="13291" s="57" customFormat="1" ht="13.5"/>
    <row r="13292" s="57" customFormat="1" ht="13.5"/>
    <row r="13293" s="57" customFormat="1" ht="13.5"/>
    <row r="13294" s="57" customFormat="1" ht="13.5"/>
    <row r="13295" s="57" customFormat="1" ht="13.5"/>
    <row r="13296" s="57" customFormat="1" ht="13.5"/>
    <row r="13297" s="57" customFormat="1" ht="13.5"/>
    <row r="13298" s="57" customFormat="1" ht="13.5"/>
    <row r="13299" s="57" customFormat="1" ht="13.5"/>
    <row r="13300" s="57" customFormat="1" ht="13.5"/>
    <row r="13301" s="57" customFormat="1" ht="13.5"/>
    <row r="13302" s="57" customFormat="1" ht="13.5"/>
    <row r="13303" s="57" customFormat="1" ht="13.5"/>
    <row r="13304" s="57" customFormat="1" ht="13.5"/>
    <row r="13305" s="57" customFormat="1" ht="13.5"/>
    <row r="13306" s="57" customFormat="1" ht="13.5"/>
    <row r="13307" s="57" customFormat="1" ht="13.5"/>
    <row r="13308" s="57" customFormat="1" ht="13.5"/>
    <row r="13309" s="57" customFormat="1" ht="13.5"/>
    <row r="13310" s="57" customFormat="1" ht="13.5"/>
    <row r="13311" s="57" customFormat="1" ht="13.5"/>
    <row r="13312" s="57" customFormat="1" ht="13.5"/>
    <row r="13313" s="57" customFormat="1" ht="13.5"/>
    <row r="13314" s="57" customFormat="1" ht="13.5"/>
    <row r="13315" s="57" customFormat="1" ht="13.5"/>
    <row r="13316" s="57" customFormat="1" ht="13.5"/>
    <row r="13317" s="57" customFormat="1" ht="13.5"/>
    <row r="13318" s="57" customFormat="1" ht="13.5"/>
    <row r="13319" s="57" customFormat="1" ht="13.5"/>
    <row r="13320" s="57" customFormat="1" ht="13.5"/>
    <row r="13321" s="57" customFormat="1" ht="13.5"/>
    <row r="13322" s="57" customFormat="1" ht="13.5"/>
    <row r="13323" s="57" customFormat="1" ht="13.5"/>
    <row r="13324" s="57" customFormat="1" ht="13.5"/>
    <row r="13325" s="57" customFormat="1" ht="13.5"/>
    <row r="13326" s="57" customFormat="1" ht="13.5"/>
    <row r="13327" s="57" customFormat="1" ht="13.5"/>
    <row r="13328" s="57" customFormat="1" ht="13.5"/>
    <row r="13329" s="57" customFormat="1" ht="13.5"/>
    <row r="13330" s="57" customFormat="1" ht="13.5"/>
    <row r="13331" s="57" customFormat="1" ht="13.5"/>
    <row r="13332" s="57" customFormat="1" ht="13.5"/>
    <row r="13333" s="57" customFormat="1" ht="13.5"/>
    <row r="13334" s="57" customFormat="1" ht="13.5"/>
    <row r="13335" s="57" customFormat="1" ht="13.5"/>
    <row r="13336" s="57" customFormat="1" ht="13.5"/>
    <row r="13337" s="57" customFormat="1" ht="13.5"/>
    <row r="13338" s="57" customFormat="1" ht="13.5"/>
    <row r="13339" s="57" customFormat="1" ht="13.5"/>
    <row r="13340" s="57" customFormat="1" ht="13.5"/>
    <row r="13341" s="57" customFormat="1" ht="13.5"/>
    <row r="13342" s="57" customFormat="1" ht="13.5"/>
    <row r="13343" s="57" customFormat="1" ht="13.5"/>
    <row r="13344" s="57" customFormat="1" ht="13.5"/>
    <row r="13345" s="57" customFormat="1" ht="13.5"/>
    <row r="13346" s="57" customFormat="1" ht="13.5"/>
    <row r="13347" s="57" customFormat="1" ht="13.5"/>
    <row r="13348" s="57" customFormat="1" ht="13.5"/>
    <row r="13349" s="57" customFormat="1" ht="13.5"/>
    <row r="13350" s="57" customFormat="1" ht="13.5"/>
    <row r="13351" s="57" customFormat="1" ht="13.5"/>
    <row r="13352" s="57" customFormat="1" ht="13.5"/>
    <row r="13353" s="57" customFormat="1" ht="13.5"/>
    <row r="13354" s="57" customFormat="1" ht="13.5"/>
    <row r="13355" s="57" customFormat="1" ht="13.5"/>
    <row r="13356" s="57" customFormat="1" ht="13.5"/>
    <row r="13357" s="57" customFormat="1" ht="13.5"/>
    <row r="13358" s="57" customFormat="1" ht="13.5"/>
    <row r="13359" s="57" customFormat="1" ht="13.5"/>
    <row r="13360" s="57" customFormat="1" ht="13.5"/>
    <row r="13361" s="57" customFormat="1" ht="13.5"/>
    <row r="13362" s="57" customFormat="1" ht="13.5"/>
    <row r="13363" s="57" customFormat="1" ht="13.5"/>
    <row r="13364" s="57" customFormat="1" ht="13.5"/>
    <row r="13365" s="57" customFormat="1" ht="13.5"/>
    <row r="13366" s="57" customFormat="1" ht="13.5"/>
    <row r="13367" s="57" customFormat="1" ht="13.5"/>
    <row r="13368" s="57" customFormat="1" ht="13.5"/>
    <row r="13369" s="57" customFormat="1" ht="13.5"/>
    <row r="13370" s="57" customFormat="1" ht="13.5"/>
    <row r="13371" s="57" customFormat="1" ht="13.5"/>
    <row r="13372" s="57" customFormat="1" ht="13.5"/>
    <row r="13373" s="57" customFormat="1" ht="13.5"/>
    <row r="13374" s="57" customFormat="1" ht="13.5"/>
    <row r="13375" s="57" customFormat="1" ht="13.5"/>
    <row r="13376" s="57" customFormat="1" ht="13.5"/>
    <row r="13377" s="57" customFormat="1" ht="13.5"/>
    <row r="13378" s="57" customFormat="1" ht="13.5"/>
    <row r="13379" s="57" customFormat="1" ht="13.5"/>
    <row r="13380" s="57" customFormat="1" ht="13.5"/>
    <row r="13381" s="57" customFormat="1" ht="13.5"/>
    <row r="13382" s="57" customFormat="1" ht="13.5"/>
    <row r="13383" s="57" customFormat="1" ht="13.5"/>
    <row r="13384" s="57" customFormat="1" ht="13.5"/>
    <row r="13385" s="57" customFormat="1" ht="13.5"/>
    <row r="13386" s="57" customFormat="1" ht="13.5"/>
    <row r="13387" s="57" customFormat="1" ht="13.5"/>
    <row r="13388" s="57" customFormat="1" ht="13.5"/>
    <row r="13389" s="57" customFormat="1" ht="13.5"/>
    <row r="13390" s="57" customFormat="1" ht="13.5"/>
    <row r="13391" s="57" customFormat="1" ht="13.5"/>
    <row r="13392" s="57" customFormat="1" ht="13.5"/>
    <row r="13393" s="57" customFormat="1" ht="13.5"/>
    <row r="13394" s="57" customFormat="1" ht="13.5"/>
    <row r="13395" s="57" customFormat="1" ht="13.5"/>
    <row r="13396" s="57" customFormat="1" ht="13.5"/>
    <row r="13397" s="57" customFormat="1" ht="13.5"/>
    <row r="13398" s="57" customFormat="1" ht="13.5"/>
    <row r="13399" s="57" customFormat="1" ht="13.5"/>
    <row r="13400" s="57" customFormat="1" ht="13.5"/>
    <row r="13401" s="57" customFormat="1" ht="13.5"/>
    <row r="13402" s="57" customFormat="1" ht="13.5"/>
    <row r="13403" s="57" customFormat="1" ht="13.5"/>
    <row r="13404" s="57" customFormat="1" ht="13.5"/>
    <row r="13405" s="57" customFormat="1" ht="13.5"/>
    <row r="13406" s="57" customFormat="1" ht="13.5"/>
    <row r="13407" s="57" customFormat="1" ht="13.5"/>
    <row r="13408" s="57" customFormat="1" ht="13.5"/>
    <row r="13409" s="57" customFormat="1" ht="13.5"/>
    <row r="13410" s="57" customFormat="1" ht="13.5"/>
    <row r="13411" s="57" customFormat="1" ht="13.5"/>
    <row r="13412" s="57" customFormat="1" ht="13.5"/>
    <row r="13413" s="57" customFormat="1" ht="13.5"/>
    <row r="13414" s="57" customFormat="1" ht="13.5"/>
    <row r="13415" s="57" customFormat="1" ht="13.5"/>
    <row r="13416" s="57" customFormat="1" ht="13.5"/>
    <row r="13417" s="57" customFormat="1" ht="13.5"/>
    <row r="13418" s="57" customFormat="1" ht="13.5"/>
    <row r="13419" s="57" customFormat="1" ht="13.5"/>
    <row r="13420" s="57" customFormat="1" ht="13.5"/>
    <row r="13421" s="57" customFormat="1" ht="13.5"/>
    <row r="13422" s="57" customFormat="1" ht="13.5"/>
    <row r="13423" s="57" customFormat="1" ht="13.5"/>
    <row r="13424" s="57" customFormat="1" ht="13.5"/>
    <row r="13425" s="57" customFormat="1" ht="13.5"/>
    <row r="13426" s="57" customFormat="1" ht="13.5"/>
    <row r="13427" s="57" customFormat="1" ht="13.5"/>
    <row r="13428" s="57" customFormat="1" ht="13.5"/>
    <row r="13429" s="57" customFormat="1" ht="13.5"/>
    <row r="13430" s="57" customFormat="1" ht="13.5"/>
    <row r="13431" s="57" customFormat="1" ht="13.5"/>
    <row r="13432" s="57" customFormat="1" ht="13.5"/>
    <row r="13433" s="57" customFormat="1" ht="13.5"/>
    <row r="13434" s="57" customFormat="1" ht="13.5"/>
    <row r="13435" s="57" customFormat="1" ht="13.5"/>
    <row r="13436" s="57" customFormat="1" ht="13.5"/>
    <row r="13437" s="57" customFormat="1" ht="13.5"/>
    <row r="13438" s="57" customFormat="1" ht="13.5"/>
    <row r="13439" s="57" customFormat="1" ht="13.5"/>
    <row r="13440" s="57" customFormat="1" ht="13.5"/>
    <row r="13441" s="57" customFormat="1" ht="13.5"/>
    <row r="13442" s="57" customFormat="1" ht="13.5"/>
    <row r="13443" s="57" customFormat="1" ht="13.5"/>
    <row r="13444" s="57" customFormat="1" ht="13.5"/>
    <row r="13445" s="57" customFormat="1" ht="13.5"/>
    <row r="13446" s="57" customFormat="1" ht="13.5"/>
    <row r="13447" s="57" customFormat="1" ht="13.5"/>
    <row r="13448" s="57" customFormat="1" ht="13.5"/>
    <row r="13449" s="57" customFormat="1" ht="13.5"/>
    <row r="13450" s="57" customFormat="1" ht="13.5"/>
    <row r="13451" s="57" customFormat="1" ht="13.5"/>
    <row r="13452" s="57" customFormat="1" ht="13.5"/>
    <row r="13453" s="57" customFormat="1" ht="13.5"/>
    <row r="13454" s="57" customFormat="1" ht="13.5"/>
    <row r="13455" s="57" customFormat="1" ht="13.5"/>
    <row r="13456" s="57" customFormat="1" ht="13.5"/>
    <row r="13457" s="57" customFormat="1" ht="13.5"/>
    <row r="13458" s="57" customFormat="1" ht="13.5"/>
    <row r="13459" s="57" customFormat="1" ht="13.5"/>
    <row r="13460" s="57" customFormat="1" ht="13.5"/>
    <row r="13461" s="57" customFormat="1" ht="13.5"/>
    <row r="13462" s="57" customFormat="1" ht="13.5"/>
    <row r="13463" s="57" customFormat="1" ht="13.5"/>
    <row r="13464" s="57" customFormat="1" ht="13.5"/>
    <row r="13465" s="57" customFormat="1" ht="13.5"/>
    <row r="13466" s="57" customFormat="1" ht="13.5"/>
    <row r="13467" s="57" customFormat="1" ht="13.5"/>
    <row r="13468" s="57" customFormat="1" ht="13.5"/>
    <row r="13469" s="57" customFormat="1" ht="13.5"/>
    <row r="13470" s="57" customFormat="1" ht="13.5"/>
    <row r="13471" s="57" customFormat="1" ht="13.5"/>
    <row r="13472" s="57" customFormat="1" ht="13.5"/>
    <row r="13473" s="57" customFormat="1" ht="13.5"/>
    <row r="13474" s="57" customFormat="1" ht="13.5"/>
    <row r="13475" s="57" customFormat="1" ht="13.5"/>
    <row r="13476" s="57" customFormat="1" ht="13.5"/>
    <row r="13477" s="57" customFormat="1" ht="13.5"/>
    <row r="13478" s="57" customFormat="1" ht="13.5"/>
    <row r="13479" s="57" customFormat="1" ht="13.5"/>
    <row r="13480" s="57" customFormat="1" ht="13.5"/>
    <row r="13481" s="57" customFormat="1" ht="13.5"/>
    <row r="13482" s="57" customFormat="1" ht="13.5"/>
    <row r="13483" s="57" customFormat="1" ht="13.5"/>
    <row r="13484" s="57" customFormat="1" ht="13.5"/>
    <row r="13485" s="57" customFormat="1" ht="13.5"/>
    <row r="13486" s="57" customFormat="1" ht="13.5"/>
    <row r="13487" s="57" customFormat="1" ht="13.5"/>
    <row r="13488" s="57" customFormat="1" ht="13.5"/>
    <row r="13489" s="57" customFormat="1" ht="13.5"/>
    <row r="13490" s="57" customFormat="1" ht="13.5"/>
    <row r="13491" s="57" customFormat="1" ht="13.5"/>
    <row r="13492" s="57" customFormat="1" ht="13.5"/>
    <row r="13493" s="57" customFormat="1" ht="13.5"/>
    <row r="13494" s="57" customFormat="1" ht="13.5"/>
    <row r="13495" s="57" customFormat="1" ht="13.5"/>
    <row r="13496" s="57" customFormat="1" ht="13.5"/>
    <row r="13497" s="57" customFormat="1" ht="13.5"/>
    <row r="13498" s="57" customFormat="1" ht="13.5"/>
    <row r="13499" s="57" customFormat="1" ht="13.5"/>
    <row r="13500" s="57" customFormat="1" ht="13.5"/>
    <row r="13501" s="57" customFormat="1" ht="13.5"/>
    <row r="13502" s="57" customFormat="1" ht="13.5"/>
    <row r="13503" s="57" customFormat="1" ht="13.5"/>
    <row r="13504" s="57" customFormat="1" ht="13.5"/>
    <row r="13505" s="57" customFormat="1" ht="13.5"/>
    <row r="13506" s="57" customFormat="1" ht="13.5"/>
    <row r="13507" s="57" customFormat="1" ht="13.5"/>
    <row r="13508" s="57" customFormat="1" ht="13.5"/>
    <row r="13509" s="57" customFormat="1" ht="13.5"/>
    <row r="13510" s="57" customFormat="1" ht="13.5"/>
    <row r="13511" s="57" customFormat="1" ht="13.5"/>
    <row r="13512" s="57" customFormat="1" ht="13.5"/>
    <row r="13513" s="57" customFormat="1" ht="13.5"/>
    <row r="13514" s="57" customFormat="1" ht="13.5"/>
    <row r="13515" s="57" customFormat="1" ht="13.5"/>
    <row r="13516" s="57" customFormat="1" ht="13.5"/>
    <row r="13517" s="57" customFormat="1" ht="13.5"/>
    <row r="13518" s="57" customFormat="1" ht="13.5"/>
    <row r="13519" s="57" customFormat="1" ht="13.5"/>
    <row r="13520" s="57" customFormat="1" ht="13.5"/>
    <row r="13521" s="57" customFormat="1" ht="13.5"/>
    <row r="13522" s="57" customFormat="1" ht="13.5"/>
    <row r="13523" s="57" customFormat="1" ht="13.5"/>
    <row r="13524" s="57" customFormat="1" ht="13.5"/>
    <row r="13525" s="57" customFormat="1" ht="13.5"/>
    <row r="13526" s="57" customFormat="1" ht="13.5"/>
    <row r="13527" s="57" customFormat="1" ht="13.5"/>
    <row r="13528" s="57" customFormat="1" ht="13.5"/>
    <row r="13529" s="57" customFormat="1" ht="13.5"/>
    <row r="13530" s="57" customFormat="1" ht="13.5"/>
    <row r="13531" s="57" customFormat="1" ht="13.5"/>
    <row r="13532" s="57" customFormat="1" ht="13.5"/>
    <row r="13533" s="57" customFormat="1" ht="13.5"/>
    <row r="13534" s="57" customFormat="1" ht="13.5"/>
    <row r="13535" s="57" customFormat="1" ht="13.5"/>
    <row r="13536" s="57" customFormat="1" ht="13.5"/>
    <row r="13537" s="57" customFormat="1" ht="13.5"/>
    <row r="13538" s="57" customFormat="1" ht="13.5"/>
    <row r="13539" s="57" customFormat="1" ht="13.5"/>
    <row r="13540" s="57" customFormat="1" ht="13.5"/>
    <row r="13541" s="57" customFormat="1" ht="13.5"/>
    <row r="13542" s="57" customFormat="1" ht="13.5"/>
    <row r="13543" s="57" customFormat="1" ht="13.5"/>
    <row r="13544" s="57" customFormat="1" ht="13.5"/>
    <row r="13545" s="57" customFormat="1" ht="13.5"/>
    <row r="13546" s="57" customFormat="1" ht="13.5"/>
    <row r="13547" s="57" customFormat="1" ht="13.5"/>
    <row r="13548" s="57" customFormat="1" ht="13.5"/>
    <row r="13549" s="57" customFormat="1" ht="13.5"/>
    <row r="13550" s="57" customFormat="1" ht="13.5"/>
    <row r="13551" s="57" customFormat="1" ht="13.5"/>
    <row r="13552" s="57" customFormat="1" ht="13.5"/>
    <row r="13553" s="57" customFormat="1" ht="13.5"/>
    <row r="13554" s="57" customFormat="1" ht="13.5"/>
    <row r="13555" s="57" customFormat="1" ht="13.5"/>
    <row r="13556" s="57" customFormat="1" ht="13.5"/>
    <row r="13557" s="57" customFormat="1" ht="13.5"/>
    <row r="13558" s="57" customFormat="1" ht="13.5"/>
    <row r="13559" s="57" customFormat="1" ht="13.5"/>
    <row r="13560" s="57" customFormat="1" ht="13.5"/>
    <row r="13561" s="57" customFormat="1" ht="13.5"/>
    <row r="13562" s="57" customFormat="1" ht="13.5"/>
    <row r="13563" s="57" customFormat="1" ht="13.5"/>
    <row r="13564" s="57" customFormat="1" ht="13.5"/>
    <row r="13565" s="57" customFormat="1" ht="13.5"/>
    <row r="13566" s="57" customFormat="1" ht="13.5"/>
    <row r="13567" s="57" customFormat="1" ht="13.5"/>
    <row r="13568" s="57" customFormat="1" ht="13.5"/>
    <row r="13569" s="57" customFormat="1" ht="13.5"/>
    <row r="13570" s="57" customFormat="1" ht="13.5"/>
    <row r="13571" s="57" customFormat="1" ht="13.5"/>
    <row r="13572" s="57" customFormat="1" ht="13.5"/>
    <row r="13573" s="57" customFormat="1" ht="13.5"/>
    <row r="13574" s="57" customFormat="1" ht="13.5"/>
    <row r="13575" s="57" customFormat="1" ht="13.5"/>
    <row r="13576" s="57" customFormat="1" ht="13.5"/>
    <row r="13577" s="57" customFormat="1" ht="13.5"/>
    <row r="13578" s="57" customFormat="1" ht="13.5"/>
    <row r="13579" s="57" customFormat="1" ht="13.5"/>
    <row r="13580" s="57" customFormat="1" ht="13.5"/>
    <row r="13581" s="57" customFormat="1" ht="13.5"/>
    <row r="13582" s="57" customFormat="1" ht="13.5"/>
    <row r="13583" s="57" customFormat="1" ht="13.5"/>
    <row r="13584" s="57" customFormat="1" ht="13.5"/>
    <row r="13585" s="57" customFormat="1" ht="13.5"/>
    <row r="13586" s="57" customFormat="1" ht="13.5"/>
    <row r="13587" s="57" customFormat="1" ht="13.5"/>
    <row r="13588" s="57" customFormat="1" ht="13.5"/>
    <row r="13589" s="57" customFormat="1" ht="13.5"/>
    <row r="13590" s="57" customFormat="1" ht="13.5"/>
    <row r="13591" s="57" customFormat="1" ht="13.5"/>
    <row r="13592" s="57" customFormat="1" ht="13.5"/>
    <row r="13593" s="57" customFormat="1" ht="13.5"/>
    <row r="13594" s="57" customFormat="1" ht="13.5"/>
    <row r="13595" s="57" customFormat="1" ht="13.5"/>
    <row r="13596" s="57" customFormat="1" ht="13.5"/>
    <row r="13597" s="57" customFormat="1" ht="13.5"/>
    <row r="13598" s="57" customFormat="1" ht="13.5"/>
    <row r="13599" s="57" customFormat="1" ht="13.5"/>
    <row r="13600" s="57" customFormat="1" ht="13.5"/>
    <row r="13601" s="57" customFormat="1" ht="13.5"/>
    <row r="13602" s="57" customFormat="1" ht="13.5"/>
    <row r="13603" s="57" customFormat="1" ht="13.5"/>
    <row r="13604" s="57" customFormat="1" ht="13.5"/>
    <row r="13605" s="57" customFormat="1" ht="13.5"/>
    <row r="13606" s="57" customFormat="1" ht="13.5"/>
    <row r="13607" s="57" customFormat="1" ht="13.5"/>
    <row r="13608" s="57" customFormat="1" ht="13.5"/>
    <row r="13609" s="57" customFormat="1" ht="13.5"/>
    <row r="13610" s="57" customFormat="1" ht="13.5"/>
    <row r="13611" s="57" customFormat="1" ht="13.5"/>
    <row r="13612" s="57" customFormat="1" ht="13.5"/>
    <row r="13613" s="57" customFormat="1" ht="13.5"/>
    <row r="13614" s="57" customFormat="1" ht="13.5"/>
    <row r="13615" s="57" customFormat="1" ht="13.5"/>
    <row r="13616" s="57" customFormat="1" ht="13.5"/>
    <row r="13617" s="57" customFormat="1" ht="13.5"/>
    <row r="13618" s="57" customFormat="1" ht="13.5"/>
    <row r="13619" s="57" customFormat="1" ht="13.5"/>
    <row r="13620" s="57" customFormat="1" ht="13.5"/>
    <row r="13621" s="57" customFormat="1" ht="13.5"/>
    <row r="13622" s="57" customFormat="1" ht="13.5"/>
    <row r="13623" s="57" customFormat="1" ht="13.5"/>
    <row r="13624" s="57" customFormat="1" ht="13.5"/>
    <row r="13625" s="57" customFormat="1" ht="13.5"/>
    <row r="13626" s="57" customFormat="1" ht="13.5"/>
    <row r="13627" s="57" customFormat="1" ht="13.5"/>
    <row r="13628" s="57" customFormat="1" ht="13.5"/>
    <row r="13629" s="57" customFormat="1" ht="13.5"/>
    <row r="13630" s="57" customFormat="1" ht="13.5"/>
    <row r="13631" s="57" customFormat="1" ht="13.5"/>
    <row r="13632" s="57" customFormat="1" ht="13.5"/>
    <row r="13633" s="57" customFormat="1" ht="13.5"/>
    <row r="13634" s="57" customFormat="1" ht="13.5"/>
    <row r="13635" s="57" customFormat="1" ht="13.5"/>
    <row r="13636" s="57" customFormat="1" ht="13.5"/>
    <row r="13637" s="57" customFormat="1" ht="13.5"/>
    <row r="13638" s="57" customFormat="1" ht="13.5"/>
    <row r="13639" s="57" customFormat="1" ht="13.5"/>
    <row r="13640" s="57" customFormat="1" ht="13.5"/>
    <row r="13641" s="57" customFormat="1" ht="13.5"/>
    <row r="13642" s="57" customFormat="1" ht="13.5"/>
    <row r="13643" s="57" customFormat="1" ht="13.5"/>
    <row r="13644" s="57" customFormat="1" ht="13.5"/>
    <row r="13645" s="57" customFormat="1" ht="13.5"/>
    <row r="13646" s="57" customFormat="1" ht="13.5"/>
    <row r="13647" s="57" customFormat="1" ht="13.5"/>
    <row r="13648" s="57" customFormat="1" ht="13.5"/>
    <row r="13649" s="57" customFormat="1" ht="13.5"/>
    <row r="13650" s="57" customFormat="1" ht="13.5"/>
    <row r="13651" s="57" customFormat="1" ht="13.5"/>
    <row r="13652" s="57" customFormat="1" ht="13.5"/>
    <row r="13653" s="57" customFormat="1" ht="13.5"/>
    <row r="13654" s="57" customFormat="1" ht="13.5"/>
    <row r="13655" s="57" customFormat="1" ht="13.5"/>
    <row r="13656" s="57" customFormat="1" ht="13.5"/>
    <row r="13657" s="57" customFormat="1" ht="13.5"/>
    <row r="13658" s="57" customFormat="1" ht="13.5"/>
    <row r="13659" s="57" customFormat="1" ht="13.5"/>
    <row r="13660" s="57" customFormat="1" ht="13.5"/>
    <row r="13661" s="57" customFormat="1" ht="13.5"/>
    <row r="13662" s="57" customFormat="1" ht="13.5"/>
    <row r="13663" s="57" customFormat="1" ht="13.5"/>
    <row r="13664" s="57" customFormat="1" ht="13.5"/>
    <row r="13665" s="57" customFormat="1" ht="13.5"/>
    <row r="13666" s="57" customFormat="1" ht="13.5"/>
    <row r="13667" s="57" customFormat="1" ht="13.5"/>
    <row r="13668" s="57" customFormat="1" ht="13.5"/>
    <row r="13669" s="57" customFormat="1" ht="13.5"/>
    <row r="13670" s="57" customFormat="1" ht="13.5"/>
    <row r="13671" s="57" customFormat="1" ht="13.5"/>
    <row r="13672" s="57" customFormat="1" ht="13.5"/>
    <row r="13673" s="57" customFormat="1" ht="13.5"/>
    <row r="13674" s="57" customFormat="1" ht="13.5"/>
    <row r="13675" s="57" customFormat="1" ht="13.5"/>
    <row r="13676" s="57" customFormat="1" ht="13.5"/>
    <row r="13677" s="57" customFormat="1" ht="13.5"/>
    <row r="13678" s="57" customFormat="1" ht="13.5"/>
    <row r="13679" s="57" customFormat="1" ht="13.5"/>
    <row r="13680" s="57" customFormat="1" ht="13.5"/>
    <row r="13681" s="57" customFormat="1" ht="13.5"/>
    <row r="13682" s="57" customFormat="1" ht="13.5"/>
    <row r="13683" s="57" customFormat="1" ht="13.5"/>
    <row r="13684" s="57" customFormat="1" ht="13.5"/>
    <row r="13685" s="57" customFormat="1" ht="13.5"/>
    <row r="13686" s="57" customFormat="1" ht="13.5"/>
    <row r="13687" s="57" customFormat="1" ht="13.5"/>
    <row r="13688" s="57" customFormat="1" ht="13.5"/>
    <row r="13689" s="57" customFormat="1" ht="13.5"/>
    <row r="13690" s="57" customFormat="1" ht="13.5"/>
    <row r="13691" s="57" customFormat="1" ht="13.5"/>
    <row r="13692" s="57" customFormat="1" ht="13.5"/>
    <row r="13693" s="57" customFormat="1" ht="13.5"/>
    <row r="13694" s="57" customFormat="1" ht="13.5"/>
    <row r="13695" s="57" customFormat="1" ht="13.5"/>
    <row r="13696" s="57" customFormat="1" ht="13.5"/>
    <row r="13697" s="57" customFormat="1" ht="13.5"/>
    <row r="13698" s="57" customFormat="1" ht="13.5"/>
    <row r="13699" s="57" customFormat="1" ht="13.5"/>
    <row r="13700" s="57" customFormat="1" ht="13.5"/>
    <row r="13701" s="57" customFormat="1" ht="13.5"/>
    <row r="13702" s="57" customFormat="1" ht="13.5"/>
    <row r="13703" s="57" customFormat="1" ht="13.5"/>
    <row r="13704" s="57" customFormat="1" ht="13.5"/>
    <row r="13705" s="57" customFormat="1" ht="13.5"/>
    <row r="13706" s="57" customFormat="1" ht="13.5"/>
    <row r="13707" s="57" customFormat="1" ht="13.5"/>
    <row r="13708" s="57" customFormat="1" ht="13.5"/>
    <row r="13709" s="57" customFormat="1" ht="13.5"/>
    <row r="13710" s="57" customFormat="1" ht="13.5"/>
    <row r="13711" s="57" customFormat="1" ht="13.5"/>
    <row r="13712" s="57" customFormat="1" ht="13.5"/>
    <row r="13713" s="57" customFormat="1" ht="13.5"/>
    <row r="13714" s="57" customFormat="1" ht="13.5"/>
    <row r="13715" s="57" customFormat="1" ht="13.5"/>
    <row r="13716" s="57" customFormat="1" ht="13.5"/>
    <row r="13717" s="57" customFormat="1" ht="13.5"/>
    <row r="13718" s="57" customFormat="1" ht="13.5"/>
    <row r="13719" s="57" customFormat="1" ht="13.5"/>
    <row r="13720" s="57" customFormat="1" ht="13.5"/>
    <row r="13721" s="57" customFormat="1" ht="13.5"/>
    <row r="13722" s="57" customFormat="1" ht="13.5"/>
    <row r="13723" s="57" customFormat="1" ht="13.5"/>
    <row r="13724" s="57" customFormat="1" ht="13.5"/>
    <row r="13725" s="57" customFormat="1" ht="13.5"/>
    <row r="13726" s="57" customFormat="1" ht="13.5"/>
    <row r="13727" s="57" customFormat="1" ht="13.5"/>
    <row r="13728" s="57" customFormat="1" ht="13.5"/>
    <row r="13729" s="57" customFormat="1" ht="13.5"/>
    <row r="13730" s="57" customFormat="1" ht="13.5"/>
    <row r="13731" s="57" customFormat="1" ht="13.5"/>
    <row r="13732" s="57" customFormat="1" ht="13.5"/>
    <row r="13733" s="57" customFormat="1" ht="13.5"/>
    <row r="13734" s="57" customFormat="1" ht="13.5"/>
    <row r="13735" s="57" customFormat="1" ht="13.5"/>
    <row r="13736" s="57" customFormat="1" ht="13.5"/>
    <row r="13737" s="57" customFormat="1" ht="13.5"/>
    <row r="13738" s="57" customFormat="1" ht="13.5"/>
    <row r="13739" s="57" customFormat="1" ht="13.5"/>
    <row r="13740" s="57" customFormat="1" ht="13.5"/>
    <row r="13741" s="57" customFormat="1" ht="13.5"/>
    <row r="13742" s="57" customFormat="1" ht="13.5"/>
    <row r="13743" s="57" customFormat="1" ht="13.5"/>
    <row r="13744" s="57" customFormat="1" ht="13.5"/>
    <row r="13745" s="57" customFormat="1" ht="13.5"/>
    <row r="13746" s="57" customFormat="1" ht="13.5"/>
    <row r="13747" s="57" customFormat="1" ht="13.5"/>
    <row r="13748" s="57" customFormat="1" ht="13.5"/>
    <row r="13749" s="57" customFormat="1" ht="13.5"/>
    <row r="13750" s="57" customFormat="1" ht="13.5"/>
    <row r="13751" s="57" customFormat="1" ht="13.5"/>
    <row r="13752" s="57" customFormat="1" ht="13.5"/>
    <row r="13753" s="57" customFormat="1" ht="13.5"/>
    <row r="13754" s="57" customFormat="1" ht="13.5"/>
    <row r="13755" s="57" customFormat="1" ht="13.5"/>
    <row r="13756" s="57" customFormat="1" ht="13.5"/>
    <row r="13757" s="57" customFormat="1" ht="13.5"/>
    <row r="13758" s="57" customFormat="1" ht="13.5"/>
    <row r="13759" s="57" customFormat="1" ht="13.5"/>
    <row r="13760" s="57" customFormat="1" ht="13.5"/>
    <row r="13761" s="57" customFormat="1" ht="13.5"/>
    <row r="13762" s="57" customFormat="1" ht="13.5"/>
    <row r="13763" s="57" customFormat="1" ht="13.5"/>
    <row r="13764" s="57" customFormat="1" ht="13.5"/>
    <row r="13765" s="57" customFormat="1" ht="13.5"/>
    <row r="13766" s="57" customFormat="1" ht="13.5"/>
    <row r="13767" s="57" customFormat="1" ht="13.5"/>
    <row r="13768" s="57" customFormat="1" ht="13.5"/>
    <row r="13769" s="57" customFormat="1" ht="13.5"/>
    <row r="13770" s="57" customFormat="1" ht="13.5"/>
    <row r="13771" s="57" customFormat="1" ht="13.5"/>
    <row r="13772" s="57" customFormat="1" ht="13.5"/>
    <row r="13773" s="57" customFormat="1" ht="13.5"/>
    <row r="13774" s="57" customFormat="1" ht="13.5"/>
    <row r="13775" s="57" customFormat="1" ht="13.5"/>
    <row r="13776" s="57" customFormat="1" ht="13.5"/>
    <row r="13777" s="57" customFormat="1" ht="13.5"/>
    <row r="13778" s="57" customFormat="1" ht="13.5"/>
    <row r="13779" s="57" customFormat="1" ht="13.5"/>
    <row r="13780" s="57" customFormat="1" ht="13.5"/>
    <row r="13781" s="57" customFormat="1" ht="13.5"/>
    <row r="13782" s="57" customFormat="1" ht="13.5"/>
    <row r="13783" s="57" customFormat="1" ht="13.5"/>
    <row r="13784" s="57" customFormat="1" ht="13.5"/>
    <row r="13785" s="57" customFormat="1" ht="13.5"/>
    <row r="13786" s="57" customFormat="1" ht="13.5"/>
    <row r="13787" s="57" customFormat="1" ht="13.5"/>
    <row r="13788" s="57" customFormat="1" ht="13.5"/>
    <row r="13789" s="57" customFormat="1" ht="13.5"/>
    <row r="13790" s="57" customFormat="1" ht="13.5"/>
    <row r="13791" s="57" customFormat="1" ht="13.5"/>
    <row r="13792" s="57" customFormat="1" ht="13.5"/>
    <row r="13793" s="57" customFormat="1" ht="13.5"/>
    <row r="13794" s="57" customFormat="1" ht="13.5"/>
    <row r="13795" s="57" customFormat="1" ht="13.5"/>
    <row r="13796" s="57" customFormat="1" ht="13.5"/>
    <row r="13797" s="57" customFormat="1" ht="13.5"/>
    <row r="13798" s="57" customFormat="1" ht="13.5"/>
    <row r="13799" s="57" customFormat="1" ht="13.5"/>
    <row r="13800" s="57" customFormat="1" ht="13.5"/>
    <row r="13801" s="57" customFormat="1" ht="13.5"/>
    <row r="13802" s="57" customFormat="1" ht="13.5"/>
    <row r="13803" s="57" customFormat="1" ht="13.5"/>
    <row r="13804" s="57" customFormat="1" ht="13.5"/>
    <row r="13805" s="57" customFormat="1" ht="13.5"/>
    <row r="13806" s="57" customFormat="1" ht="13.5"/>
    <row r="13807" s="57" customFormat="1" ht="13.5"/>
    <row r="13808" s="57" customFormat="1" ht="13.5"/>
    <row r="13809" s="57" customFormat="1" ht="13.5"/>
    <row r="13810" s="57" customFormat="1" ht="13.5"/>
    <row r="13811" s="57" customFormat="1" ht="13.5"/>
    <row r="13812" s="57" customFormat="1" ht="13.5"/>
    <row r="13813" s="57" customFormat="1" ht="13.5"/>
    <row r="13814" s="57" customFormat="1" ht="13.5"/>
    <row r="13815" s="57" customFormat="1" ht="13.5"/>
    <row r="13816" s="57" customFormat="1" ht="13.5"/>
    <row r="13817" s="57" customFormat="1" ht="13.5"/>
    <row r="13818" s="57" customFormat="1" ht="13.5"/>
    <row r="13819" s="57" customFormat="1" ht="13.5"/>
    <row r="13820" s="57" customFormat="1" ht="13.5"/>
    <row r="13821" s="57" customFormat="1" ht="13.5"/>
    <row r="13822" s="57" customFormat="1" ht="13.5"/>
    <row r="13823" s="57" customFormat="1" ht="13.5"/>
    <row r="13824" s="57" customFormat="1" ht="13.5"/>
    <row r="13825" s="57" customFormat="1" ht="13.5"/>
    <row r="13826" s="57" customFormat="1" ht="13.5"/>
    <row r="13827" s="57" customFormat="1" ht="13.5"/>
    <row r="13828" s="57" customFormat="1" ht="13.5"/>
    <row r="13829" s="57" customFormat="1" ht="13.5"/>
    <row r="13830" s="57" customFormat="1" ht="13.5"/>
    <row r="13831" s="57" customFormat="1" ht="13.5"/>
    <row r="13832" s="57" customFormat="1" ht="13.5"/>
    <row r="13833" s="57" customFormat="1" ht="13.5"/>
    <row r="13834" s="57" customFormat="1" ht="13.5"/>
    <row r="13835" s="57" customFormat="1" ht="13.5"/>
    <row r="13836" s="57" customFormat="1" ht="13.5"/>
    <row r="13837" s="57" customFormat="1" ht="13.5"/>
    <row r="13838" s="57" customFormat="1" ht="13.5"/>
    <row r="13839" s="57" customFormat="1" ht="13.5"/>
    <row r="13840" s="57" customFormat="1" ht="13.5"/>
    <row r="13841" s="57" customFormat="1" ht="13.5"/>
    <row r="13842" s="57" customFormat="1" ht="13.5"/>
    <row r="13843" s="57" customFormat="1" ht="13.5"/>
    <row r="13844" s="57" customFormat="1" ht="13.5"/>
    <row r="13845" s="57" customFormat="1" ht="13.5"/>
    <row r="13846" s="57" customFormat="1" ht="13.5"/>
    <row r="13847" s="57" customFormat="1" ht="13.5"/>
    <row r="13848" s="57" customFormat="1" ht="13.5"/>
    <row r="13849" s="57" customFormat="1" ht="13.5"/>
    <row r="13850" s="57" customFormat="1" ht="13.5"/>
    <row r="13851" s="57" customFormat="1" ht="13.5"/>
    <row r="13852" s="57" customFormat="1" ht="13.5"/>
    <row r="13853" s="57" customFormat="1" ht="13.5"/>
    <row r="13854" s="57" customFormat="1" ht="13.5"/>
    <row r="13855" s="57" customFormat="1" ht="13.5"/>
    <row r="13856" s="57" customFormat="1" ht="13.5"/>
    <row r="13857" s="57" customFormat="1" ht="13.5"/>
    <row r="13858" s="57" customFormat="1" ht="13.5"/>
    <row r="13859" s="57" customFormat="1" ht="13.5"/>
    <row r="13860" s="57" customFormat="1" ht="13.5"/>
    <row r="13861" s="57" customFormat="1" ht="13.5"/>
    <row r="13862" s="57" customFormat="1" ht="13.5"/>
    <row r="13863" s="57" customFormat="1" ht="13.5"/>
    <row r="13864" s="57" customFormat="1" ht="13.5"/>
    <row r="13865" s="57" customFormat="1" ht="13.5"/>
    <row r="13866" s="57" customFormat="1" ht="13.5"/>
    <row r="13867" s="57" customFormat="1" ht="13.5"/>
    <row r="13868" s="57" customFormat="1" ht="13.5"/>
    <row r="13869" s="57" customFormat="1" ht="13.5"/>
    <row r="13870" s="57" customFormat="1" ht="13.5"/>
    <row r="13871" s="57" customFormat="1" ht="13.5"/>
    <row r="13872" s="57" customFormat="1" ht="13.5"/>
    <row r="13873" s="57" customFormat="1" ht="13.5"/>
    <row r="13874" s="57" customFormat="1" ht="13.5"/>
    <row r="13875" s="57" customFormat="1" ht="13.5"/>
    <row r="13876" s="57" customFormat="1" ht="13.5"/>
    <row r="13877" s="57" customFormat="1" ht="13.5"/>
    <row r="13878" s="57" customFormat="1" ht="13.5"/>
    <row r="13879" s="57" customFormat="1" ht="13.5"/>
    <row r="13880" s="57" customFormat="1" ht="13.5"/>
    <row r="13881" s="57" customFormat="1" ht="13.5"/>
    <row r="13882" s="57" customFormat="1" ht="13.5"/>
    <row r="13883" s="57" customFormat="1" ht="13.5"/>
    <row r="13884" s="57" customFormat="1" ht="13.5"/>
    <row r="13885" s="57" customFormat="1" ht="13.5"/>
    <row r="13886" s="57" customFormat="1" ht="13.5"/>
    <row r="13887" s="57" customFormat="1" ht="13.5"/>
    <row r="13888" s="57" customFormat="1" ht="13.5"/>
    <row r="13889" s="57" customFormat="1" ht="13.5"/>
    <row r="13890" s="57" customFormat="1" ht="13.5"/>
    <row r="13891" s="57" customFormat="1" ht="13.5"/>
    <row r="13892" s="57" customFormat="1" ht="13.5"/>
    <row r="13893" s="57" customFormat="1" ht="13.5"/>
    <row r="13894" s="57" customFormat="1" ht="13.5"/>
    <row r="13895" s="57" customFormat="1" ht="13.5"/>
    <row r="13896" s="57" customFormat="1" ht="13.5"/>
    <row r="13897" s="57" customFormat="1" ht="13.5"/>
    <row r="13898" s="57" customFormat="1" ht="13.5"/>
    <row r="13899" s="57" customFormat="1" ht="13.5"/>
    <row r="13900" s="57" customFormat="1" ht="13.5"/>
    <row r="13901" s="57" customFormat="1" ht="13.5"/>
    <row r="13902" s="57" customFormat="1" ht="13.5"/>
    <row r="13903" s="57" customFormat="1" ht="13.5"/>
    <row r="13904" s="57" customFormat="1" ht="13.5"/>
    <row r="13905" s="57" customFormat="1" ht="13.5"/>
    <row r="13906" s="57" customFormat="1" ht="13.5"/>
    <row r="13907" s="57" customFormat="1" ht="13.5"/>
    <row r="13908" s="57" customFormat="1" ht="13.5"/>
    <row r="13909" s="57" customFormat="1" ht="13.5"/>
    <row r="13910" s="57" customFormat="1" ht="13.5"/>
    <row r="13911" s="57" customFormat="1" ht="13.5"/>
    <row r="13912" s="57" customFormat="1" ht="13.5"/>
    <row r="13913" s="57" customFormat="1" ht="13.5"/>
    <row r="13914" s="57" customFormat="1" ht="13.5"/>
    <row r="13915" s="57" customFormat="1" ht="13.5"/>
    <row r="13916" s="57" customFormat="1" ht="13.5"/>
    <row r="13917" s="57" customFormat="1" ht="13.5"/>
    <row r="13918" s="57" customFormat="1" ht="13.5"/>
    <row r="13919" s="57" customFormat="1" ht="13.5"/>
    <row r="13920" s="57" customFormat="1" ht="13.5"/>
    <row r="13921" s="57" customFormat="1" ht="13.5"/>
    <row r="13922" s="57" customFormat="1" ht="13.5"/>
    <row r="13923" s="57" customFormat="1" ht="13.5"/>
    <row r="13924" s="57" customFormat="1" ht="13.5"/>
    <row r="13925" s="57" customFormat="1" ht="13.5"/>
    <row r="13926" s="57" customFormat="1" ht="13.5"/>
    <row r="13927" s="57" customFormat="1" ht="13.5"/>
    <row r="13928" s="57" customFormat="1" ht="13.5"/>
    <row r="13929" s="57" customFormat="1" ht="13.5"/>
    <row r="13930" s="57" customFormat="1" ht="13.5"/>
    <row r="13931" s="57" customFormat="1" ht="13.5"/>
    <row r="13932" s="57" customFormat="1" ht="13.5"/>
    <row r="13933" s="57" customFormat="1" ht="13.5"/>
    <row r="13934" s="57" customFormat="1" ht="13.5"/>
    <row r="13935" s="57" customFormat="1" ht="13.5"/>
    <row r="13936" s="57" customFormat="1" ht="13.5"/>
    <row r="13937" s="57" customFormat="1" ht="13.5"/>
    <row r="13938" s="57" customFormat="1" ht="13.5"/>
    <row r="13939" s="57" customFormat="1" ht="13.5"/>
    <row r="13940" s="57" customFormat="1" ht="13.5"/>
    <row r="13941" s="57" customFormat="1" ht="13.5"/>
    <row r="13942" s="57" customFormat="1" ht="13.5"/>
    <row r="13943" s="57" customFormat="1" ht="13.5"/>
    <row r="13944" s="57" customFormat="1" ht="13.5"/>
    <row r="13945" s="57" customFormat="1" ht="13.5"/>
    <row r="13946" s="57" customFormat="1" ht="13.5"/>
    <row r="13947" s="57" customFormat="1" ht="13.5"/>
    <row r="13948" s="57" customFormat="1" ht="13.5"/>
    <row r="13949" s="57" customFormat="1" ht="13.5"/>
    <row r="13950" s="57" customFormat="1" ht="13.5"/>
    <row r="13951" s="57" customFormat="1" ht="13.5"/>
    <row r="13952" s="57" customFormat="1" ht="13.5"/>
    <row r="13953" s="57" customFormat="1" ht="13.5"/>
    <row r="13954" s="57" customFormat="1" ht="13.5"/>
    <row r="13955" s="57" customFormat="1" ht="13.5"/>
    <row r="13956" s="57" customFormat="1" ht="13.5"/>
    <row r="13957" s="57" customFormat="1" ht="13.5"/>
    <row r="13958" s="57" customFormat="1" ht="13.5"/>
    <row r="13959" s="57" customFormat="1" ht="13.5"/>
    <row r="13960" s="57" customFormat="1" ht="13.5"/>
    <row r="13961" s="57" customFormat="1" ht="13.5"/>
    <row r="13962" s="57" customFormat="1" ht="13.5"/>
    <row r="13963" s="57" customFormat="1" ht="13.5"/>
    <row r="13964" s="57" customFormat="1" ht="13.5"/>
    <row r="13965" s="57" customFormat="1" ht="13.5"/>
    <row r="13966" s="57" customFormat="1" ht="13.5"/>
    <row r="13967" s="57" customFormat="1" ht="13.5"/>
    <row r="13968" s="57" customFormat="1" ht="13.5"/>
    <row r="13969" s="57" customFormat="1" ht="13.5"/>
    <row r="13970" s="57" customFormat="1" ht="13.5"/>
    <row r="13971" s="57" customFormat="1" ht="13.5"/>
    <row r="13972" s="57" customFormat="1" ht="13.5"/>
    <row r="13973" s="57" customFormat="1" ht="13.5"/>
    <row r="13974" s="57" customFormat="1" ht="13.5"/>
    <row r="13975" s="57" customFormat="1" ht="13.5"/>
    <row r="13976" s="57" customFormat="1" ht="13.5"/>
    <row r="13977" s="57" customFormat="1" ht="13.5"/>
    <row r="13978" s="57" customFormat="1" ht="13.5"/>
    <row r="13979" s="57" customFormat="1" ht="13.5"/>
    <row r="13980" s="57" customFormat="1" ht="13.5"/>
    <row r="13981" s="57" customFormat="1" ht="13.5"/>
    <row r="13982" s="57" customFormat="1" ht="13.5"/>
    <row r="13983" s="57" customFormat="1" ht="13.5"/>
    <row r="13984" s="57" customFormat="1" ht="13.5"/>
    <row r="13985" s="57" customFormat="1" ht="13.5"/>
    <row r="13986" s="57" customFormat="1" ht="13.5"/>
    <row r="13987" s="57" customFormat="1" ht="13.5"/>
    <row r="13988" s="57" customFormat="1" ht="13.5"/>
    <row r="13989" s="57" customFormat="1" ht="13.5"/>
    <row r="13990" s="57" customFormat="1" ht="13.5"/>
    <row r="13991" s="57" customFormat="1" ht="13.5"/>
    <row r="13992" s="57" customFormat="1" ht="13.5"/>
    <row r="13993" s="57" customFormat="1" ht="13.5"/>
    <row r="13994" s="57" customFormat="1" ht="13.5"/>
    <row r="13995" s="57" customFormat="1" ht="13.5"/>
    <row r="13996" s="57" customFormat="1" ht="13.5"/>
    <row r="13997" s="57" customFormat="1" ht="13.5"/>
    <row r="13998" s="57" customFormat="1" ht="13.5"/>
    <row r="13999" s="57" customFormat="1" ht="13.5"/>
    <row r="14000" s="57" customFormat="1" ht="13.5"/>
    <row r="14001" s="57" customFormat="1" ht="13.5"/>
    <row r="14002" s="57" customFormat="1" ht="13.5"/>
    <row r="14003" s="57" customFormat="1" ht="13.5"/>
    <row r="14004" s="57" customFormat="1" ht="13.5"/>
    <row r="14005" s="57" customFormat="1" ht="13.5"/>
    <row r="14006" s="57" customFormat="1" ht="13.5"/>
    <row r="14007" s="57" customFormat="1" ht="13.5"/>
    <row r="14008" s="57" customFormat="1" ht="13.5"/>
    <row r="14009" s="57" customFormat="1" ht="13.5"/>
    <row r="14010" s="57" customFormat="1" ht="13.5"/>
    <row r="14011" s="57" customFormat="1" ht="13.5"/>
    <row r="14012" s="57" customFormat="1" ht="13.5"/>
    <row r="14013" s="57" customFormat="1" ht="13.5"/>
    <row r="14014" s="57" customFormat="1" ht="13.5"/>
    <row r="14015" s="57" customFormat="1" ht="13.5"/>
    <row r="14016" s="57" customFormat="1" ht="13.5"/>
    <row r="14017" s="57" customFormat="1" ht="13.5"/>
    <row r="14018" s="57" customFormat="1" ht="13.5"/>
    <row r="14019" s="57" customFormat="1" ht="13.5"/>
    <row r="14020" s="57" customFormat="1" ht="13.5"/>
    <row r="14021" s="57" customFormat="1" ht="13.5"/>
    <row r="14022" s="57" customFormat="1" ht="13.5"/>
    <row r="14023" s="57" customFormat="1" ht="13.5"/>
    <row r="14024" s="57" customFormat="1" ht="13.5"/>
    <row r="14025" s="57" customFormat="1" ht="13.5"/>
    <row r="14026" s="57" customFormat="1" ht="13.5"/>
    <row r="14027" s="57" customFormat="1" ht="13.5"/>
    <row r="14028" s="57" customFormat="1" ht="13.5"/>
    <row r="14029" s="57" customFormat="1" ht="13.5"/>
    <row r="14030" s="57" customFormat="1" ht="13.5"/>
    <row r="14031" s="57" customFormat="1" ht="13.5"/>
    <row r="14032" s="57" customFormat="1" ht="13.5"/>
    <row r="14033" s="57" customFormat="1" ht="13.5"/>
    <row r="14034" s="57" customFormat="1" ht="13.5"/>
    <row r="14035" s="57" customFormat="1" ht="13.5"/>
    <row r="14036" s="57" customFormat="1" ht="13.5"/>
    <row r="14037" s="57" customFormat="1" ht="13.5"/>
    <row r="14038" s="57" customFormat="1" ht="13.5"/>
    <row r="14039" s="57" customFormat="1" ht="13.5"/>
    <row r="14040" s="57" customFormat="1" ht="13.5"/>
    <row r="14041" s="57" customFormat="1" ht="13.5"/>
    <row r="14042" s="57" customFormat="1" ht="13.5"/>
    <row r="14043" s="57" customFormat="1" ht="13.5"/>
    <row r="14044" s="57" customFormat="1" ht="13.5"/>
    <row r="14045" s="57" customFormat="1" ht="13.5"/>
    <row r="14046" s="57" customFormat="1" ht="13.5"/>
    <row r="14047" s="57" customFormat="1" ht="13.5"/>
    <row r="14048" s="57" customFormat="1" ht="13.5"/>
    <row r="14049" s="57" customFormat="1" ht="13.5"/>
    <row r="14050" s="57" customFormat="1" ht="13.5"/>
    <row r="14051" s="57" customFormat="1" ht="13.5"/>
    <row r="14052" s="57" customFormat="1" ht="13.5"/>
    <row r="14053" s="57" customFormat="1" ht="13.5"/>
    <row r="14054" s="57" customFormat="1" ht="13.5"/>
    <row r="14055" s="57" customFormat="1" ht="13.5"/>
    <row r="14056" s="57" customFormat="1" ht="13.5"/>
    <row r="14057" s="57" customFormat="1" ht="13.5"/>
    <row r="14058" s="57" customFormat="1" ht="13.5"/>
    <row r="14059" s="57" customFormat="1" ht="13.5"/>
    <row r="14060" s="57" customFormat="1" ht="13.5"/>
    <row r="14061" s="57" customFormat="1" ht="13.5"/>
    <row r="14062" s="57" customFormat="1" ht="13.5"/>
    <row r="14063" s="57" customFormat="1" ht="13.5"/>
    <row r="14064" s="57" customFormat="1" ht="13.5"/>
    <row r="14065" s="57" customFormat="1" ht="13.5"/>
    <row r="14066" s="57" customFormat="1" ht="13.5"/>
    <row r="14067" s="57" customFormat="1" ht="13.5"/>
    <row r="14068" s="57" customFormat="1" ht="13.5"/>
    <row r="14069" s="57" customFormat="1" ht="13.5"/>
    <row r="14070" s="57" customFormat="1" ht="13.5"/>
    <row r="14071" s="57" customFormat="1" ht="13.5"/>
    <row r="14072" s="57" customFormat="1" ht="13.5"/>
    <row r="14073" s="57" customFormat="1" ht="13.5"/>
    <row r="14074" s="57" customFormat="1" ht="13.5"/>
    <row r="14075" s="57" customFormat="1" ht="13.5"/>
    <row r="14076" s="57" customFormat="1" ht="13.5"/>
    <row r="14077" s="57" customFormat="1" ht="13.5"/>
    <row r="14078" s="57" customFormat="1" ht="13.5"/>
    <row r="14079" s="57" customFormat="1" ht="13.5"/>
    <row r="14080" s="57" customFormat="1" ht="13.5"/>
    <row r="14081" s="57" customFormat="1" ht="13.5"/>
    <row r="14082" s="57" customFormat="1" ht="13.5"/>
    <row r="14083" s="57" customFormat="1" ht="13.5"/>
    <row r="14084" s="57" customFormat="1" ht="13.5"/>
    <row r="14085" s="57" customFormat="1" ht="13.5"/>
    <row r="14086" s="57" customFormat="1" ht="13.5"/>
    <row r="14087" s="57" customFormat="1" ht="13.5"/>
    <row r="14088" s="57" customFormat="1" ht="13.5"/>
    <row r="14089" s="57" customFormat="1" ht="13.5"/>
    <row r="14090" s="57" customFormat="1" ht="13.5"/>
    <row r="14091" s="57" customFormat="1" ht="13.5"/>
    <row r="14092" s="57" customFormat="1" ht="13.5"/>
    <row r="14093" s="57" customFormat="1" ht="13.5"/>
    <row r="14094" s="57" customFormat="1" ht="13.5"/>
    <row r="14095" s="57" customFormat="1" ht="13.5"/>
    <row r="14096" s="57" customFormat="1" ht="13.5"/>
    <row r="14097" s="57" customFormat="1" ht="13.5"/>
    <row r="14098" s="57" customFormat="1" ht="13.5"/>
    <row r="14099" s="57" customFormat="1" ht="13.5"/>
    <row r="14100" s="57" customFormat="1" ht="13.5"/>
    <row r="14101" s="57" customFormat="1" ht="13.5"/>
    <row r="14102" s="57" customFormat="1" ht="13.5"/>
    <row r="14103" s="57" customFormat="1" ht="13.5"/>
    <row r="14104" s="57" customFormat="1" ht="13.5"/>
    <row r="14105" s="57" customFormat="1" ht="13.5"/>
    <row r="14106" s="57" customFormat="1" ht="13.5"/>
    <row r="14107" s="57" customFormat="1" ht="13.5"/>
    <row r="14108" s="57" customFormat="1" ht="13.5"/>
    <row r="14109" s="57" customFormat="1" ht="13.5"/>
    <row r="14110" s="57" customFormat="1" ht="13.5"/>
    <row r="14111" s="57" customFormat="1" ht="13.5"/>
    <row r="14112" s="57" customFormat="1" ht="13.5"/>
    <row r="14113" s="57" customFormat="1" ht="13.5"/>
    <row r="14114" s="57" customFormat="1" ht="13.5"/>
    <row r="14115" s="57" customFormat="1" ht="13.5"/>
    <row r="14116" s="57" customFormat="1" ht="13.5"/>
    <row r="14117" s="57" customFormat="1" ht="13.5"/>
    <row r="14118" s="57" customFormat="1" ht="13.5"/>
    <row r="14119" s="57" customFormat="1" ht="13.5"/>
    <row r="14120" s="57" customFormat="1" ht="13.5"/>
    <row r="14121" s="57" customFormat="1" ht="13.5"/>
    <row r="14122" s="57" customFormat="1" ht="13.5"/>
    <row r="14123" s="57" customFormat="1" ht="13.5"/>
    <row r="14124" s="57" customFormat="1" ht="13.5"/>
    <row r="14125" s="57" customFormat="1" ht="13.5"/>
    <row r="14126" s="57" customFormat="1" ht="13.5"/>
    <row r="14127" s="57" customFormat="1" ht="13.5"/>
    <row r="14128" s="57" customFormat="1" ht="13.5"/>
    <row r="14129" s="57" customFormat="1" ht="13.5"/>
    <row r="14130" s="57" customFormat="1" ht="13.5"/>
    <row r="14131" s="57" customFormat="1" ht="13.5"/>
    <row r="14132" s="57" customFormat="1" ht="13.5"/>
    <row r="14133" s="57" customFormat="1" ht="13.5"/>
    <row r="14134" s="57" customFormat="1" ht="13.5"/>
    <row r="14135" s="57" customFormat="1" ht="13.5"/>
    <row r="14136" s="57" customFormat="1" ht="13.5"/>
    <row r="14137" s="57" customFormat="1" ht="13.5"/>
    <row r="14138" s="57" customFormat="1" ht="13.5"/>
    <row r="14139" s="57" customFormat="1" ht="13.5"/>
    <row r="14140" s="57" customFormat="1" ht="13.5"/>
    <row r="14141" s="57" customFormat="1" ht="13.5"/>
    <row r="14142" s="57" customFormat="1" ht="13.5"/>
    <row r="14143" s="57" customFormat="1" ht="13.5"/>
    <row r="14144" s="57" customFormat="1" ht="13.5"/>
    <row r="14145" s="57" customFormat="1" ht="13.5"/>
    <row r="14146" s="57" customFormat="1" ht="13.5"/>
    <row r="14147" s="57" customFormat="1" ht="13.5"/>
    <row r="14148" s="57" customFormat="1" ht="13.5"/>
    <row r="14149" s="57" customFormat="1" ht="13.5"/>
    <row r="14150" s="57" customFormat="1" ht="13.5"/>
    <row r="14151" s="57" customFormat="1" ht="13.5"/>
    <row r="14152" s="57" customFormat="1" ht="13.5"/>
    <row r="14153" s="57" customFormat="1" ht="13.5"/>
    <row r="14154" s="57" customFormat="1" ht="13.5"/>
    <row r="14155" s="57" customFormat="1" ht="13.5"/>
    <row r="14156" s="57" customFormat="1" ht="13.5"/>
    <row r="14157" s="57" customFormat="1" ht="13.5"/>
    <row r="14158" s="57" customFormat="1" ht="13.5"/>
    <row r="14159" s="57" customFormat="1" ht="13.5"/>
    <row r="14160" s="57" customFormat="1" ht="13.5"/>
    <row r="14161" s="57" customFormat="1" ht="13.5"/>
    <row r="14162" s="57" customFormat="1" ht="13.5"/>
    <row r="14163" s="57" customFormat="1" ht="13.5"/>
    <row r="14164" s="57" customFormat="1" ht="13.5"/>
    <row r="14165" s="57" customFormat="1" ht="13.5"/>
    <row r="14166" s="57" customFormat="1" ht="13.5"/>
    <row r="14167" s="57" customFormat="1" ht="13.5"/>
    <row r="14168" s="57" customFormat="1" ht="13.5"/>
    <row r="14169" s="57" customFormat="1" ht="13.5"/>
    <row r="14170" s="57" customFormat="1" ht="13.5"/>
    <row r="14171" s="57" customFormat="1" ht="13.5"/>
    <row r="14172" s="57" customFormat="1" ht="13.5"/>
    <row r="14173" s="57" customFormat="1" ht="13.5"/>
    <row r="14174" s="57" customFormat="1" ht="13.5"/>
    <row r="14175" s="57" customFormat="1" ht="13.5"/>
    <row r="14176" s="57" customFormat="1" ht="13.5"/>
    <row r="14177" s="57" customFormat="1" ht="13.5"/>
    <row r="14178" s="57" customFormat="1" ht="13.5"/>
    <row r="14179" s="57" customFormat="1" ht="13.5"/>
    <row r="14180" s="57" customFormat="1" ht="13.5"/>
    <row r="14181" s="57" customFormat="1" ht="13.5"/>
    <row r="14182" s="57" customFormat="1" ht="13.5"/>
    <row r="14183" s="57" customFormat="1" ht="13.5"/>
    <row r="14184" s="57" customFormat="1" ht="13.5"/>
    <row r="14185" s="57" customFormat="1" ht="13.5"/>
    <row r="14186" s="57" customFormat="1" ht="13.5"/>
    <row r="14187" s="57" customFormat="1" ht="13.5"/>
    <row r="14188" s="57" customFormat="1" ht="13.5"/>
    <row r="14189" s="57" customFormat="1" ht="13.5"/>
    <row r="14190" s="57" customFormat="1" ht="13.5"/>
    <row r="14191" s="57" customFormat="1" ht="13.5"/>
    <row r="14192" s="57" customFormat="1" ht="13.5"/>
    <row r="14193" s="57" customFormat="1" ht="13.5"/>
    <row r="14194" s="57" customFormat="1" ht="13.5"/>
    <row r="14195" s="57" customFormat="1" ht="13.5"/>
    <row r="14196" s="57" customFormat="1" ht="13.5"/>
    <row r="14197" s="57" customFormat="1" ht="13.5"/>
    <row r="14198" s="57" customFormat="1" ht="13.5"/>
    <row r="14199" s="57" customFormat="1" ht="13.5"/>
    <row r="14200" s="57" customFormat="1" ht="13.5"/>
    <row r="14201" s="57" customFormat="1" ht="13.5"/>
    <row r="14202" s="57" customFormat="1" ht="13.5"/>
    <row r="14203" s="57" customFormat="1" ht="13.5"/>
    <row r="14204" s="57" customFormat="1" ht="13.5"/>
    <row r="14205" s="57" customFormat="1" ht="13.5"/>
    <row r="14206" s="57" customFormat="1" ht="13.5"/>
    <row r="14207" s="57" customFormat="1" ht="13.5"/>
    <row r="14208" s="57" customFormat="1" ht="13.5"/>
    <row r="14209" s="57" customFormat="1" ht="13.5"/>
    <row r="14210" s="57" customFormat="1" ht="13.5"/>
    <row r="14211" s="57" customFormat="1" ht="13.5"/>
    <row r="14212" s="57" customFormat="1" ht="13.5"/>
    <row r="14213" s="57" customFormat="1" ht="13.5"/>
    <row r="14214" s="57" customFormat="1" ht="13.5"/>
    <row r="14215" s="57" customFormat="1" ht="13.5"/>
    <row r="14216" s="57" customFormat="1" ht="13.5"/>
    <row r="14217" s="57" customFormat="1" ht="13.5"/>
    <row r="14218" s="57" customFormat="1" ht="13.5"/>
    <row r="14219" s="57" customFormat="1" ht="13.5"/>
    <row r="14220" s="57" customFormat="1" ht="13.5"/>
    <row r="14221" s="57" customFormat="1" ht="13.5"/>
    <row r="14222" s="57" customFormat="1" ht="13.5"/>
    <row r="14223" s="57" customFormat="1" ht="13.5"/>
    <row r="14224" s="57" customFormat="1" ht="13.5"/>
    <row r="14225" s="57" customFormat="1" ht="13.5"/>
    <row r="14226" s="57" customFormat="1" ht="13.5"/>
    <row r="14227" s="57" customFormat="1" ht="13.5"/>
    <row r="14228" s="57" customFormat="1" ht="13.5"/>
    <row r="14229" s="57" customFormat="1" ht="13.5"/>
    <row r="14230" s="57" customFormat="1" ht="13.5"/>
    <row r="14231" s="57" customFormat="1" ht="13.5"/>
    <row r="14232" s="57" customFormat="1" ht="13.5"/>
    <row r="14233" s="57" customFormat="1" ht="13.5"/>
    <row r="14234" s="57" customFormat="1" ht="13.5"/>
    <row r="14235" s="57" customFormat="1" ht="13.5"/>
    <row r="14236" s="57" customFormat="1" ht="13.5"/>
    <row r="14237" s="57" customFormat="1" ht="13.5"/>
    <row r="14238" s="57" customFormat="1" ht="13.5"/>
    <row r="14239" s="57" customFormat="1" ht="13.5"/>
    <row r="14240" s="57" customFormat="1" ht="13.5"/>
    <row r="14241" s="57" customFormat="1" ht="13.5"/>
    <row r="14242" s="57" customFormat="1" ht="13.5"/>
    <row r="14243" s="57" customFormat="1" ht="13.5"/>
    <row r="14244" s="57" customFormat="1" ht="13.5"/>
    <row r="14245" s="57" customFormat="1" ht="13.5"/>
    <row r="14246" s="57" customFormat="1" ht="13.5"/>
    <row r="14247" s="57" customFormat="1" ht="13.5"/>
    <row r="14248" s="57" customFormat="1" ht="13.5"/>
    <row r="14249" s="57" customFormat="1" ht="13.5"/>
    <row r="14250" s="57" customFormat="1" ht="13.5"/>
    <row r="14251" s="57" customFormat="1" ht="13.5"/>
    <row r="14252" s="57" customFormat="1" ht="13.5"/>
    <row r="14253" s="57" customFormat="1" ht="13.5"/>
    <row r="14254" s="57" customFormat="1" ht="13.5"/>
    <row r="14255" s="57" customFormat="1" ht="13.5"/>
    <row r="14256" s="57" customFormat="1" ht="13.5"/>
    <row r="14257" s="57" customFormat="1" ht="13.5"/>
    <row r="14258" s="57" customFormat="1" ht="13.5"/>
    <row r="14259" s="57" customFormat="1" ht="13.5"/>
    <row r="14260" s="57" customFormat="1" ht="13.5"/>
    <row r="14261" s="57" customFormat="1" ht="13.5"/>
    <row r="14262" s="57" customFormat="1" ht="13.5"/>
    <row r="14263" s="57" customFormat="1" ht="13.5"/>
    <row r="14264" s="57" customFormat="1" ht="13.5"/>
    <row r="14265" s="57" customFormat="1" ht="13.5"/>
    <row r="14266" s="57" customFormat="1" ht="13.5"/>
    <row r="14267" s="57" customFormat="1" ht="13.5"/>
    <row r="14268" s="57" customFormat="1" ht="13.5"/>
    <row r="14269" s="57" customFormat="1" ht="13.5"/>
    <row r="14270" s="57" customFormat="1" ht="13.5"/>
    <row r="14271" s="57" customFormat="1" ht="13.5"/>
    <row r="14272" s="57" customFormat="1" ht="13.5"/>
    <row r="14273" s="57" customFormat="1" ht="13.5"/>
    <row r="14274" s="57" customFormat="1" ht="13.5"/>
    <row r="14275" s="57" customFormat="1" ht="13.5"/>
    <row r="14276" s="57" customFormat="1" ht="13.5"/>
    <row r="14277" s="57" customFormat="1" ht="13.5"/>
    <row r="14278" s="57" customFormat="1" ht="13.5"/>
    <row r="14279" s="57" customFormat="1" ht="13.5"/>
    <row r="14280" s="57" customFormat="1" ht="13.5"/>
    <row r="14281" s="57" customFormat="1" ht="13.5"/>
    <row r="14282" s="57" customFormat="1" ht="13.5"/>
    <row r="14283" s="57" customFormat="1" ht="13.5"/>
    <row r="14284" s="57" customFormat="1" ht="13.5"/>
    <row r="14285" s="57" customFormat="1" ht="13.5"/>
    <row r="14286" s="57" customFormat="1" ht="13.5"/>
    <row r="14287" s="57" customFormat="1" ht="13.5"/>
    <row r="14288" s="57" customFormat="1" ht="13.5"/>
    <row r="14289" s="57" customFormat="1" ht="13.5"/>
    <row r="14290" s="57" customFormat="1" ht="13.5"/>
    <row r="14291" s="57" customFormat="1" ht="13.5"/>
    <row r="14292" s="57" customFormat="1" ht="13.5"/>
    <row r="14293" s="57" customFormat="1" ht="13.5"/>
    <row r="14294" s="57" customFormat="1" ht="13.5"/>
    <row r="14295" s="57" customFormat="1" ht="13.5"/>
    <row r="14296" s="57" customFormat="1" ht="13.5"/>
    <row r="14297" s="57" customFormat="1" ht="13.5"/>
    <row r="14298" s="57" customFormat="1" ht="13.5"/>
    <row r="14299" s="57" customFormat="1" ht="13.5"/>
    <row r="14300" s="57" customFormat="1" ht="13.5"/>
    <row r="14301" s="57" customFormat="1" ht="13.5"/>
    <row r="14302" s="57" customFormat="1" ht="13.5"/>
    <row r="14303" s="57" customFormat="1" ht="13.5"/>
    <row r="14304" s="57" customFormat="1" ht="13.5"/>
    <row r="14305" s="57" customFormat="1" ht="13.5"/>
    <row r="14306" s="57" customFormat="1" ht="13.5"/>
    <row r="14307" s="57" customFormat="1" ht="13.5"/>
    <row r="14308" s="57" customFormat="1" ht="13.5"/>
    <row r="14309" s="57" customFormat="1" ht="13.5"/>
    <row r="14310" s="57" customFormat="1" ht="13.5"/>
    <row r="14311" s="57" customFormat="1" ht="13.5"/>
    <row r="14312" s="57" customFormat="1" ht="13.5"/>
    <row r="14313" s="57" customFormat="1" ht="13.5"/>
    <row r="14314" s="57" customFormat="1" ht="13.5"/>
    <row r="14315" s="57" customFormat="1" ht="13.5"/>
    <row r="14316" s="57" customFormat="1" ht="13.5"/>
    <row r="14317" s="57" customFormat="1" ht="13.5"/>
    <row r="14318" s="57" customFormat="1" ht="13.5"/>
    <row r="14319" s="57" customFormat="1" ht="13.5"/>
    <row r="14320" s="57" customFormat="1" ht="13.5"/>
    <row r="14321" s="57" customFormat="1" ht="13.5"/>
    <row r="14322" s="57" customFormat="1" ht="13.5"/>
    <row r="14323" s="57" customFormat="1" ht="13.5"/>
    <row r="14324" s="57" customFormat="1" ht="13.5"/>
    <row r="14325" s="57" customFormat="1" ht="13.5"/>
    <row r="14326" s="57" customFormat="1" ht="13.5"/>
    <row r="14327" s="57" customFormat="1" ht="13.5"/>
    <row r="14328" s="57" customFormat="1" ht="13.5"/>
    <row r="14329" s="57" customFormat="1" ht="13.5"/>
    <row r="14330" s="57" customFormat="1" ht="13.5"/>
    <row r="14331" s="57" customFormat="1" ht="13.5"/>
    <row r="14332" s="57" customFormat="1" ht="13.5"/>
    <row r="14333" s="57" customFormat="1" ht="13.5"/>
    <row r="14334" s="57" customFormat="1" ht="13.5"/>
    <row r="14335" s="57" customFormat="1" ht="13.5"/>
    <row r="14336" s="57" customFormat="1" ht="13.5"/>
    <row r="14337" s="57" customFormat="1" ht="13.5"/>
    <row r="14338" s="57" customFormat="1" ht="13.5"/>
    <row r="14339" s="57" customFormat="1" ht="13.5"/>
    <row r="14340" s="57" customFormat="1" ht="13.5"/>
    <row r="14341" s="57" customFormat="1" ht="13.5"/>
    <row r="14342" s="57" customFormat="1" ht="13.5"/>
    <row r="14343" s="57" customFormat="1" ht="13.5"/>
    <row r="14344" s="57" customFormat="1" ht="13.5"/>
    <row r="14345" s="57" customFormat="1" ht="13.5"/>
    <row r="14346" s="57" customFormat="1" ht="13.5"/>
    <row r="14347" s="57" customFormat="1" ht="13.5"/>
    <row r="14348" s="57" customFormat="1" ht="13.5"/>
    <row r="14349" s="57" customFormat="1" ht="13.5"/>
    <row r="14350" s="57" customFormat="1" ht="13.5"/>
    <row r="14351" s="57" customFormat="1" ht="13.5"/>
    <row r="14352" s="57" customFormat="1" ht="13.5"/>
    <row r="14353" s="57" customFormat="1" ht="13.5"/>
    <row r="14354" s="57" customFormat="1" ht="13.5"/>
    <row r="14355" s="57" customFormat="1" ht="13.5"/>
    <row r="14356" s="57" customFormat="1" ht="13.5"/>
    <row r="14357" s="57" customFormat="1" ht="13.5"/>
    <row r="14358" s="57" customFormat="1" ht="13.5"/>
    <row r="14359" s="57" customFormat="1" ht="13.5"/>
    <row r="14360" s="57" customFormat="1" ht="13.5"/>
    <row r="14361" s="57" customFormat="1" ht="13.5"/>
    <row r="14362" s="57" customFormat="1" ht="13.5"/>
    <row r="14363" s="57" customFormat="1" ht="13.5"/>
    <row r="14364" s="57" customFormat="1" ht="13.5"/>
    <row r="14365" s="57" customFormat="1" ht="13.5"/>
    <row r="14366" s="57" customFormat="1" ht="13.5"/>
    <row r="14367" s="57" customFormat="1" ht="13.5"/>
    <row r="14368" s="57" customFormat="1" ht="13.5"/>
    <row r="14369" s="57" customFormat="1" ht="13.5"/>
    <row r="14370" s="57" customFormat="1" ht="13.5"/>
    <row r="14371" s="57" customFormat="1" ht="13.5"/>
    <row r="14372" s="57" customFormat="1" ht="13.5"/>
    <row r="14373" s="57" customFormat="1" ht="13.5"/>
    <row r="14374" s="57" customFormat="1" ht="13.5"/>
    <row r="14375" s="57" customFormat="1" ht="13.5"/>
    <row r="14376" s="57" customFormat="1" ht="13.5"/>
    <row r="14377" s="57" customFormat="1" ht="13.5"/>
    <row r="14378" s="57" customFormat="1" ht="13.5"/>
    <row r="14379" s="57" customFormat="1" ht="13.5"/>
    <row r="14380" s="57" customFormat="1" ht="13.5"/>
    <row r="14381" s="57" customFormat="1" ht="13.5"/>
    <row r="14382" s="57" customFormat="1" ht="13.5"/>
    <row r="14383" s="57" customFormat="1" ht="13.5"/>
    <row r="14384" s="57" customFormat="1" ht="13.5"/>
    <row r="14385" s="57" customFormat="1" ht="13.5"/>
    <row r="14386" s="57" customFormat="1" ht="13.5"/>
    <row r="14387" s="57" customFormat="1" ht="13.5"/>
    <row r="14388" s="57" customFormat="1" ht="13.5"/>
    <row r="14389" s="57" customFormat="1" ht="13.5"/>
    <row r="14390" s="57" customFormat="1" ht="13.5"/>
    <row r="14391" s="57" customFormat="1" ht="13.5"/>
    <row r="14392" s="57" customFormat="1" ht="13.5"/>
    <row r="14393" s="57" customFormat="1" ht="13.5"/>
    <row r="14394" s="57" customFormat="1" ht="13.5"/>
    <row r="14395" s="57" customFormat="1" ht="13.5"/>
    <row r="14396" s="57" customFormat="1" ht="13.5"/>
    <row r="14397" s="57" customFormat="1" ht="13.5"/>
    <row r="14398" s="57" customFormat="1" ht="13.5"/>
    <row r="14399" s="57" customFormat="1" ht="13.5"/>
    <row r="14400" s="57" customFormat="1" ht="13.5"/>
    <row r="14401" s="57" customFormat="1" ht="13.5"/>
    <row r="14402" s="57" customFormat="1" ht="13.5"/>
    <row r="14403" s="57" customFormat="1" ht="13.5"/>
    <row r="14404" s="57" customFormat="1" ht="13.5"/>
    <row r="14405" s="57" customFormat="1" ht="13.5"/>
    <row r="14406" s="57" customFormat="1" ht="13.5"/>
    <row r="14407" s="57" customFormat="1" ht="13.5"/>
    <row r="14408" s="57" customFormat="1" ht="13.5"/>
    <row r="14409" s="57" customFormat="1" ht="13.5"/>
    <row r="14410" s="57" customFormat="1" ht="13.5"/>
    <row r="14411" s="57" customFormat="1" ht="13.5"/>
    <row r="14412" s="57" customFormat="1" ht="13.5"/>
    <row r="14413" s="57" customFormat="1" ht="13.5"/>
    <row r="14414" s="57" customFormat="1" ht="13.5"/>
    <row r="14415" s="57" customFormat="1" ht="13.5"/>
    <row r="14416" s="57" customFormat="1" ht="13.5"/>
    <row r="14417" s="57" customFormat="1" ht="13.5"/>
    <row r="14418" s="57" customFormat="1" ht="13.5"/>
    <row r="14419" s="57" customFormat="1" ht="13.5"/>
    <row r="14420" s="57" customFormat="1" ht="13.5"/>
    <row r="14421" s="57" customFormat="1" ht="13.5"/>
    <row r="14422" s="57" customFormat="1" ht="13.5"/>
    <row r="14423" s="57" customFormat="1" ht="13.5"/>
    <row r="14424" s="57" customFormat="1" ht="13.5"/>
    <row r="14425" s="57" customFormat="1" ht="13.5"/>
    <row r="14426" s="57" customFormat="1" ht="13.5"/>
    <row r="14427" s="57" customFormat="1" ht="13.5"/>
    <row r="14428" s="57" customFormat="1" ht="13.5"/>
    <row r="14429" s="57" customFormat="1" ht="13.5"/>
    <row r="14430" s="57" customFormat="1" ht="13.5"/>
    <row r="14431" s="57" customFormat="1" ht="13.5"/>
    <row r="14432" s="57" customFormat="1" ht="13.5"/>
    <row r="14433" s="57" customFormat="1" ht="13.5"/>
    <row r="14434" s="57" customFormat="1" ht="13.5"/>
    <row r="14435" s="57" customFormat="1" ht="13.5"/>
    <row r="14436" s="57" customFormat="1" ht="13.5"/>
    <row r="14437" s="57" customFormat="1" ht="13.5"/>
    <row r="14438" s="57" customFormat="1" ht="13.5"/>
    <row r="14439" s="57" customFormat="1" ht="13.5"/>
    <row r="14440" s="57" customFormat="1" ht="13.5"/>
    <row r="14441" s="57" customFormat="1" ht="13.5"/>
    <row r="14442" s="57" customFormat="1" ht="13.5"/>
    <row r="14443" s="57" customFormat="1" ht="13.5"/>
    <row r="14444" s="57" customFormat="1" ht="13.5"/>
    <row r="14445" s="57" customFormat="1" ht="13.5"/>
    <row r="14446" s="57" customFormat="1" ht="13.5"/>
    <row r="14447" s="57" customFormat="1" ht="13.5"/>
    <row r="14448" s="57" customFormat="1" ht="13.5"/>
    <row r="14449" s="57" customFormat="1" ht="13.5"/>
    <row r="14450" s="57" customFormat="1" ht="13.5"/>
    <row r="14451" s="57" customFormat="1" ht="13.5"/>
    <row r="14452" s="57" customFormat="1" ht="13.5"/>
    <row r="14453" s="57" customFormat="1" ht="13.5"/>
    <row r="14454" s="57" customFormat="1" ht="13.5"/>
    <row r="14455" s="57" customFormat="1" ht="13.5"/>
    <row r="14456" s="57" customFormat="1" ht="13.5"/>
    <row r="14457" s="57" customFormat="1" ht="13.5"/>
    <row r="14458" s="57" customFormat="1" ht="13.5"/>
    <row r="14459" s="57" customFormat="1" ht="13.5"/>
    <row r="14460" s="57" customFormat="1" ht="13.5"/>
    <row r="14461" s="57" customFormat="1" ht="13.5"/>
    <row r="14462" s="57" customFormat="1" ht="13.5"/>
    <row r="14463" s="57" customFormat="1" ht="13.5"/>
    <row r="14464" s="57" customFormat="1" ht="13.5"/>
    <row r="14465" s="57" customFormat="1" ht="13.5"/>
    <row r="14466" s="57" customFormat="1" ht="13.5"/>
    <row r="14467" s="57" customFormat="1" ht="13.5"/>
    <row r="14468" s="57" customFormat="1" ht="13.5"/>
    <row r="14469" s="57" customFormat="1" ht="13.5"/>
    <row r="14470" s="57" customFormat="1" ht="13.5"/>
    <row r="14471" s="57" customFormat="1" ht="13.5"/>
    <row r="14472" s="57" customFormat="1" ht="13.5"/>
    <row r="14473" s="57" customFormat="1" ht="13.5"/>
    <row r="14474" s="57" customFormat="1" ht="13.5"/>
    <row r="14475" s="57" customFormat="1" ht="13.5"/>
    <row r="14476" s="57" customFormat="1" ht="13.5"/>
    <row r="14477" s="57" customFormat="1" ht="13.5"/>
    <row r="14478" s="57" customFormat="1" ht="13.5"/>
    <row r="14479" s="57" customFormat="1" ht="13.5"/>
    <row r="14480" s="57" customFormat="1" ht="13.5"/>
    <row r="14481" s="57" customFormat="1" ht="13.5"/>
    <row r="14482" s="57" customFormat="1" ht="13.5"/>
    <row r="14483" s="57" customFormat="1" ht="13.5"/>
    <row r="14484" s="57" customFormat="1" ht="13.5"/>
    <row r="14485" s="57" customFormat="1" ht="13.5"/>
    <row r="14486" s="57" customFormat="1" ht="13.5"/>
    <row r="14487" s="57" customFormat="1" ht="13.5"/>
    <row r="14488" s="57" customFormat="1" ht="13.5"/>
    <row r="14489" s="57" customFormat="1" ht="13.5"/>
    <row r="14490" s="57" customFormat="1" ht="13.5"/>
    <row r="14491" s="57" customFormat="1" ht="13.5"/>
    <row r="14492" s="57" customFormat="1" ht="13.5"/>
    <row r="14493" s="57" customFormat="1" ht="13.5"/>
    <row r="14494" s="57" customFormat="1" ht="13.5"/>
    <row r="14495" s="57" customFormat="1" ht="13.5"/>
    <row r="14496" s="57" customFormat="1" ht="13.5"/>
    <row r="14497" s="57" customFormat="1" ht="13.5"/>
    <row r="14498" s="57" customFormat="1" ht="13.5"/>
    <row r="14499" s="57" customFormat="1" ht="13.5"/>
    <row r="14500" s="57" customFormat="1" ht="13.5"/>
    <row r="14501" s="57" customFormat="1" ht="13.5"/>
    <row r="14502" s="57" customFormat="1" ht="13.5"/>
    <row r="14503" s="57" customFormat="1" ht="13.5"/>
    <row r="14504" s="57" customFormat="1" ht="13.5"/>
    <row r="14505" s="57" customFormat="1" ht="13.5"/>
    <row r="14506" s="57" customFormat="1" ht="13.5"/>
    <row r="14507" s="57" customFormat="1" ht="13.5"/>
    <row r="14508" s="57" customFormat="1" ht="13.5"/>
    <row r="14509" s="57" customFormat="1" ht="13.5"/>
    <row r="14510" s="57" customFormat="1" ht="13.5"/>
    <row r="14511" s="57" customFormat="1" ht="13.5"/>
    <row r="14512" s="57" customFormat="1" ht="13.5"/>
    <row r="14513" s="57" customFormat="1" ht="13.5"/>
    <row r="14514" s="57" customFormat="1" ht="13.5"/>
    <row r="14515" s="57" customFormat="1" ht="13.5"/>
    <row r="14516" s="57" customFormat="1" ht="13.5"/>
    <row r="14517" s="57" customFormat="1" ht="13.5"/>
    <row r="14518" s="57" customFormat="1" ht="13.5"/>
    <row r="14519" s="57" customFormat="1" ht="13.5"/>
    <row r="14520" s="57" customFormat="1" ht="13.5"/>
    <row r="14521" s="57" customFormat="1" ht="13.5"/>
    <row r="14522" s="57" customFormat="1" ht="13.5"/>
    <row r="14523" s="57" customFormat="1" ht="13.5"/>
    <row r="14524" s="57" customFormat="1" ht="13.5"/>
    <row r="14525" s="57" customFormat="1" ht="13.5"/>
    <row r="14526" s="57" customFormat="1" ht="13.5"/>
    <row r="14527" s="57" customFormat="1" ht="13.5"/>
    <row r="14528" s="57" customFormat="1" ht="13.5"/>
    <row r="14529" s="57" customFormat="1" ht="13.5"/>
    <row r="14530" s="57" customFormat="1" ht="13.5"/>
    <row r="14531" s="57" customFormat="1" ht="13.5"/>
    <row r="14532" s="57" customFormat="1" ht="13.5"/>
    <row r="14533" s="57" customFormat="1" ht="13.5"/>
    <row r="14534" s="57" customFormat="1" ht="13.5"/>
    <row r="14535" s="57" customFormat="1" ht="13.5"/>
    <row r="14536" s="57" customFormat="1" ht="13.5"/>
    <row r="14537" s="57" customFormat="1" ht="13.5"/>
    <row r="14538" s="57" customFormat="1" ht="13.5"/>
    <row r="14539" s="57" customFormat="1" ht="13.5"/>
    <row r="14540" s="57" customFormat="1" ht="13.5"/>
    <row r="14541" s="57" customFormat="1" ht="13.5"/>
    <row r="14542" s="57" customFormat="1" ht="13.5"/>
    <row r="14543" s="57" customFormat="1" ht="13.5"/>
    <row r="14544" s="57" customFormat="1" ht="13.5"/>
    <row r="14545" s="57" customFormat="1" ht="13.5"/>
    <row r="14546" s="57" customFormat="1" ht="13.5"/>
    <row r="14547" s="57" customFormat="1" ht="13.5"/>
    <row r="14548" s="57" customFormat="1" ht="13.5"/>
    <row r="14549" s="57" customFormat="1" ht="13.5"/>
    <row r="14550" s="57" customFormat="1" ht="13.5"/>
    <row r="14551" s="57" customFormat="1" ht="13.5"/>
    <row r="14552" s="57" customFormat="1" ht="13.5"/>
    <row r="14553" s="57" customFormat="1" ht="13.5"/>
    <row r="14554" s="57" customFormat="1" ht="13.5"/>
    <row r="14555" s="57" customFormat="1" ht="13.5"/>
    <row r="14556" s="57" customFormat="1" ht="13.5"/>
    <row r="14557" s="57" customFormat="1" ht="13.5"/>
    <row r="14558" s="57" customFormat="1" ht="13.5"/>
    <row r="14559" s="57" customFormat="1" ht="13.5"/>
    <row r="14560" s="57" customFormat="1" ht="13.5"/>
    <row r="14561" s="57" customFormat="1" ht="13.5"/>
    <row r="14562" s="57" customFormat="1" ht="13.5"/>
    <row r="14563" s="57" customFormat="1" ht="13.5"/>
    <row r="14564" s="57" customFormat="1" ht="13.5"/>
    <row r="14565" s="57" customFormat="1" ht="13.5"/>
    <row r="14566" s="57" customFormat="1" ht="13.5"/>
    <row r="14567" s="57" customFormat="1" ht="13.5"/>
    <row r="14568" s="57" customFormat="1" ht="13.5"/>
    <row r="14569" s="57" customFormat="1" ht="13.5"/>
    <row r="14570" s="57" customFormat="1" ht="13.5"/>
    <row r="14571" s="57" customFormat="1" ht="13.5"/>
    <row r="14572" s="57" customFormat="1" ht="13.5"/>
    <row r="14573" s="57" customFormat="1" ht="13.5"/>
    <row r="14574" s="57" customFormat="1" ht="13.5"/>
    <row r="14575" s="57" customFormat="1" ht="13.5"/>
    <row r="14576" s="57" customFormat="1" ht="13.5"/>
    <row r="14577" s="57" customFormat="1" ht="13.5"/>
    <row r="14578" s="57" customFormat="1" ht="13.5"/>
    <row r="14579" s="57" customFormat="1" ht="13.5"/>
    <row r="14580" s="57" customFormat="1" ht="13.5"/>
    <row r="14581" s="57" customFormat="1" ht="13.5"/>
    <row r="14582" s="57" customFormat="1" ht="13.5"/>
    <row r="14583" s="57" customFormat="1" ht="13.5"/>
    <row r="14584" s="57" customFormat="1" ht="13.5"/>
    <row r="14585" s="57" customFormat="1" ht="13.5"/>
    <row r="14586" s="57" customFormat="1" ht="13.5"/>
    <row r="14587" s="57" customFormat="1" ht="13.5"/>
    <row r="14588" s="57" customFormat="1" ht="13.5"/>
    <row r="14589" s="57" customFormat="1" ht="13.5"/>
    <row r="14590" s="57" customFormat="1" ht="13.5"/>
    <row r="14591" s="57" customFormat="1" ht="13.5"/>
    <row r="14592" s="57" customFormat="1" ht="13.5"/>
    <row r="14593" s="57" customFormat="1" ht="13.5"/>
    <row r="14594" s="57" customFormat="1" ht="13.5"/>
    <row r="14595" s="57" customFormat="1" ht="13.5"/>
    <row r="14596" s="57" customFormat="1" ht="13.5"/>
    <row r="14597" s="57" customFormat="1" ht="13.5"/>
    <row r="14598" s="57" customFormat="1" ht="13.5"/>
    <row r="14599" s="57" customFormat="1" ht="13.5"/>
    <row r="14600" s="57" customFormat="1" ht="13.5"/>
    <row r="14601" s="57" customFormat="1" ht="13.5"/>
    <row r="14602" s="57" customFormat="1" ht="13.5"/>
    <row r="14603" s="57" customFormat="1" ht="13.5"/>
    <row r="14604" s="57" customFormat="1" ht="13.5"/>
    <row r="14605" s="57" customFormat="1" ht="13.5"/>
    <row r="14606" s="57" customFormat="1" ht="13.5"/>
    <row r="14607" s="57" customFormat="1" ht="13.5"/>
    <row r="14608" s="57" customFormat="1" ht="13.5"/>
    <row r="14609" s="57" customFormat="1" ht="13.5"/>
    <row r="14610" s="57" customFormat="1" ht="13.5"/>
    <row r="14611" s="57" customFormat="1" ht="13.5"/>
    <row r="14612" s="57" customFormat="1" ht="13.5"/>
    <row r="14613" s="57" customFormat="1" ht="13.5"/>
    <row r="14614" s="57" customFormat="1" ht="13.5"/>
    <row r="14615" s="57" customFormat="1" ht="13.5"/>
    <row r="14616" s="57" customFormat="1" ht="13.5"/>
    <row r="14617" s="57" customFormat="1" ht="13.5"/>
    <row r="14618" s="57" customFormat="1" ht="13.5"/>
    <row r="14619" s="57" customFormat="1" ht="13.5"/>
    <row r="14620" s="57" customFormat="1" ht="13.5"/>
    <row r="14621" s="57" customFormat="1" ht="13.5"/>
    <row r="14622" s="57" customFormat="1" ht="13.5"/>
    <row r="14623" s="57" customFormat="1" ht="13.5"/>
    <row r="14624" s="57" customFormat="1" ht="13.5"/>
    <row r="14625" s="57" customFormat="1" ht="13.5"/>
    <row r="14626" s="57" customFormat="1" ht="13.5"/>
    <row r="14627" s="57" customFormat="1" ht="13.5"/>
    <row r="14628" s="57" customFormat="1" ht="13.5"/>
    <row r="14629" s="57" customFormat="1" ht="13.5"/>
    <row r="14630" s="57" customFormat="1" ht="13.5"/>
    <row r="14631" s="57" customFormat="1" ht="13.5"/>
    <row r="14632" s="57" customFormat="1" ht="13.5"/>
    <row r="14633" s="57" customFormat="1" ht="13.5"/>
    <row r="14634" s="57" customFormat="1" ht="13.5"/>
    <row r="14635" s="57" customFormat="1" ht="13.5"/>
    <row r="14636" s="57" customFormat="1" ht="13.5"/>
    <row r="14637" s="57" customFormat="1" ht="13.5"/>
    <row r="14638" s="57" customFormat="1" ht="13.5"/>
    <row r="14639" s="57" customFormat="1" ht="13.5"/>
    <row r="14640" s="57" customFormat="1" ht="13.5"/>
    <row r="14641" s="57" customFormat="1" ht="13.5"/>
    <row r="14642" s="57" customFormat="1" ht="13.5"/>
    <row r="14643" s="57" customFormat="1" ht="13.5"/>
    <row r="14644" s="57" customFormat="1" ht="13.5"/>
    <row r="14645" s="57" customFormat="1" ht="13.5"/>
    <row r="14646" s="57" customFormat="1" ht="13.5"/>
    <row r="14647" s="57" customFormat="1" ht="13.5"/>
    <row r="14648" s="57" customFormat="1" ht="13.5"/>
    <row r="14649" s="57" customFormat="1" ht="13.5"/>
    <row r="14650" s="57" customFormat="1" ht="13.5"/>
    <row r="14651" s="57" customFormat="1" ht="13.5"/>
    <row r="14652" s="57" customFormat="1" ht="13.5"/>
    <row r="14653" s="57" customFormat="1" ht="13.5"/>
    <row r="14654" s="57" customFormat="1" ht="13.5"/>
    <row r="14655" s="57" customFormat="1" ht="13.5"/>
    <row r="14656" s="57" customFormat="1" ht="13.5"/>
    <row r="14657" s="57" customFormat="1" ht="13.5"/>
    <row r="14658" s="57" customFormat="1" ht="13.5"/>
    <row r="14659" s="57" customFormat="1" ht="13.5"/>
    <row r="14660" s="57" customFormat="1" ht="13.5"/>
    <row r="14661" s="57" customFormat="1" ht="13.5"/>
    <row r="14662" s="57" customFormat="1" ht="13.5"/>
    <row r="14663" s="57" customFormat="1" ht="13.5"/>
    <row r="14664" s="57" customFormat="1" ht="13.5"/>
    <row r="14665" s="57" customFormat="1" ht="13.5"/>
    <row r="14666" s="57" customFormat="1" ht="13.5"/>
    <row r="14667" s="57" customFormat="1" ht="13.5"/>
    <row r="14668" s="57" customFormat="1" ht="13.5"/>
    <row r="14669" s="57" customFormat="1" ht="13.5"/>
    <row r="14670" s="57" customFormat="1" ht="13.5"/>
    <row r="14671" s="57" customFormat="1" ht="13.5"/>
    <row r="14672" s="57" customFormat="1" ht="13.5"/>
    <row r="14673" s="57" customFormat="1" ht="13.5"/>
    <row r="14674" s="57" customFormat="1" ht="13.5"/>
    <row r="14675" s="57" customFormat="1" ht="13.5"/>
    <row r="14676" s="57" customFormat="1" ht="13.5"/>
    <row r="14677" s="57" customFormat="1" ht="13.5"/>
    <row r="14678" s="57" customFormat="1" ht="13.5"/>
    <row r="14679" s="57" customFormat="1" ht="13.5"/>
    <row r="14680" s="57" customFormat="1" ht="13.5"/>
    <row r="14681" s="57" customFormat="1" ht="13.5"/>
    <row r="14682" s="57" customFormat="1" ht="13.5"/>
    <row r="14683" s="57" customFormat="1" ht="13.5"/>
    <row r="14684" s="57" customFormat="1" ht="13.5"/>
    <row r="14685" s="57" customFormat="1" ht="13.5"/>
    <row r="14686" s="57" customFormat="1" ht="13.5"/>
    <row r="14687" s="57" customFormat="1" ht="13.5"/>
    <row r="14688" s="57" customFormat="1" ht="13.5"/>
    <row r="14689" s="57" customFormat="1" ht="13.5"/>
    <row r="14690" s="57" customFormat="1" ht="13.5"/>
    <row r="14691" s="57" customFormat="1" ht="13.5"/>
    <row r="14692" s="57" customFormat="1" ht="13.5"/>
    <row r="14693" s="57" customFormat="1" ht="13.5"/>
    <row r="14694" s="57" customFormat="1" ht="13.5"/>
    <row r="14695" s="57" customFormat="1" ht="13.5"/>
    <row r="14696" s="57" customFormat="1" ht="13.5"/>
    <row r="14697" s="57" customFormat="1" ht="13.5"/>
    <row r="14698" s="57" customFormat="1" ht="13.5"/>
    <row r="14699" s="57" customFormat="1" ht="13.5"/>
    <row r="14700" s="57" customFormat="1" ht="13.5"/>
    <row r="14701" s="57" customFormat="1" ht="13.5"/>
    <row r="14702" s="57" customFormat="1" ht="13.5"/>
    <row r="14703" s="57" customFormat="1" ht="13.5"/>
    <row r="14704" s="57" customFormat="1" ht="13.5"/>
    <row r="14705" s="57" customFormat="1" ht="13.5"/>
    <row r="14706" s="57" customFormat="1" ht="13.5"/>
    <row r="14707" s="57" customFormat="1" ht="13.5"/>
    <row r="14708" s="57" customFormat="1" ht="13.5"/>
    <row r="14709" s="57" customFormat="1" ht="13.5"/>
    <row r="14710" s="57" customFormat="1" ht="13.5"/>
    <row r="14711" s="57" customFormat="1" ht="13.5"/>
    <row r="14712" s="57" customFormat="1" ht="13.5"/>
    <row r="14713" s="57" customFormat="1" ht="13.5"/>
    <row r="14714" s="57" customFormat="1" ht="13.5"/>
    <row r="14715" s="57" customFormat="1" ht="13.5"/>
    <row r="14716" s="57" customFormat="1" ht="13.5"/>
    <row r="14717" s="57" customFormat="1" ht="13.5"/>
    <row r="14718" s="57" customFormat="1" ht="13.5"/>
    <row r="14719" s="57" customFormat="1" ht="13.5"/>
    <row r="14720" s="57" customFormat="1" ht="13.5"/>
    <row r="14721" s="57" customFormat="1" ht="13.5"/>
    <row r="14722" s="57" customFormat="1" ht="13.5"/>
    <row r="14723" s="57" customFormat="1" ht="13.5"/>
    <row r="14724" s="57" customFormat="1" ht="13.5"/>
    <row r="14725" s="57" customFormat="1" ht="13.5"/>
    <row r="14726" s="57" customFormat="1" ht="13.5"/>
    <row r="14727" s="57" customFormat="1" ht="13.5"/>
    <row r="14728" s="57" customFormat="1" ht="13.5"/>
    <row r="14729" s="57" customFormat="1" ht="13.5"/>
    <row r="14730" s="57" customFormat="1" ht="13.5"/>
    <row r="14731" s="57" customFormat="1" ht="13.5"/>
    <row r="14732" s="57" customFormat="1" ht="13.5"/>
    <row r="14733" s="57" customFormat="1" ht="13.5"/>
    <row r="14734" s="57" customFormat="1" ht="13.5"/>
    <row r="14735" s="57" customFormat="1" ht="13.5"/>
    <row r="14736" s="57" customFormat="1" ht="13.5"/>
    <row r="14737" s="57" customFormat="1" ht="13.5"/>
    <row r="14738" s="57" customFormat="1" ht="13.5"/>
    <row r="14739" s="57" customFormat="1" ht="13.5"/>
    <row r="14740" s="57" customFormat="1" ht="13.5"/>
    <row r="14741" s="57" customFormat="1" ht="13.5"/>
    <row r="14742" s="57" customFormat="1" ht="13.5"/>
    <row r="14743" s="57" customFormat="1" ht="13.5"/>
    <row r="14744" s="57" customFormat="1" ht="13.5"/>
    <row r="14745" s="57" customFormat="1" ht="13.5"/>
    <row r="14746" s="57" customFormat="1" ht="13.5"/>
    <row r="14747" s="57" customFormat="1" ht="13.5"/>
    <row r="14748" s="57" customFormat="1" ht="13.5"/>
    <row r="14749" s="57" customFormat="1" ht="13.5"/>
    <row r="14750" s="57" customFormat="1" ht="13.5"/>
    <row r="14751" s="57" customFormat="1" ht="13.5"/>
    <row r="14752" s="57" customFormat="1" ht="13.5"/>
    <row r="14753" s="57" customFormat="1" ht="13.5"/>
    <row r="14754" s="57" customFormat="1" ht="13.5"/>
    <row r="14755" s="57" customFormat="1" ht="13.5"/>
    <row r="14756" s="57" customFormat="1" ht="13.5"/>
    <row r="14757" s="57" customFormat="1" ht="13.5"/>
    <row r="14758" s="57" customFormat="1" ht="13.5"/>
    <row r="14759" s="57" customFormat="1" ht="13.5"/>
    <row r="14760" s="57" customFormat="1" ht="13.5"/>
    <row r="14761" s="57" customFormat="1" ht="13.5"/>
    <row r="14762" s="57" customFormat="1" ht="13.5"/>
    <row r="14763" s="57" customFormat="1" ht="13.5"/>
    <row r="14764" s="57" customFormat="1" ht="13.5"/>
    <row r="14765" s="57" customFormat="1" ht="13.5"/>
    <row r="14766" s="57" customFormat="1" ht="13.5"/>
    <row r="14767" s="57" customFormat="1" ht="13.5"/>
    <row r="14768" s="57" customFormat="1" ht="13.5"/>
    <row r="14769" s="57" customFormat="1" ht="13.5"/>
    <row r="14770" s="57" customFormat="1" ht="13.5"/>
    <row r="14771" s="57" customFormat="1" ht="13.5"/>
    <row r="14772" s="57" customFormat="1" ht="13.5"/>
    <row r="14773" s="57" customFormat="1" ht="13.5"/>
    <row r="14774" s="57" customFormat="1" ht="13.5"/>
    <row r="14775" s="57" customFormat="1" ht="13.5"/>
    <row r="14776" s="57" customFormat="1" ht="13.5"/>
    <row r="14777" s="57" customFormat="1" ht="13.5"/>
    <row r="14778" s="57" customFormat="1" ht="13.5"/>
    <row r="14779" s="57" customFormat="1" ht="13.5"/>
    <row r="14780" s="57" customFormat="1" ht="13.5"/>
    <row r="14781" s="57" customFormat="1" ht="13.5"/>
    <row r="14782" s="57" customFormat="1" ht="13.5"/>
    <row r="14783" s="57" customFormat="1" ht="13.5"/>
    <row r="14784" s="57" customFormat="1" ht="13.5"/>
    <row r="14785" s="57" customFormat="1" ht="13.5"/>
    <row r="14786" s="57" customFormat="1" ht="13.5"/>
    <row r="14787" s="57" customFormat="1" ht="13.5"/>
    <row r="14788" s="57" customFormat="1" ht="13.5"/>
    <row r="14789" s="57" customFormat="1" ht="13.5"/>
    <row r="14790" s="57" customFormat="1" ht="13.5"/>
    <row r="14791" s="57" customFormat="1" ht="13.5"/>
    <row r="14792" s="57" customFormat="1" ht="13.5"/>
    <row r="14793" s="57" customFormat="1" ht="13.5"/>
    <row r="14794" s="57" customFormat="1" ht="13.5"/>
    <row r="14795" s="57" customFormat="1" ht="13.5"/>
    <row r="14796" s="57" customFormat="1" ht="13.5"/>
    <row r="14797" s="57" customFormat="1" ht="13.5"/>
    <row r="14798" s="57" customFormat="1" ht="13.5"/>
    <row r="14799" s="57" customFormat="1" ht="13.5"/>
    <row r="14800" s="57" customFormat="1" ht="13.5"/>
    <row r="14801" s="57" customFormat="1" ht="13.5"/>
    <row r="14802" s="57" customFormat="1" ht="13.5"/>
    <row r="14803" s="57" customFormat="1" ht="13.5"/>
    <row r="14804" s="57" customFormat="1" ht="13.5"/>
    <row r="14805" s="57" customFormat="1" ht="13.5"/>
    <row r="14806" s="57" customFormat="1" ht="13.5"/>
    <row r="14807" s="57" customFormat="1" ht="13.5"/>
    <row r="14808" s="57" customFormat="1" ht="13.5"/>
    <row r="14809" s="57" customFormat="1" ht="13.5"/>
    <row r="14810" s="57" customFormat="1" ht="13.5"/>
    <row r="14811" s="57" customFormat="1" ht="13.5"/>
    <row r="14812" s="57" customFormat="1" ht="13.5"/>
    <row r="14813" s="57" customFormat="1" ht="13.5"/>
    <row r="14814" s="57" customFormat="1" ht="13.5"/>
    <row r="14815" s="57" customFormat="1" ht="13.5"/>
    <row r="14816" s="57" customFormat="1" ht="13.5"/>
    <row r="14817" s="57" customFormat="1" ht="13.5"/>
    <row r="14818" s="57" customFormat="1" ht="13.5"/>
    <row r="14819" s="57" customFormat="1" ht="13.5"/>
    <row r="14820" s="57" customFormat="1" ht="13.5"/>
    <row r="14821" s="57" customFormat="1" ht="13.5"/>
    <row r="14822" s="57" customFormat="1" ht="13.5"/>
    <row r="14823" s="57" customFormat="1" ht="13.5"/>
    <row r="14824" s="57" customFormat="1" ht="13.5"/>
    <row r="14825" s="57" customFormat="1" ht="13.5"/>
    <row r="14826" s="57" customFormat="1" ht="13.5"/>
    <row r="14827" s="57" customFormat="1" ht="13.5"/>
    <row r="14828" s="57" customFormat="1" ht="13.5"/>
    <row r="14829" s="57" customFormat="1" ht="13.5"/>
    <row r="14830" s="57" customFormat="1" ht="13.5"/>
    <row r="14831" s="57" customFormat="1" ht="13.5"/>
    <row r="14832" s="57" customFormat="1" ht="13.5"/>
    <row r="14833" s="57" customFormat="1" ht="13.5"/>
    <row r="14834" s="57" customFormat="1" ht="13.5"/>
    <row r="14835" s="57" customFormat="1" ht="13.5"/>
    <row r="14836" s="57" customFormat="1" ht="13.5"/>
    <row r="14837" s="57" customFormat="1" ht="13.5"/>
    <row r="14838" s="57" customFormat="1" ht="13.5"/>
    <row r="14839" s="57" customFormat="1" ht="13.5"/>
    <row r="14840" s="57" customFormat="1" ht="13.5"/>
    <row r="14841" s="57" customFormat="1" ht="13.5"/>
    <row r="14842" s="57" customFormat="1" ht="13.5"/>
    <row r="14843" s="57" customFormat="1" ht="13.5"/>
    <row r="14844" s="57" customFormat="1" ht="13.5"/>
    <row r="14845" s="57" customFormat="1" ht="13.5"/>
    <row r="14846" s="57" customFormat="1" ht="13.5"/>
    <row r="14847" s="57" customFormat="1" ht="13.5"/>
    <row r="14848" s="57" customFormat="1" ht="13.5"/>
    <row r="14849" s="57" customFormat="1" ht="13.5"/>
    <row r="14850" s="57" customFormat="1" ht="13.5"/>
    <row r="14851" s="57" customFormat="1" ht="13.5"/>
    <row r="14852" s="57" customFormat="1" ht="13.5"/>
    <row r="14853" s="57" customFormat="1" ht="13.5"/>
    <row r="14854" s="57" customFormat="1" ht="13.5"/>
    <row r="14855" s="57" customFormat="1" ht="13.5"/>
    <row r="14856" s="57" customFormat="1" ht="13.5"/>
    <row r="14857" s="57" customFormat="1" ht="13.5"/>
    <row r="14858" s="57" customFormat="1" ht="13.5"/>
    <row r="14859" s="57" customFormat="1" ht="13.5"/>
    <row r="14860" s="57" customFormat="1" ht="13.5"/>
    <row r="14861" s="57" customFormat="1" ht="13.5"/>
    <row r="14862" s="57" customFormat="1" ht="13.5"/>
    <row r="14863" s="57" customFormat="1" ht="13.5"/>
    <row r="14864" s="57" customFormat="1" ht="13.5"/>
    <row r="14865" s="57" customFormat="1" ht="13.5"/>
    <row r="14866" s="57" customFormat="1" ht="13.5"/>
    <row r="14867" s="57" customFormat="1" ht="13.5"/>
    <row r="14868" s="57" customFormat="1" ht="13.5"/>
    <row r="14869" s="57" customFormat="1" ht="13.5"/>
    <row r="14870" s="57" customFormat="1" ht="13.5"/>
    <row r="14871" s="57" customFormat="1" ht="13.5"/>
    <row r="14872" s="57" customFormat="1" ht="13.5"/>
    <row r="14873" s="57" customFormat="1" ht="13.5"/>
    <row r="14874" s="57" customFormat="1" ht="13.5"/>
    <row r="14875" s="57" customFormat="1" ht="13.5"/>
    <row r="14876" s="57" customFormat="1" ht="13.5"/>
    <row r="14877" s="57" customFormat="1" ht="13.5"/>
    <row r="14878" s="57" customFormat="1" ht="13.5"/>
    <row r="14879" s="57" customFormat="1" ht="13.5"/>
    <row r="14880" s="57" customFormat="1" ht="13.5"/>
    <row r="14881" s="57" customFormat="1" ht="13.5"/>
    <row r="14882" s="57" customFormat="1" ht="13.5"/>
    <row r="14883" s="57" customFormat="1" ht="13.5"/>
    <row r="14884" s="57" customFormat="1" ht="13.5"/>
    <row r="14885" s="57" customFormat="1" ht="13.5"/>
    <row r="14886" s="57" customFormat="1" ht="13.5"/>
    <row r="14887" s="57" customFormat="1" ht="13.5"/>
    <row r="14888" s="57" customFormat="1" ht="13.5"/>
    <row r="14889" s="57" customFormat="1" ht="13.5"/>
    <row r="14890" s="57" customFormat="1" ht="13.5"/>
    <row r="14891" s="57" customFormat="1" ht="13.5"/>
    <row r="14892" s="57" customFormat="1" ht="13.5"/>
    <row r="14893" s="57" customFormat="1" ht="13.5"/>
    <row r="14894" s="57" customFormat="1" ht="13.5"/>
    <row r="14895" s="57" customFormat="1" ht="13.5"/>
    <row r="14896" s="57" customFormat="1" ht="13.5"/>
    <row r="14897" s="57" customFormat="1" ht="13.5"/>
    <row r="14898" s="57" customFormat="1" ht="13.5"/>
    <row r="14899" s="57" customFormat="1" ht="13.5"/>
    <row r="14900" s="57" customFormat="1" ht="13.5"/>
    <row r="14901" s="57" customFormat="1" ht="13.5"/>
    <row r="14902" s="57" customFormat="1" ht="13.5"/>
    <row r="14903" s="57" customFormat="1" ht="13.5"/>
    <row r="14904" s="57" customFormat="1" ht="13.5"/>
    <row r="14905" s="57" customFormat="1" ht="13.5"/>
    <row r="14906" s="57" customFormat="1" ht="13.5"/>
    <row r="14907" s="57" customFormat="1" ht="13.5"/>
    <row r="14908" s="57" customFormat="1" ht="13.5"/>
    <row r="14909" s="57" customFormat="1" ht="13.5"/>
    <row r="14910" s="57" customFormat="1" ht="13.5"/>
    <row r="14911" s="57" customFormat="1" ht="13.5"/>
    <row r="14912" s="57" customFormat="1" ht="13.5"/>
    <row r="14913" s="57" customFormat="1" ht="13.5"/>
    <row r="14914" s="57" customFormat="1" ht="13.5"/>
    <row r="14915" s="57" customFormat="1" ht="13.5"/>
    <row r="14916" s="57" customFormat="1" ht="13.5"/>
    <row r="14917" s="57" customFormat="1" ht="13.5"/>
    <row r="14918" s="57" customFormat="1" ht="13.5"/>
    <row r="14919" s="57" customFormat="1" ht="13.5"/>
    <row r="14920" s="57" customFormat="1" ht="13.5"/>
    <row r="14921" s="57" customFormat="1" ht="13.5"/>
    <row r="14922" s="57" customFormat="1" ht="13.5"/>
    <row r="14923" s="57" customFormat="1" ht="13.5"/>
    <row r="14924" s="57" customFormat="1" ht="13.5"/>
    <row r="14925" s="57" customFormat="1" ht="13.5"/>
    <row r="14926" s="57" customFormat="1" ht="13.5"/>
    <row r="14927" s="57" customFormat="1" ht="13.5"/>
    <row r="14928" s="57" customFormat="1" ht="13.5"/>
    <row r="14929" s="57" customFormat="1" ht="13.5"/>
    <row r="14930" s="57" customFormat="1" ht="13.5"/>
    <row r="14931" s="57" customFormat="1" ht="13.5"/>
    <row r="14932" s="57" customFormat="1" ht="13.5"/>
    <row r="14933" s="57" customFormat="1" ht="13.5"/>
    <row r="14934" s="57" customFormat="1" ht="13.5"/>
    <row r="14935" s="57" customFormat="1" ht="13.5"/>
    <row r="14936" s="57" customFormat="1" ht="13.5"/>
    <row r="14937" s="57" customFormat="1" ht="13.5"/>
    <row r="14938" s="57" customFormat="1" ht="13.5"/>
    <row r="14939" s="57" customFormat="1" ht="13.5"/>
    <row r="14940" s="57" customFormat="1" ht="13.5"/>
    <row r="14941" s="57" customFormat="1" ht="13.5"/>
    <row r="14942" s="57" customFormat="1" ht="13.5"/>
    <row r="14943" s="57" customFormat="1" ht="13.5"/>
    <row r="14944" s="57" customFormat="1" ht="13.5"/>
    <row r="14945" s="57" customFormat="1" ht="13.5"/>
    <row r="14946" s="57" customFormat="1" ht="13.5"/>
    <row r="14947" s="57" customFormat="1" ht="13.5"/>
    <row r="14948" s="57" customFormat="1" ht="13.5"/>
    <row r="14949" s="57" customFormat="1" ht="13.5"/>
    <row r="14950" s="57" customFormat="1" ht="13.5"/>
    <row r="14951" s="57" customFormat="1" ht="13.5"/>
    <row r="14952" s="57" customFormat="1" ht="13.5"/>
    <row r="14953" s="57" customFormat="1" ht="13.5"/>
    <row r="14954" s="57" customFormat="1" ht="13.5"/>
    <row r="14955" s="57" customFormat="1" ht="13.5"/>
    <row r="14956" s="57" customFormat="1" ht="13.5"/>
    <row r="14957" s="57" customFormat="1" ht="13.5"/>
    <row r="14958" s="57" customFormat="1" ht="13.5"/>
    <row r="14959" s="57" customFormat="1" ht="13.5"/>
    <row r="14960" s="57" customFormat="1" ht="13.5"/>
    <row r="14961" s="57" customFormat="1" ht="13.5"/>
    <row r="14962" s="57" customFormat="1" ht="13.5"/>
    <row r="14963" s="57" customFormat="1" ht="13.5"/>
    <row r="14964" s="57" customFormat="1" ht="13.5"/>
    <row r="14965" s="57" customFormat="1" ht="13.5"/>
    <row r="14966" s="57" customFormat="1" ht="13.5"/>
    <row r="14967" s="57" customFormat="1" ht="13.5"/>
    <row r="14968" s="57" customFormat="1" ht="13.5"/>
    <row r="14969" s="57" customFormat="1" ht="13.5"/>
    <row r="14970" s="57" customFormat="1" ht="13.5"/>
    <row r="14971" s="57" customFormat="1" ht="13.5"/>
    <row r="14972" s="57" customFormat="1" ht="13.5"/>
    <row r="14973" s="57" customFormat="1" ht="13.5"/>
    <row r="14974" s="57" customFormat="1" ht="13.5"/>
    <row r="14975" s="57" customFormat="1" ht="13.5"/>
    <row r="14976" s="57" customFormat="1" ht="13.5"/>
    <row r="14977" s="57" customFormat="1" ht="13.5"/>
    <row r="14978" s="57" customFormat="1" ht="13.5"/>
    <row r="14979" s="57" customFormat="1" ht="13.5"/>
    <row r="14980" s="57" customFormat="1" ht="13.5"/>
    <row r="14981" s="57" customFormat="1" ht="13.5"/>
    <row r="14982" s="57" customFormat="1" ht="13.5"/>
    <row r="14983" s="57" customFormat="1" ht="13.5"/>
    <row r="14984" s="57" customFormat="1" ht="13.5"/>
    <row r="14985" s="57" customFormat="1" ht="13.5"/>
    <row r="14986" s="57" customFormat="1" ht="13.5"/>
    <row r="14987" s="57" customFormat="1" ht="13.5"/>
    <row r="14988" s="57" customFormat="1" ht="13.5"/>
    <row r="14989" s="57" customFormat="1" ht="13.5"/>
    <row r="14990" s="57" customFormat="1" ht="13.5"/>
    <row r="14991" s="57" customFormat="1" ht="13.5"/>
    <row r="14992" s="57" customFormat="1" ht="13.5"/>
    <row r="14993" s="57" customFormat="1" ht="13.5"/>
    <row r="14994" s="57" customFormat="1" ht="13.5"/>
    <row r="14995" s="57" customFormat="1" ht="13.5"/>
    <row r="14996" s="57" customFormat="1" ht="13.5"/>
    <row r="14997" s="57" customFormat="1" ht="13.5"/>
    <row r="14998" s="57" customFormat="1" ht="13.5"/>
    <row r="14999" s="57" customFormat="1" ht="13.5"/>
    <row r="15000" s="57" customFormat="1" ht="13.5"/>
    <row r="15001" s="57" customFormat="1" ht="13.5"/>
    <row r="15002" s="57" customFormat="1" ht="13.5"/>
    <row r="15003" s="57" customFormat="1" ht="13.5"/>
    <row r="15004" s="57" customFormat="1" ht="13.5"/>
    <row r="15005" s="57" customFormat="1" ht="13.5"/>
    <row r="15006" s="57" customFormat="1" ht="13.5"/>
    <row r="15007" s="57" customFormat="1" ht="13.5"/>
    <row r="15008" s="57" customFormat="1" ht="13.5"/>
    <row r="15009" s="57" customFormat="1" ht="13.5"/>
    <row r="15010" s="57" customFormat="1" ht="13.5"/>
    <row r="15011" s="57" customFormat="1" ht="13.5"/>
    <row r="15012" s="57" customFormat="1" ht="13.5"/>
    <row r="15013" s="57" customFormat="1" ht="13.5"/>
    <row r="15014" s="57" customFormat="1" ht="13.5"/>
    <row r="15015" s="57" customFormat="1" ht="13.5"/>
    <row r="15016" s="57" customFormat="1" ht="13.5"/>
    <row r="15017" s="57" customFormat="1" ht="13.5"/>
    <row r="15018" s="57" customFormat="1" ht="13.5"/>
    <row r="15019" s="57" customFormat="1" ht="13.5"/>
    <row r="15020" s="57" customFormat="1" ht="13.5"/>
    <row r="15021" s="57" customFormat="1" ht="13.5"/>
    <row r="15022" s="57" customFormat="1" ht="13.5"/>
    <row r="15023" s="57" customFormat="1" ht="13.5"/>
    <row r="15024" s="57" customFormat="1" ht="13.5"/>
    <row r="15025" s="57" customFormat="1" ht="13.5"/>
    <row r="15026" s="57" customFormat="1" ht="13.5"/>
    <row r="15027" s="57" customFormat="1" ht="13.5"/>
    <row r="15028" s="57" customFormat="1" ht="13.5"/>
    <row r="15029" s="57" customFormat="1" ht="13.5"/>
    <row r="15030" s="57" customFormat="1" ht="13.5"/>
    <row r="15031" s="57" customFormat="1" ht="13.5"/>
    <row r="15032" s="57" customFormat="1" ht="13.5"/>
    <row r="15033" s="57" customFormat="1" ht="13.5"/>
    <row r="15034" s="57" customFormat="1" ht="13.5"/>
    <row r="15035" s="57" customFormat="1" ht="13.5"/>
    <row r="15036" s="57" customFormat="1" ht="13.5"/>
    <row r="15037" s="57" customFormat="1" ht="13.5"/>
    <row r="15038" s="57" customFormat="1" ht="13.5"/>
    <row r="15039" s="57" customFormat="1" ht="13.5"/>
    <row r="15040" s="57" customFormat="1" ht="13.5"/>
    <row r="15041" s="57" customFormat="1" ht="13.5"/>
    <row r="15042" s="57" customFormat="1" ht="13.5"/>
    <row r="15043" s="57" customFormat="1" ht="13.5"/>
    <row r="15044" s="57" customFormat="1" ht="13.5"/>
    <row r="15045" s="57" customFormat="1" ht="13.5"/>
    <row r="15046" s="57" customFormat="1" ht="13.5"/>
    <row r="15047" s="57" customFormat="1" ht="13.5"/>
    <row r="15048" s="57" customFormat="1" ht="13.5"/>
    <row r="15049" s="57" customFormat="1" ht="13.5"/>
    <row r="15050" s="57" customFormat="1" ht="13.5"/>
    <row r="15051" s="57" customFormat="1" ht="13.5"/>
    <row r="15052" s="57" customFormat="1" ht="13.5"/>
    <row r="15053" s="57" customFormat="1" ht="13.5"/>
    <row r="15054" s="57" customFormat="1" ht="13.5"/>
    <row r="15055" s="57" customFormat="1" ht="13.5"/>
    <row r="15056" s="57" customFormat="1" ht="13.5"/>
    <row r="15057" s="57" customFormat="1" ht="13.5"/>
    <row r="15058" s="57" customFormat="1" ht="13.5"/>
    <row r="15059" s="57" customFormat="1" ht="13.5"/>
    <row r="15060" s="57" customFormat="1" ht="13.5"/>
    <row r="15061" s="57" customFormat="1" ht="13.5"/>
    <row r="15062" s="57" customFormat="1" ht="13.5"/>
    <row r="15063" s="57" customFormat="1" ht="13.5"/>
    <row r="15064" s="57" customFormat="1" ht="13.5"/>
    <row r="15065" s="57" customFormat="1" ht="13.5"/>
    <row r="15066" s="57" customFormat="1" ht="13.5"/>
    <row r="15067" s="57" customFormat="1" ht="13.5"/>
    <row r="15068" s="57" customFormat="1" ht="13.5"/>
    <row r="15069" s="57" customFormat="1" ht="13.5"/>
    <row r="15070" s="57" customFormat="1" ht="13.5"/>
    <row r="15071" s="57" customFormat="1" ht="13.5"/>
    <row r="15072" s="57" customFormat="1" ht="13.5"/>
    <row r="15073" s="57" customFormat="1" ht="13.5"/>
    <row r="15074" s="57" customFormat="1" ht="13.5"/>
    <row r="15075" s="57" customFormat="1" ht="13.5"/>
    <row r="15076" s="57" customFormat="1" ht="13.5"/>
    <row r="15077" s="57" customFormat="1" ht="13.5"/>
    <row r="15078" s="57" customFormat="1" ht="13.5"/>
    <row r="15079" s="57" customFormat="1" ht="13.5"/>
    <row r="15080" s="57" customFormat="1" ht="13.5"/>
    <row r="15081" s="57" customFormat="1" ht="13.5"/>
    <row r="15082" s="57" customFormat="1" ht="13.5"/>
    <row r="15083" s="57" customFormat="1" ht="13.5"/>
    <row r="15084" s="57" customFormat="1" ht="13.5"/>
    <row r="15085" s="57" customFormat="1" ht="13.5"/>
    <row r="15086" s="57" customFormat="1" ht="13.5"/>
    <row r="15087" s="57" customFormat="1" ht="13.5"/>
    <row r="15088" s="57" customFormat="1" ht="13.5"/>
    <row r="15089" s="57" customFormat="1" ht="13.5"/>
    <row r="15090" s="57" customFormat="1" ht="13.5"/>
    <row r="15091" s="57" customFormat="1" ht="13.5"/>
    <row r="15092" s="57" customFormat="1" ht="13.5"/>
    <row r="15093" s="57" customFormat="1" ht="13.5"/>
    <row r="15094" s="57" customFormat="1" ht="13.5"/>
    <row r="15095" s="57" customFormat="1" ht="13.5"/>
    <row r="15096" s="57" customFormat="1" ht="13.5"/>
    <row r="15097" s="57" customFormat="1" ht="13.5"/>
    <row r="15098" s="57" customFormat="1" ht="13.5"/>
    <row r="15099" s="57" customFormat="1" ht="13.5"/>
    <row r="15100" s="57" customFormat="1" ht="13.5"/>
    <row r="15101" s="57" customFormat="1" ht="13.5"/>
    <row r="15102" s="57" customFormat="1" ht="13.5"/>
    <row r="15103" s="57" customFormat="1" ht="13.5"/>
    <row r="15104" s="57" customFormat="1" ht="13.5"/>
    <row r="15105" s="57" customFormat="1" ht="13.5"/>
    <row r="15106" s="57" customFormat="1" ht="13.5"/>
    <row r="15107" s="57" customFormat="1" ht="13.5"/>
    <row r="15108" s="57" customFormat="1" ht="13.5"/>
    <row r="15109" s="57" customFormat="1" ht="13.5"/>
    <row r="15110" s="57" customFormat="1" ht="13.5"/>
    <row r="15111" s="57" customFormat="1" ht="13.5"/>
    <row r="15112" s="57" customFormat="1" ht="13.5"/>
    <row r="15113" s="57" customFormat="1" ht="13.5"/>
    <row r="15114" s="57" customFormat="1" ht="13.5"/>
    <row r="15115" s="57" customFormat="1" ht="13.5"/>
    <row r="15116" s="57" customFormat="1" ht="13.5"/>
    <row r="15117" s="57" customFormat="1" ht="13.5"/>
    <row r="15118" s="57" customFormat="1" ht="13.5"/>
    <row r="15119" s="57" customFormat="1" ht="13.5"/>
    <row r="15120" s="57" customFormat="1" ht="13.5"/>
    <row r="15121" s="57" customFormat="1" ht="13.5"/>
    <row r="15122" s="57" customFormat="1" ht="13.5"/>
    <row r="15123" s="57" customFormat="1" ht="13.5"/>
    <row r="15124" s="57" customFormat="1" ht="13.5"/>
    <row r="15125" s="57" customFormat="1" ht="13.5"/>
    <row r="15126" s="57" customFormat="1" ht="13.5"/>
    <row r="15127" s="57" customFormat="1" ht="13.5"/>
    <row r="15128" s="57" customFormat="1" ht="13.5"/>
    <row r="15129" s="57" customFormat="1" ht="13.5"/>
    <row r="15130" s="57" customFormat="1" ht="13.5"/>
    <row r="15131" s="57" customFormat="1" ht="13.5"/>
    <row r="15132" s="57" customFormat="1" ht="13.5"/>
    <row r="15133" s="57" customFormat="1" ht="13.5"/>
    <row r="15134" s="57" customFormat="1" ht="13.5"/>
    <row r="15135" s="57" customFormat="1" ht="13.5"/>
    <row r="15136" s="57" customFormat="1" ht="13.5"/>
    <row r="15137" s="57" customFormat="1" ht="13.5"/>
    <row r="15138" s="57" customFormat="1" ht="13.5"/>
    <row r="15139" s="57" customFormat="1" ht="13.5"/>
    <row r="15140" s="57" customFormat="1" ht="13.5"/>
    <row r="15141" s="57" customFormat="1" ht="13.5"/>
    <row r="15142" s="57" customFormat="1" ht="13.5"/>
    <row r="15143" s="57" customFormat="1" ht="13.5"/>
    <row r="15144" s="57" customFormat="1" ht="13.5"/>
    <row r="15145" s="57" customFormat="1" ht="13.5"/>
    <row r="15146" s="57" customFormat="1" ht="13.5"/>
    <row r="15147" s="57" customFormat="1" ht="13.5"/>
    <row r="15148" s="57" customFormat="1" ht="13.5"/>
    <row r="15149" s="57" customFormat="1" ht="13.5"/>
    <row r="15150" s="57" customFormat="1" ht="13.5"/>
    <row r="15151" s="57" customFormat="1" ht="13.5"/>
    <row r="15152" s="57" customFormat="1" ht="13.5"/>
    <row r="15153" s="57" customFormat="1" ht="13.5"/>
    <row r="15154" s="57" customFormat="1" ht="13.5"/>
    <row r="15155" s="57" customFormat="1" ht="13.5"/>
    <row r="15156" s="57" customFormat="1" ht="13.5"/>
    <row r="15157" s="57" customFormat="1" ht="13.5"/>
    <row r="15158" s="57" customFormat="1" ht="13.5"/>
    <row r="15159" s="57" customFormat="1" ht="13.5"/>
    <row r="15160" s="57" customFormat="1" ht="13.5"/>
    <row r="15161" s="57" customFormat="1" ht="13.5"/>
    <row r="15162" s="57" customFormat="1" ht="13.5"/>
    <row r="15163" s="57" customFormat="1" ht="13.5"/>
    <row r="15164" s="57" customFormat="1" ht="13.5"/>
    <row r="15165" s="57" customFormat="1" ht="13.5"/>
    <row r="15166" s="57" customFormat="1" ht="13.5"/>
    <row r="15167" s="57" customFormat="1" ht="13.5"/>
    <row r="15168" s="57" customFormat="1" ht="13.5"/>
    <row r="15169" s="57" customFormat="1" ht="13.5"/>
    <row r="15170" s="57" customFormat="1" ht="13.5"/>
    <row r="15171" s="57" customFormat="1" ht="13.5"/>
    <row r="15172" s="57" customFormat="1" ht="13.5"/>
    <row r="15173" s="57" customFormat="1" ht="13.5"/>
    <row r="15174" s="57" customFormat="1" ht="13.5"/>
    <row r="15175" s="57" customFormat="1" ht="13.5"/>
    <row r="15176" s="57" customFormat="1" ht="13.5"/>
    <row r="15177" s="57" customFormat="1" ht="13.5"/>
    <row r="15178" s="57" customFormat="1" ht="13.5"/>
    <row r="15179" s="57" customFormat="1" ht="13.5"/>
    <row r="15180" s="57" customFormat="1" ht="13.5"/>
    <row r="15181" s="57" customFormat="1" ht="13.5"/>
    <row r="15182" s="57" customFormat="1" ht="13.5"/>
    <row r="15183" s="57" customFormat="1" ht="13.5"/>
    <row r="15184" s="57" customFormat="1" ht="13.5"/>
    <row r="15185" s="57" customFormat="1" ht="13.5"/>
    <row r="15186" s="57" customFormat="1" ht="13.5"/>
    <row r="15187" s="57" customFormat="1" ht="13.5"/>
    <row r="15188" s="57" customFormat="1" ht="13.5"/>
    <row r="15189" s="57" customFormat="1" ht="13.5"/>
    <row r="15190" s="57" customFormat="1" ht="13.5"/>
    <row r="15191" s="57" customFormat="1" ht="13.5"/>
    <row r="15192" s="57" customFormat="1" ht="13.5"/>
    <row r="15193" s="57" customFormat="1" ht="13.5"/>
    <row r="15194" s="57" customFormat="1" ht="13.5"/>
    <row r="15195" s="57" customFormat="1" ht="13.5"/>
    <row r="15196" s="57" customFormat="1" ht="13.5"/>
    <row r="15197" s="57" customFormat="1" ht="13.5"/>
    <row r="15198" s="57" customFormat="1" ht="13.5"/>
    <row r="15199" s="57" customFormat="1" ht="13.5"/>
    <row r="15200" s="57" customFormat="1" ht="13.5"/>
    <row r="15201" s="57" customFormat="1" ht="13.5"/>
    <row r="15202" s="57" customFormat="1" ht="13.5"/>
    <row r="15203" s="57" customFormat="1" ht="13.5"/>
    <row r="15204" s="57" customFormat="1" ht="13.5"/>
    <row r="15205" s="57" customFormat="1" ht="13.5"/>
    <row r="15206" s="57" customFormat="1" ht="13.5"/>
    <row r="15207" s="57" customFormat="1" ht="13.5"/>
    <row r="15208" s="57" customFormat="1" ht="13.5"/>
    <row r="15209" s="57" customFormat="1" ht="13.5"/>
    <row r="15210" s="57" customFormat="1" ht="13.5"/>
    <row r="15211" s="57" customFormat="1" ht="13.5"/>
    <row r="15212" s="57" customFormat="1" ht="13.5"/>
    <row r="15213" s="57" customFormat="1" ht="13.5"/>
    <row r="15214" s="57" customFormat="1" ht="13.5"/>
    <row r="15215" s="57" customFormat="1" ht="13.5"/>
    <row r="15216" s="57" customFormat="1" ht="13.5"/>
    <row r="15217" s="57" customFormat="1" ht="13.5"/>
    <row r="15218" s="57" customFormat="1" ht="13.5"/>
    <row r="15219" s="57" customFormat="1" ht="13.5"/>
    <row r="15220" s="57" customFormat="1" ht="13.5"/>
    <row r="15221" s="57" customFormat="1" ht="13.5"/>
    <row r="15222" s="57" customFormat="1" ht="13.5"/>
    <row r="15223" s="57" customFormat="1" ht="13.5"/>
    <row r="15224" s="57" customFormat="1" ht="13.5"/>
    <row r="15225" s="57" customFormat="1" ht="13.5"/>
    <row r="15226" s="57" customFormat="1" ht="13.5"/>
    <row r="15227" s="57" customFormat="1" ht="13.5"/>
    <row r="15228" s="57" customFormat="1" ht="13.5"/>
    <row r="15229" s="57" customFormat="1" ht="13.5"/>
    <row r="15230" s="57" customFormat="1" ht="13.5"/>
    <row r="15231" s="57" customFormat="1" ht="13.5"/>
    <row r="15232" s="57" customFormat="1" ht="13.5"/>
    <row r="15233" s="57" customFormat="1" ht="13.5"/>
    <row r="15234" s="57" customFormat="1" ht="13.5"/>
    <row r="15235" s="57" customFormat="1" ht="13.5"/>
    <row r="15236" s="57" customFormat="1" ht="13.5"/>
    <row r="15237" s="57" customFormat="1" ht="13.5"/>
    <row r="15238" s="57" customFormat="1" ht="13.5"/>
    <row r="15239" s="57" customFormat="1" ht="13.5"/>
    <row r="15240" s="57" customFormat="1" ht="13.5"/>
    <row r="15241" s="57" customFormat="1" ht="13.5"/>
    <row r="15242" s="57" customFormat="1" ht="13.5"/>
    <row r="15243" s="57" customFormat="1" ht="13.5"/>
    <row r="15244" s="57" customFormat="1" ht="13.5"/>
    <row r="15245" s="57" customFormat="1" ht="13.5"/>
    <row r="15246" s="57" customFormat="1" ht="13.5"/>
    <row r="15247" s="57" customFormat="1" ht="13.5"/>
    <row r="15248" s="57" customFormat="1" ht="13.5"/>
    <row r="15249" s="57" customFormat="1" ht="13.5"/>
    <row r="15250" s="57" customFormat="1" ht="13.5"/>
    <row r="15251" s="57" customFormat="1" ht="13.5"/>
    <row r="15252" s="57" customFormat="1" ht="13.5"/>
    <row r="15253" s="57" customFormat="1" ht="13.5"/>
    <row r="15254" s="57" customFormat="1" ht="13.5"/>
    <row r="15255" s="57" customFormat="1" ht="13.5"/>
    <row r="15256" s="57" customFormat="1" ht="13.5"/>
    <row r="15257" s="57" customFormat="1" ht="13.5"/>
    <row r="15258" s="57" customFormat="1" ht="13.5"/>
    <row r="15259" s="57" customFormat="1" ht="13.5"/>
    <row r="15260" s="57" customFormat="1" ht="13.5"/>
    <row r="15261" s="57" customFormat="1" ht="13.5"/>
    <row r="15262" s="57" customFormat="1" ht="13.5"/>
    <row r="15263" s="57" customFormat="1" ht="13.5"/>
    <row r="15264" s="57" customFormat="1" ht="13.5"/>
    <row r="15265" s="57" customFormat="1" ht="13.5"/>
    <row r="15266" s="57" customFormat="1" ht="13.5"/>
    <row r="15267" s="57" customFormat="1" ht="13.5"/>
    <row r="15268" s="57" customFormat="1" ht="13.5"/>
    <row r="15269" s="57" customFormat="1" ht="13.5"/>
    <row r="15270" s="57" customFormat="1" ht="13.5"/>
    <row r="15271" s="57" customFormat="1" ht="13.5"/>
    <row r="15272" s="57" customFormat="1" ht="13.5"/>
    <row r="15273" s="57" customFormat="1" ht="13.5"/>
    <row r="15274" s="57" customFormat="1" ht="13.5"/>
    <row r="15275" s="57" customFormat="1" ht="13.5"/>
    <row r="15276" s="57" customFormat="1" ht="13.5"/>
    <row r="15277" s="57" customFormat="1" ht="13.5"/>
    <row r="15278" s="57" customFormat="1" ht="13.5"/>
    <row r="15279" s="57" customFormat="1" ht="13.5"/>
    <row r="15280" s="57" customFormat="1" ht="13.5"/>
    <row r="15281" s="57" customFormat="1" ht="13.5"/>
    <row r="15282" s="57" customFormat="1" ht="13.5"/>
    <row r="15283" s="57" customFormat="1" ht="13.5"/>
    <row r="15284" s="57" customFormat="1" ht="13.5"/>
    <row r="15285" s="57" customFormat="1" ht="13.5"/>
    <row r="15286" s="57" customFormat="1" ht="13.5"/>
    <row r="15287" s="57" customFormat="1" ht="13.5"/>
    <row r="15288" s="57" customFormat="1" ht="13.5"/>
    <row r="15289" s="57" customFormat="1" ht="13.5"/>
    <row r="15290" s="57" customFormat="1" ht="13.5"/>
    <row r="15291" s="57" customFormat="1" ht="13.5"/>
    <row r="15292" s="57" customFormat="1" ht="13.5"/>
    <row r="15293" s="57" customFormat="1" ht="13.5"/>
    <row r="15294" s="57" customFormat="1" ht="13.5"/>
    <row r="15295" s="57" customFormat="1" ht="13.5"/>
    <row r="15296" s="57" customFormat="1" ht="13.5"/>
    <row r="15297" s="57" customFormat="1" ht="13.5"/>
    <row r="15298" s="57" customFormat="1" ht="13.5"/>
    <row r="15299" s="57" customFormat="1" ht="13.5"/>
    <row r="15300" s="57" customFormat="1" ht="13.5"/>
    <row r="15301" s="57" customFormat="1" ht="13.5"/>
    <row r="15302" s="57" customFormat="1" ht="13.5"/>
    <row r="15303" s="57" customFormat="1" ht="13.5"/>
    <row r="15304" s="57" customFormat="1" ht="13.5"/>
    <row r="15305" s="57" customFormat="1" ht="13.5"/>
    <row r="15306" s="57" customFormat="1" ht="13.5"/>
    <row r="15307" s="57" customFormat="1" ht="13.5"/>
    <row r="15308" s="57" customFormat="1" ht="13.5"/>
    <row r="15309" s="57" customFormat="1" ht="13.5"/>
    <row r="15310" s="57" customFormat="1" ht="13.5"/>
    <row r="15311" s="57" customFormat="1" ht="13.5"/>
    <row r="15312" s="57" customFormat="1" ht="13.5"/>
    <row r="15313" s="57" customFormat="1" ht="13.5"/>
    <row r="15314" s="57" customFormat="1" ht="13.5"/>
    <row r="15315" s="57" customFormat="1" ht="13.5"/>
    <row r="15316" s="57" customFormat="1" ht="13.5"/>
    <row r="15317" s="57" customFormat="1" ht="13.5"/>
    <row r="15318" s="57" customFormat="1" ht="13.5"/>
    <row r="15319" s="57" customFormat="1" ht="13.5"/>
    <row r="15320" s="57" customFormat="1" ht="13.5"/>
    <row r="15321" s="57" customFormat="1" ht="13.5"/>
    <row r="15322" s="57" customFormat="1" ht="13.5"/>
    <row r="15323" s="57" customFormat="1" ht="13.5"/>
    <row r="15324" s="57" customFormat="1" ht="13.5"/>
    <row r="15325" s="57" customFormat="1" ht="13.5"/>
    <row r="15326" s="57" customFormat="1" ht="13.5"/>
    <row r="15327" s="57" customFormat="1" ht="13.5"/>
    <row r="15328" s="57" customFormat="1" ht="13.5"/>
    <row r="15329" s="57" customFormat="1" ht="13.5"/>
    <row r="15330" s="57" customFormat="1" ht="13.5"/>
    <row r="15331" s="57" customFormat="1" ht="13.5"/>
    <row r="15332" s="57" customFormat="1" ht="13.5"/>
    <row r="15333" s="57" customFormat="1" ht="13.5"/>
    <row r="15334" s="57" customFormat="1" ht="13.5"/>
    <row r="15335" s="57" customFormat="1" ht="13.5"/>
    <row r="15336" s="57" customFormat="1" ht="13.5"/>
    <row r="15337" s="57" customFormat="1" ht="13.5"/>
    <row r="15338" s="57" customFormat="1" ht="13.5"/>
    <row r="15339" s="57" customFormat="1" ht="13.5"/>
    <row r="15340" s="57" customFormat="1" ht="13.5"/>
    <row r="15341" s="57" customFormat="1" ht="13.5"/>
    <row r="15342" s="57" customFormat="1" ht="13.5"/>
    <row r="15343" s="57" customFormat="1" ht="13.5"/>
    <row r="15344" s="57" customFormat="1" ht="13.5"/>
    <row r="15345" s="57" customFormat="1" ht="13.5"/>
    <row r="15346" s="57" customFormat="1" ht="13.5"/>
    <row r="15347" s="57" customFormat="1" ht="13.5"/>
    <row r="15348" s="57" customFormat="1" ht="13.5"/>
    <row r="15349" s="57" customFormat="1" ht="13.5"/>
    <row r="15350" s="57" customFormat="1" ht="13.5"/>
    <row r="15351" s="57" customFormat="1" ht="13.5"/>
    <row r="15352" s="57" customFormat="1" ht="13.5"/>
    <row r="15353" s="57" customFormat="1" ht="13.5"/>
    <row r="15354" s="57" customFormat="1" ht="13.5"/>
    <row r="15355" s="57" customFormat="1" ht="13.5"/>
    <row r="15356" s="57" customFormat="1" ht="13.5"/>
    <row r="15357" s="57" customFormat="1" ht="13.5"/>
    <row r="15358" s="57" customFormat="1" ht="13.5"/>
    <row r="15359" s="57" customFormat="1" ht="13.5"/>
    <row r="15360" s="57" customFormat="1" ht="13.5"/>
    <row r="15361" s="57" customFormat="1" ht="13.5"/>
    <row r="15362" s="57" customFormat="1" ht="13.5"/>
    <row r="15363" s="57" customFormat="1" ht="13.5"/>
    <row r="15364" s="57" customFormat="1" ht="13.5"/>
    <row r="15365" s="57" customFormat="1" ht="13.5"/>
    <row r="15366" s="57" customFormat="1" ht="13.5"/>
    <row r="15367" s="57" customFormat="1" ht="13.5"/>
    <row r="15368" s="57" customFormat="1" ht="13.5"/>
    <row r="15369" s="57" customFormat="1" ht="13.5"/>
    <row r="15370" s="57" customFormat="1" ht="13.5"/>
    <row r="15371" s="57" customFormat="1" ht="13.5"/>
    <row r="15372" s="57" customFormat="1" ht="13.5"/>
    <row r="15373" s="57" customFormat="1" ht="13.5"/>
    <row r="15374" s="57" customFormat="1" ht="13.5"/>
    <row r="15375" s="57" customFormat="1" ht="13.5"/>
    <row r="15376" s="57" customFormat="1" ht="13.5"/>
    <row r="15377" s="57" customFormat="1" ht="13.5"/>
    <row r="15378" s="57" customFormat="1" ht="13.5"/>
    <row r="15379" s="57" customFormat="1" ht="13.5"/>
    <row r="15380" s="57" customFormat="1" ht="13.5"/>
    <row r="15381" s="57" customFormat="1" ht="13.5"/>
    <row r="15382" s="57" customFormat="1" ht="13.5"/>
    <row r="15383" s="57" customFormat="1" ht="13.5"/>
    <row r="15384" s="57" customFormat="1" ht="13.5"/>
    <row r="15385" s="57" customFormat="1" ht="13.5"/>
    <row r="15386" s="57" customFormat="1" ht="13.5"/>
    <row r="15387" s="57" customFormat="1" ht="13.5"/>
    <row r="15388" s="57" customFormat="1" ht="13.5"/>
    <row r="15389" s="57" customFormat="1" ht="13.5"/>
    <row r="15390" s="57" customFormat="1" ht="13.5"/>
    <row r="15391" s="57" customFormat="1" ht="13.5"/>
    <row r="15392" s="57" customFormat="1" ht="13.5"/>
    <row r="15393" s="57" customFormat="1" ht="13.5"/>
    <row r="15394" s="57" customFormat="1" ht="13.5"/>
    <row r="15395" s="57" customFormat="1" ht="13.5"/>
    <row r="15396" s="57" customFormat="1" ht="13.5"/>
    <row r="15397" s="57" customFormat="1" ht="13.5"/>
    <row r="15398" s="57" customFormat="1" ht="13.5"/>
    <row r="15399" s="57" customFormat="1" ht="13.5"/>
    <row r="15400" s="57" customFormat="1" ht="13.5"/>
    <row r="15401" s="57" customFormat="1" ht="13.5"/>
    <row r="15402" s="57" customFormat="1" ht="13.5"/>
    <row r="15403" s="57" customFormat="1" ht="13.5"/>
    <row r="15404" s="57" customFormat="1" ht="13.5"/>
    <row r="15405" s="57" customFormat="1" ht="13.5"/>
    <row r="15406" s="57" customFormat="1" ht="13.5"/>
    <row r="15407" s="57" customFormat="1" ht="13.5"/>
    <row r="15408" s="57" customFormat="1" ht="13.5"/>
    <row r="15409" s="57" customFormat="1" ht="13.5"/>
    <row r="15410" s="57" customFormat="1" ht="13.5"/>
    <row r="15411" s="57" customFormat="1" ht="13.5"/>
    <row r="15412" s="57" customFormat="1" ht="13.5"/>
    <row r="15413" s="57" customFormat="1" ht="13.5"/>
    <row r="15414" s="57" customFormat="1" ht="13.5"/>
    <row r="15415" s="57" customFormat="1" ht="13.5"/>
    <row r="15416" s="57" customFormat="1" ht="13.5"/>
    <row r="15417" s="57" customFormat="1" ht="13.5"/>
    <row r="15418" s="57" customFormat="1" ht="13.5"/>
    <row r="15419" s="57" customFormat="1" ht="13.5"/>
    <row r="15420" s="57" customFormat="1" ht="13.5"/>
    <row r="15421" s="57" customFormat="1" ht="13.5"/>
    <row r="15422" s="57" customFormat="1" ht="13.5"/>
    <row r="15423" s="57" customFormat="1" ht="13.5"/>
    <row r="15424" s="57" customFormat="1" ht="13.5"/>
    <row r="15425" s="57" customFormat="1" ht="13.5"/>
    <row r="15426" s="57" customFormat="1" ht="13.5"/>
    <row r="15427" s="57" customFormat="1" ht="13.5"/>
    <row r="15428" s="57" customFormat="1" ht="13.5"/>
    <row r="15429" s="57" customFormat="1" ht="13.5"/>
    <row r="15430" s="57" customFormat="1" ht="13.5"/>
    <row r="15431" s="57" customFormat="1" ht="13.5"/>
    <row r="15432" s="57" customFormat="1" ht="13.5"/>
    <row r="15433" s="57" customFormat="1" ht="13.5"/>
    <row r="15434" s="57" customFormat="1" ht="13.5"/>
    <row r="15435" s="57" customFormat="1" ht="13.5"/>
    <row r="15436" s="57" customFormat="1" ht="13.5"/>
    <row r="15437" s="57" customFormat="1" ht="13.5"/>
    <row r="15438" s="57" customFormat="1" ht="13.5"/>
    <row r="15439" s="57" customFormat="1" ht="13.5"/>
    <row r="15440" s="57" customFormat="1" ht="13.5"/>
    <row r="15441" s="57" customFormat="1" ht="13.5"/>
    <row r="15442" s="57" customFormat="1" ht="13.5"/>
    <row r="15443" s="57" customFormat="1" ht="13.5"/>
    <row r="15444" s="57" customFormat="1" ht="13.5"/>
    <row r="15445" s="57" customFormat="1" ht="13.5"/>
    <row r="15446" s="57" customFormat="1" ht="13.5"/>
    <row r="15447" s="57" customFormat="1" ht="13.5"/>
    <row r="15448" s="57" customFormat="1" ht="13.5"/>
    <row r="15449" s="57" customFormat="1" ht="13.5"/>
    <row r="15450" s="57" customFormat="1" ht="13.5"/>
    <row r="15451" s="57" customFormat="1" ht="13.5"/>
    <row r="15452" s="57" customFormat="1" ht="13.5"/>
    <row r="15453" s="57" customFormat="1" ht="13.5"/>
    <row r="15454" s="57" customFormat="1" ht="13.5"/>
    <row r="15455" s="57" customFormat="1" ht="13.5"/>
    <row r="15456" s="57" customFormat="1" ht="13.5"/>
    <row r="15457" s="57" customFormat="1" ht="13.5"/>
    <row r="15458" s="57" customFormat="1" ht="13.5"/>
    <row r="15459" s="57" customFormat="1" ht="13.5"/>
    <row r="15460" s="57" customFormat="1" ht="13.5"/>
    <row r="15461" s="57" customFormat="1" ht="13.5"/>
    <row r="15462" s="57" customFormat="1" ht="13.5"/>
    <row r="15463" s="57" customFormat="1" ht="13.5"/>
    <row r="15464" s="57" customFormat="1" ht="13.5"/>
    <row r="15465" s="57" customFormat="1" ht="13.5"/>
    <row r="15466" s="57" customFormat="1" ht="13.5"/>
    <row r="15467" s="57" customFormat="1" ht="13.5"/>
    <row r="15468" s="57" customFormat="1" ht="13.5"/>
    <row r="15469" s="57" customFormat="1" ht="13.5"/>
    <row r="15470" s="57" customFormat="1" ht="13.5"/>
    <row r="15471" s="57" customFormat="1" ht="13.5"/>
    <row r="15472" s="57" customFormat="1" ht="13.5"/>
    <row r="15473" s="57" customFormat="1" ht="13.5"/>
    <row r="15474" s="57" customFormat="1" ht="13.5"/>
    <row r="15475" s="57" customFormat="1" ht="13.5"/>
    <row r="15476" s="57" customFormat="1" ht="13.5"/>
    <row r="15477" s="57" customFormat="1" ht="13.5"/>
    <row r="15478" s="57" customFormat="1" ht="13.5"/>
    <row r="15479" s="57" customFormat="1" ht="13.5"/>
    <row r="15480" s="57" customFormat="1" ht="13.5"/>
    <row r="15481" s="57" customFormat="1" ht="13.5"/>
    <row r="15482" s="57" customFormat="1" ht="13.5"/>
    <row r="15483" s="57" customFormat="1" ht="13.5"/>
    <row r="15484" s="57" customFormat="1" ht="13.5"/>
    <row r="15485" s="57" customFormat="1" ht="13.5"/>
    <row r="15486" s="57" customFormat="1" ht="13.5"/>
    <row r="15487" s="57" customFormat="1" ht="13.5"/>
    <row r="15488" s="57" customFormat="1" ht="13.5"/>
    <row r="15489" s="57" customFormat="1" ht="13.5"/>
    <row r="15490" s="57" customFormat="1" ht="13.5"/>
    <row r="15491" s="57" customFormat="1" ht="13.5"/>
    <row r="15492" s="57" customFormat="1" ht="13.5"/>
    <row r="15493" s="57" customFormat="1" ht="13.5"/>
    <row r="15494" s="57" customFormat="1" ht="13.5"/>
    <row r="15495" s="57" customFormat="1" ht="13.5"/>
    <row r="15496" s="57" customFormat="1" ht="13.5"/>
    <row r="15497" s="57" customFormat="1" ht="13.5"/>
    <row r="15498" s="57" customFormat="1" ht="13.5"/>
    <row r="15499" s="57" customFormat="1" ht="13.5"/>
    <row r="15500" s="57" customFormat="1" ht="13.5"/>
    <row r="15501" s="57" customFormat="1" ht="13.5"/>
    <row r="15502" s="57" customFormat="1" ht="13.5"/>
    <row r="15503" s="57" customFormat="1" ht="13.5"/>
    <row r="15504" s="57" customFormat="1" ht="13.5"/>
    <row r="15505" s="57" customFormat="1" ht="13.5"/>
    <row r="15506" s="57" customFormat="1" ht="13.5"/>
    <row r="15507" s="57" customFormat="1" ht="13.5"/>
    <row r="15508" s="57" customFormat="1" ht="13.5"/>
    <row r="15509" s="57" customFormat="1" ht="13.5"/>
    <row r="15510" s="57" customFormat="1" ht="13.5"/>
    <row r="15511" s="57" customFormat="1" ht="13.5"/>
    <row r="15512" s="57" customFormat="1" ht="13.5"/>
    <row r="15513" s="57" customFormat="1" ht="13.5"/>
    <row r="15514" s="57" customFormat="1" ht="13.5"/>
    <row r="15515" s="57" customFormat="1" ht="13.5"/>
    <row r="15516" s="57" customFormat="1" ht="13.5"/>
    <row r="15517" s="57" customFormat="1" ht="13.5"/>
    <row r="15518" s="57" customFormat="1" ht="13.5"/>
    <row r="15519" s="57" customFormat="1" ht="13.5"/>
    <row r="15520" s="57" customFormat="1" ht="13.5"/>
    <row r="15521" s="57" customFormat="1" ht="13.5"/>
    <row r="15522" s="57" customFormat="1" ht="13.5"/>
    <row r="15523" s="57" customFormat="1" ht="13.5"/>
    <row r="15524" s="57" customFormat="1" ht="13.5"/>
    <row r="15525" s="57" customFormat="1" ht="13.5"/>
    <row r="15526" s="57" customFormat="1" ht="13.5"/>
    <row r="15527" s="57" customFormat="1" ht="13.5"/>
    <row r="15528" s="57" customFormat="1" ht="13.5"/>
    <row r="15529" s="57" customFormat="1" ht="13.5"/>
    <row r="15530" s="57" customFormat="1" ht="13.5"/>
    <row r="15531" s="57" customFormat="1" ht="13.5"/>
    <row r="15532" s="57" customFormat="1" ht="13.5"/>
    <row r="15533" s="57" customFormat="1" ht="13.5"/>
    <row r="15534" s="57" customFormat="1" ht="13.5"/>
    <row r="15535" s="57" customFormat="1" ht="13.5"/>
    <row r="15536" s="57" customFormat="1" ht="13.5"/>
    <row r="15537" s="57" customFormat="1" ht="13.5"/>
    <row r="15538" s="57" customFormat="1" ht="13.5"/>
    <row r="15539" s="57" customFormat="1" ht="13.5"/>
    <row r="15540" s="57" customFormat="1" ht="13.5"/>
    <row r="15541" s="57" customFormat="1" ht="13.5"/>
    <row r="15542" s="57" customFormat="1" ht="13.5"/>
    <row r="15543" s="57" customFormat="1" ht="13.5"/>
    <row r="15544" s="57" customFormat="1" ht="13.5"/>
    <row r="15545" s="57" customFormat="1" ht="13.5"/>
    <row r="15546" s="57" customFormat="1" ht="13.5"/>
    <row r="15547" s="57" customFormat="1" ht="13.5"/>
    <row r="15548" s="57" customFormat="1" ht="13.5"/>
    <row r="15549" s="57" customFormat="1" ht="13.5"/>
    <row r="15550" s="57" customFormat="1" ht="13.5"/>
    <row r="15551" s="57" customFormat="1" ht="13.5"/>
    <row r="15552" s="57" customFormat="1" ht="13.5"/>
    <row r="15553" s="57" customFormat="1" ht="13.5"/>
    <row r="15554" s="57" customFormat="1" ht="13.5"/>
    <row r="15555" s="57" customFormat="1" ht="13.5"/>
    <row r="15556" s="57" customFormat="1" ht="13.5"/>
    <row r="15557" s="57" customFormat="1" ht="13.5"/>
    <row r="15558" s="57" customFormat="1" ht="13.5"/>
    <row r="15559" s="57" customFormat="1" ht="13.5"/>
    <row r="15560" s="57" customFormat="1" ht="13.5"/>
    <row r="15561" s="57" customFormat="1" ht="13.5"/>
    <row r="15562" s="57" customFormat="1" ht="13.5"/>
    <row r="15563" s="57" customFormat="1" ht="13.5"/>
    <row r="15564" s="57" customFormat="1" ht="13.5"/>
    <row r="15565" s="57" customFormat="1" ht="13.5"/>
    <row r="15566" s="57" customFormat="1" ht="13.5"/>
    <row r="15567" s="57" customFormat="1" ht="13.5"/>
    <row r="15568" s="57" customFormat="1" ht="13.5"/>
    <row r="15569" s="57" customFormat="1" ht="13.5"/>
    <row r="15570" s="57" customFormat="1" ht="13.5"/>
    <row r="15571" s="57" customFormat="1" ht="13.5"/>
    <row r="15572" s="57" customFormat="1" ht="13.5"/>
    <row r="15573" s="57" customFormat="1" ht="13.5"/>
    <row r="15574" s="57" customFormat="1" ht="13.5"/>
    <row r="15575" s="57" customFormat="1" ht="13.5"/>
    <row r="15576" s="57" customFormat="1" ht="13.5"/>
    <row r="15577" s="57" customFormat="1" ht="13.5"/>
    <row r="15578" s="57" customFormat="1" ht="13.5"/>
    <row r="15579" s="57" customFormat="1" ht="13.5"/>
    <row r="15580" s="57" customFormat="1" ht="13.5"/>
    <row r="15581" s="57" customFormat="1" ht="13.5"/>
    <row r="15582" s="57" customFormat="1" ht="13.5"/>
    <row r="15583" s="57" customFormat="1" ht="13.5"/>
    <row r="15584" s="57" customFormat="1" ht="13.5"/>
    <row r="15585" s="57" customFormat="1" ht="13.5"/>
    <row r="15586" s="57" customFormat="1" ht="13.5"/>
    <row r="15587" s="57" customFormat="1" ht="13.5"/>
    <row r="15588" s="57" customFormat="1" ht="13.5"/>
    <row r="15589" s="57" customFormat="1" ht="13.5"/>
    <row r="15590" s="57" customFormat="1" ht="13.5"/>
    <row r="15591" s="57" customFormat="1" ht="13.5"/>
    <row r="15592" s="57" customFormat="1" ht="13.5"/>
    <row r="15593" s="57" customFormat="1" ht="13.5"/>
    <row r="15594" s="57" customFormat="1" ht="13.5"/>
    <row r="15595" s="57" customFormat="1" ht="13.5"/>
    <row r="15596" s="57" customFormat="1" ht="13.5"/>
    <row r="15597" s="57" customFormat="1" ht="13.5"/>
    <row r="15598" s="57" customFormat="1" ht="13.5"/>
    <row r="15599" s="57" customFormat="1" ht="13.5"/>
    <row r="15600" s="57" customFormat="1" ht="13.5"/>
    <row r="15601" s="57" customFormat="1" ht="13.5"/>
    <row r="15602" s="57" customFormat="1" ht="13.5"/>
    <row r="15603" s="57" customFormat="1" ht="13.5"/>
    <row r="15604" s="57" customFormat="1" ht="13.5"/>
    <row r="15605" s="57" customFormat="1" ht="13.5"/>
    <row r="15606" s="57" customFormat="1" ht="13.5"/>
    <row r="15607" s="57" customFormat="1" ht="13.5"/>
    <row r="15608" s="57" customFormat="1" ht="13.5"/>
    <row r="15609" s="57" customFormat="1" ht="13.5"/>
    <row r="15610" s="57" customFormat="1" ht="13.5"/>
    <row r="15611" s="57" customFormat="1" ht="13.5"/>
    <row r="15612" s="57" customFormat="1" ht="13.5"/>
    <row r="15613" s="57" customFormat="1" ht="13.5"/>
    <row r="15614" s="57" customFormat="1" ht="13.5"/>
    <row r="15615" s="57" customFormat="1" ht="13.5"/>
    <row r="15616" s="57" customFormat="1" ht="13.5"/>
    <row r="15617" s="57" customFormat="1" ht="13.5"/>
    <row r="15618" s="57" customFormat="1" ht="13.5"/>
    <row r="15619" s="57" customFormat="1" ht="13.5"/>
    <row r="15620" s="57" customFormat="1" ht="13.5"/>
    <row r="15621" s="57" customFormat="1" ht="13.5"/>
    <row r="15622" s="57" customFormat="1" ht="13.5"/>
    <row r="15623" s="57" customFormat="1" ht="13.5"/>
    <row r="15624" s="57" customFormat="1" ht="13.5"/>
    <row r="15625" s="57" customFormat="1" ht="13.5"/>
    <row r="15626" s="57" customFormat="1" ht="13.5"/>
    <row r="15627" s="57" customFormat="1" ht="13.5"/>
    <row r="15628" s="57" customFormat="1" ht="13.5"/>
    <row r="15629" s="57" customFormat="1" ht="13.5"/>
    <row r="15630" s="57" customFormat="1" ht="13.5"/>
    <row r="15631" s="57" customFormat="1" ht="13.5"/>
    <row r="15632" s="57" customFormat="1" ht="13.5"/>
    <row r="15633" s="57" customFormat="1" ht="13.5"/>
    <row r="15634" s="57" customFormat="1" ht="13.5"/>
    <row r="15635" s="57" customFormat="1" ht="13.5"/>
    <row r="15636" s="57" customFormat="1" ht="13.5"/>
    <row r="15637" s="57" customFormat="1" ht="13.5"/>
    <row r="15638" s="57" customFormat="1" ht="13.5"/>
    <row r="15639" s="57" customFormat="1" ht="13.5"/>
    <row r="15640" s="57" customFormat="1" ht="13.5"/>
    <row r="15641" s="57" customFormat="1" ht="13.5"/>
    <row r="15642" s="57" customFormat="1" ht="13.5"/>
    <row r="15643" s="57" customFormat="1" ht="13.5"/>
    <row r="15644" s="57" customFormat="1" ht="13.5"/>
    <row r="15645" s="57" customFormat="1" ht="13.5"/>
    <row r="15646" s="57" customFormat="1" ht="13.5"/>
    <row r="15647" s="57" customFormat="1" ht="13.5"/>
    <row r="15648" s="57" customFormat="1" ht="13.5"/>
    <row r="15649" s="57" customFormat="1" ht="13.5"/>
    <row r="15650" s="57" customFormat="1" ht="13.5"/>
    <row r="15651" s="57" customFormat="1" ht="13.5"/>
    <row r="15652" s="57" customFormat="1" ht="13.5"/>
    <row r="15653" s="57" customFormat="1" ht="13.5"/>
    <row r="15654" s="57" customFormat="1" ht="13.5"/>
    <row r="15655" s="57" customFormat="1" ht="13.5"/>
    <row r="15656" s="57" customFormat="1" ht="13.5"/>
    <row r="15657" s="57" customFormat="1" ht="13.5"/>
    <row r="15658" s="57" customFormat="1" ht="13.5"/>
    <row r="15659" s="57" customFormat="1" ht="13.5"/>
    <row r="15660" s="57" customFormat="1" ht="13.5"/>
    <row r="15661" s="57" customFormat="1" ht="13.5"/>
    <row r="15662" s="57" customFormat="1" ht="13.5"/>
    <row r="15663" s="57" customFormat="1" ht="13.5"/>
    <row r="15664" s="57" customFormat="1" ht="13.5"/>
    <row r="15665" s="57" customFormat="1" ht="13.5"/>
    <row r="15666" s="57" customFormat="1" ht="13.5"/>
    <row r="15667" s="57" customFormat="1" ht="13.5"/>
    <row r="15668" s="57" customFormat="1" ht="13.5"/>
    <row r="15669" s="57" customFormat="1" ht="13.5"/>
    <row r="15670" s="57" customFormat="1" ht="13.5"/>
    <row r="15671" s="57" customFormat="1" ht="13.5"/>
    <row r="15672" s="57" customFormat="1" ht="13.5"/>
    <row r="15673" s="57" customFormat="1" ht="13.5"/>
    <row r="15674" s="57" customFormat="1" ht="13.5"/>
    <row r="15675" s="57" customFormat="1" ht="13.5"/>
    <row r="15676" s="57" customFormat="1" ht="13.5"/>
    <row r="15677" s="57" customFormat="1" ht="13.5"/>
    <row r="15678" s="57" customFormat="1" ht="13.5"/>
    <row r="15679" s="57" customFormat="1" ht="13.5"/>
    <row r="15680" s="57" customFormat="1" ht="13.5"/>
    <row r="15681" s="57" customFormat="1" ht="13.5"/>
    <row r="15682" s="57" customFormat="1" ht="13.5"/>
    <row r="15683" s="57" customFormat="1" ht="13.5"/>
    <row r="15684" s="57" customFormat="1" ht="13.5"/>
    <row r="15685" s="57" customFormat="1" ht="13.5"/>
    <row r="15686" s="57" customFormat="1" ht="13.5"/>
    <row r="15687" s="57" customFormat="1" ht="13.5"/>
    <row r="15688" s="57" customFormat="1" ht="13.5"/>
    <row r="15689" s="57" customFormat="1" ht="13.5"/>
    <row r="15690" s="57" customFormat="1" ht="13.5"/>
    <row r="15691" s="57" customFormat="1" ht="13.5"/>
    <row r="15692" s="57" customFormat="1" ht="13.5"/>
    <row r="15693" s="57" customFormat="1" ht="13.5"/>
    <row r="15694" s="57" customFormat="1" ht="13.5"/>
    <row r="15695" s="57" customFormat="1" ht="13.5"/>
    <row r="15696" s="57" customFormat="1" ht="13.5"/>
    <row r="15697" s="57" customFormat="1" ht="13.5"/>
    <row r="15698" s="57" customFormat="1" ht="13.5"/>
    <row r="15699" s="57" customFormat="1" ht="13.5"/>
    <row r="15700" s="57" customFormat="1" ht="13.5"/>
    <row r="15701" s="57" customFormat="1" ht="13.5"/>
    <row r="15702" s="57" customFormat="1" ht="13.5"/>
    <row r="15703" s="57" customFormat="1" ht="13.5"/>
    <row r="15704" s="57" customFormat="1" ht="13.5"/>
    <row r="15705" s="57" customFormat="1" ht="13.5"/>
    <row r="15706" s="57" customFormat="1" ht="13.5"/>
    <row r="15707" s="57" customFormat="1" ht="13.5"/>
    <row r="15708" s="57" customFormat="1" ht="13.5"/>
    <row r="15709" s="57" customFormat="1" ht="13.5"/>
    <row r="15710" s="57" customFormat="1" ht="13.5"/>
    <row r="15711" s="57" customFormat="1" ht="13.5"/>
    <row r="15712" s="57" customFormat="1" ht="13.5"/>
    <row r="15713" s="57" customFormat="1" ht="13.5"/>
    <row r="15714" s="57" customFormat="1" ht="13.5"/>
    <row r="15715" s="57" customFormat="1" ht="13.5"/>
    <row r="15716" s="57" customFormat="1" ht="13.5"/>
    <row r="15717" s="57" customFormat="1" ht="13.5"/>
    <row r="15718" s="57" customFormat="1" ht="13.5"/>
    <row r="15719" s="57" customFormat="1" ht="13.5"/>
    <row r="15720" s="57" customFormat="1" ht="13.5"/>
    <row r="15721" s="57" customFormat="1" ht="13.5"/>
    <row r="15722" s="57" customFormat="1" ht="13.5"/>
    <row r="15723" s="57" customFormat="1" ht="13.5"/>
    <row r="15724" s="57" customFormat="1" ht="13.5"/>
    <row r="15725" s="57" customFormat="1" ht="13.5"/>
    <row r="15726" s="57" customFormat="1" ht="13.5"/>
    <row r="15727" s="57" customFormat="1" ht="13.5"/>
    <row r="15728" s="57" customFormat="1" ht="13.5"/>
    <row r="15729" s="57" customFormat="1" ht="13.5"/>
    <row r="15730" s="57" customFormat="1" ht="13.5"/>
    <row r="15731" s="57" customFormat="1" ht="13.5"/>
    <row r="15732" s="57" customFormat="1" ht="13.5"/>
    <row r="15733" s="57" customFormat="1" ht="13.5"/>
    <row r="15734" s="57" customFormat="1" ht="13.5"/>
    <row r="15735" s="57" customFormat="1" ht="13.5"/>
    <row r="15736" s="57" customFormat="1" ht="13.5"/>
    <row r="15737" s="57" customFormat="1" ht="13.5"/>
    <row r="15738" s="57" customFormat="1" ht="13.5"/>
    <row r="15739" s="57" customFormat="1" ht="13.5"/>
    <row r="15740" s="57" customFormat="1" ht="13.5"/>
    <row r="15741" s="57" customFormat="1" ht="13.5"/>
    <row r="15742" s="57" customFormat="1" ht="13.5"/>
    <row r="15743" s="57" customFormat="1" ht="13.5"/>
    <row r="15744" s="57" customFormat="1" ht="13.5"/>
    <row r="15745" s="57" customFormat="1" ht="13.5"/>
    <row r="15746" s="57" customFormat="1" ht="13.5"/>
    <row r="15747" s="57" customFormat="1" ht="13.5"/>
    <row r="15748" s="57" customFormat="1" ht="13.5"/>
    <row r="15749" s="57" customFormat="1" ht="13.5"/>
    <row r="15750" s="57" customFormat="1" ht="13.5"/>
    <row r="15751" s="57" customFormat="1" ht="13.5"/>
    <row r="15752" s="57" customFormat="1" ht="13.5"/>
    <row r="15753" s="57" customFormat="1" ht="13.5"/>
    <row r="15754" s="57" customFormat="1" ht="13.5"/>
    <row r="15755" s="57" customFormat="1" ht="13.5"/>
    <row r="15756" s="57" customFormat="1" ht="13.5"/>
    <row r="15757" s="57" customFormat="1" ht="13.5"/>
    <row r="15758" s="57" customFormat="1" ht="13.5"/>
    <row r="15759" s="57" customFormat="1" ht="13.5"/>
    <row r="15760" s="57" customFormat="1" ht="13.5"/>
    <row r="15761" s="57" customFormat="1" ht="13.5"/>
    <row r="15762" s="57" customFormat="1" ht="13.5"/>
    <row r="15763" s="57" customFormat="1" ht="13.5"/>
    <row r="15764" s="57" customFormat="1" ht="13.5"/>
    <row r="15765" s="57" customFormat="1" ht="13.5"/>
    <row r="15766" s="57" customFormat="1" ht="13.5"/>
    <row r="15767" s="57" customFormat="1" ht="13.5"/>
    <row r="15768" s="57" customFormat="1" ht="13.5"/>
    <row r="15769" s="57" customFormat="1" ht="13.5"/>
    <row r="15770" s="57" customFormat="1" ht="13.5"/>
    <row r="15771" s="57" customFormat="1" ht="13.5"/>
    <row r="15772" s="57" customFormat="1" ht="13.5"/>
    <row r="15773" s="57" customFormat="1" ht="13.5"/>
    <row r="15774" s="57" customFormat="1" ht="13.5"/>
    <row r="15775" s="57" customFormat="1" ht="13.5"/>
    <row r="15776" s="57" customFormat="1" ht="13.5"/>
    <row r="15777" s="57" customFormat="1" ht="13.5"/>
    <row r="15778" s="57" customFormat="1" ht="13.5"/>
    <row r="15779" s="57" customFormat="1" ht="13.5"/>
    <row r="15780" s="57" customFormat="1" ht="13.5"/>
    <row r="15781" s="57" customFormat="1" ht="13.5"/>
    <row r="15782" s="57" customFormat="1" ht="13.5"/>
    <row r="15783" s="57" customFormat="1" ht="13.5"/>
    <row r="15784" s="57" customFormat="1" ht="13.5"/>
    <row r="15785" s="57" customFormat="1" ht="13.5"/>
    <row r="15786" s="57" customFormat="1" ht="13.5"/>
    <row r="15787" s="57" customFormat="1" ht="13.5"/>
    <row r="15788" s="57" customFormat="1" ht="13.5"/>
    <row r="15789" s="57" customFormat="1" ht="13.5"/>
    <row r="15790" s="57" customFormat="1" ht="13.5"/>
    <row r="15791" s="57" customFormat="1" ht="13.5"/>
    <row r="15792" s="57" customFormat="1" ht="13.5"/>
    <row r="15793" s="57" customFormat="1" ht="13.5"/>
    <row r="15794" s="57" customFormat="1" ht="13.5"/>
    <row r="15795" s="57" customFormat="1" ht="13.5"/>
    <row r="15796" s="57" customFormat="1" ht="13.5"/>
    <row r="15797" s="57" customFormat="1" ht="13.5"/>
    <row r="15798" s="57" customFormat="1" ht="13.5"/>
    <row r="15799" s="57" customFormat="1" ht="13.5"/>
    <row r="15800" s="57" customFormat="1" ht="13.5"/>
    <row r="15801" s="57" customFormat="1" ht="13.5"/>
    <row r="15802" s="57" customFormat="1" ht="13.5"/>
    <row r="15803" s="57" customFormat="1" ht="13.5"/>
    <row r="15804" s="57" customFormat="1" ht="13.5"/>
    <row r="15805" s="57" customFormat="1" ht="13.5"/>
    <row r="15806" s="57" customFormat="1" ht="13.5"/>
    <row r="15807" s="57" customFormat="1" ht="13.5"/>
    <row r="15808" s="57" customFormat="1" ht="13.5"/>
    <row r="15809" s="57" customFormat="1" ht="13.5"/>
    <row r="15810" s="57" customFormat="1" ht="13.5"/>
    <row r="15811" s="57" customFormat="1" ht="13.5"/>
    <row r="15812" s="57" customFormat="1" ht="13.5"/>
    <row r="15813" s="57" customFormat="1" ht="13.5"/>
    <row r="15814" s="57" customFormat="1" ht="13.5"/>
    <row r="15815" s="57" customFormat="1" ht="13.5"/>
    <row r="15816" s="57" customFormat="1" ht="13.5"/>
    <row r="15817" s="57" customFormat="1" ht="13.5"/>
    <row r="15818" s="57" customFormat="1" ht="13.5"/>
    <row r="15819" s="57" customFormat="1" ht="13.5"/>
    <row r="15820" s="57" customFormat="1" ht="13.5"/>
    <row r="15821" s="57" customFormat="1" ht="13.5"/>
    <row r="15822" s="57" customFormat="1" ht="13.5"/>
    <row r="15823" s="57" customFormat="1" ht="13.5"/>
    <row r="15824" s="57" customFormat="1" ht="13.5"/>
    <row r="15825" s="57" customFormat="1" ht="13.5"/>
    <row r="15826" s="57" customFormat="1" ht="13.5"/>
    <row r="15827" s="57" customFormat="1" ht="13.5"/>
    <row r="15828" s="57" customFormat="1" ht="13.5"/>
    <row r="15829" s="57" customFormat="1" ht="13.5"/>
    <row r="15830" s="57" customFormat="1" ht="13.5"/>
    <row r="15831" s="57" customFormat="1" ht="13.5"/>
    <row r="15832" s="57" customFormat="1" ht="13.5"/>
    <row r="15833" s="57" customFormat="1" ht="13.5"/>
    <row r="15834" s="57" customFormat="1" ht="13.5"/>
    <row r="15835" s="57" customFormat="1" ht="13.5"/>
    <row r="15836" s="57" customFormat="1" ht="13.5"/>
    <row r="15837" s="57" customFormat="1" ht="13.5"/>
    <row r="15838" s="57" customFormat="1" ht="13.5"/>
    <row r="15839" s="57" customFormat="1" ht="13.5"/>
    <row r="15840" s="57" customFormat="1" ht="13.5"/>
    <row r="15841" s="57" customFormat="1" ht="13.5"/>
    <row r="15842" s="57" customFormat="1" ht="13.5"/>
    <row r="15843" s="57" customFormat="1" ht="13.5"/>
    <row r="15844" s="57" customFormat="1" ht="13.5"/>
    <row r="15845" s="57" customFormat="1" ht="13.5"/>
    <row r="15846" s="57" customFormat="1" ht="13.5"/>
    <row r="15847" s="57" customFormat="1" ht="13.5"/>
    <row r="15848" s="57" customFormat="1" ht="13.5"/>
    <row r="15849" s="57" customFormat="1" ht="13.5"/>
    <row r="15850" s="57" customFormat="1" ht="13.5"/>
    <row r="15851" s="57" customFormat="1" ht="13.5"/>
    <row r="15852" s="57" customFormat="1" ht="13.5"/>
    <row r="15853" s="57" customFormat="1" ht="13.5"/>
    <row r="15854" s="57" customFormat="1" ht="13.5"/>
    <row r="15855" s="57" customFormat="1" ht="13.5"/>
    <row r="15856" s="57" customFormat="1" ht="13.5"/>
    <row r="15857" s="57" customFormat="1" ht="13.5"/>
    <row r="15858" s="57" customFormat="1" ht="13.5"/>
    <row r="15859" s="57" customFormat="1" ht="13.5"/>
    <row r="15860" s="57" customFormat="1" ht="13.5"/>
    <row r="15861" s="57" customFormat="1" ht="13.5"/>
    <row r="15862" s="57" customFormat="1" ht="13.5"/>
    <row r="15863" s="57" customFormat="1" ht="13.5"/>
    <row r="15864" s="57" customFormat="1" ht="13.5"/>
    <row r="15865" s="57" customFormat="1" ht="13.5"/>
    <row r="15866" s="57" customFormat="1" ht="13.5"/>
    <row r="15867" s="57" customFormat="1" ht="13.5"/>
    <row r="15868" s="57" customFormat="1" ht="13.5"/>
    <row r="15869" s="57" customFormat="1" ht="13.5"/>
    <row r="15870" s="57" customFormat="1" ht="13.5"/>
    <row r="15871" s="57" customFormat="1" ht="13.5"/>
    <row r="15872" s="57" customFormat="1" ht="13.5"/>
    <row r="15873" s="57" customFormat="1" ht="13.5"/>
    <row r="15874" s="57" customFormat="1" ht="13.5"/>
    <row r="15875" s="57" customFormat="1" ht="13.5"/>
    <row r="15876" s="57" customFormat="1" ht="13.5"/>
    <row r="15877" s="57" customFormat="1" ht="13.5"/>
    <row r="15878" s="57" customFormat="1" ht="13.5"/>
    <row r="15879" s="57" customFormat="1" ht="13.5"/>
    <row r="15880" s="57" customFormat="1" ht="13.5"/>
    <row r="15881" s="57" customFormat="1" ht="13.5"/>
    <row r="15882" s="57" customFormat="1" ht="13.5"/>
    <row r="15883" s="57" customFormat="1" ht="13.5"/>
    <row r="15884" s="57" customFormat="1" ht="13.5"/>
    <row r="15885" s="57" customFormat="1" ht="13.5"/>
    <row r="15886" s="57" customFormat="1" ht="13.5"/>
    <row r="15887" s="57" customFormat="1" ht="13.5"/>
    <row r="15888" s="57" customFormat="1" ht="13.5"/>
    <row r="15889" s="57" customFormat="1" ht="13.5"/>
    <row r="15890" s="57" customFormat="1" ht="13.5"/>
    <row r="15891" s="57" customFormat="1" ht="13.5"/>
    <row r="15892" s="57" customFormat="1" ht="13.5"/>
    <row r="15893" s="57" customFormat="1" ht="13.5"/>
    <row r="15894" s="57" customFormat="1" ht="13.5"/>
    <row r="15895" s="57" customFormat="1" ht="13.5"/>
    <row r="15896" s="57" customFormat="1" ht="13.5"/>
    <row r="15897" s="57" customFormat="1" ht="13.5"/>
    <row r="15898" s="57" customFormat="1" ht="13.5"/>
    <row r="15899" s="57" customFormat="1" ht="13.5"/>
    <row r="15900" s="57" customFormat="1" ht="13.5"/>
    <row r="15901" s="57" customFormat="1" ht="13.5"/>
    <row r="15902" s="57" customFormat="1" ht="13.5"/>
    <row r="15903" s="57" customFormat="1" ht="13.5"/>
    <row r="15904" s="57" customFormat="1" ht="13.5"/>
    <row r="15905" s="57" customFormat="1" ht="13.5"/>
    <row r="15906" s="57" customFormat="1" ht="13.5"/>
    <row r="15907" s="57" customFormat="1" ht="13.5"/>
    <row r="15908" s="57" customFormat="1" ht="13.5"/>
    <row r="15909" s="57" customFormat="1" ht="13.5"/>
    <row r="15910" s="57" customFormat="1" ht="13.5"/>
    <row r="15911" s="57" customFormat="1" ht="13.5"/>
    <row r="15912" s="57" customFormat="1" ht="13.5"/>
    <row r="15913" s="57" customFormat="1" ht="13.5"/>
    <row r="15914" s="57" customFormat="1" ht="13.5"/>
    <row r="15915" s="57" customFormat="1" ht="13.5"/>
    <row r="15916" s="57" customFormat="1" ht="13.5"/>
    <row r="15917" s="57" customFormat="1" ht="13.5"/>
    <row r="15918" s="57" customFormat="1" ht="13.5"/>
    <row r="15919" s="57" customFormat="1" ht="13.5"/>
    <row r="15920" s="57" customFormat="1" ht="13.5"/>
    <row r="15921" s="57" customFormat="1" ht="13.5"/>
    <row r="15922" s="57" customFormat="1" ht="13.5"/>
    <row r="15923" s="57" customFormat="1" ht="13.5"/>
    <row r="15924" s="57" customFormat="1" ht="13.5"/>
    <row r="15925" s="57" customFormat="1" ht="13.5"/>
    <row r="15926" s="57" customFormat="1" ht="13.5"/>
    <row r="15927" s="57" customFormat="1" ht="13.5"/>
    <row r="15928" s="57" customFormat="1" ht="13.5"/>
    <row r="15929" s="57" customFormat="1" ht="13.5"/>
    <row r="15930" s="57" customFormat="1" ht="13.5"/>
    <row r="15931" s="57" customFormat="1" ht="13.5"/>
    <row r="15932" s="57" customFormat="1" ht="13.5"/>
    <row r="15933" s="57" customFormat="1" ht="13.5"/>
    <row r="15934" s="57" customFormat="1" ht="13.5"/>
    <row r="15935" s="57" customFormat="1" ht="13.5"/>
    <row r="15936" s="57" customFormat="1" ht="13.5"/>
    <row r="15937" s="57" customFormat="1" ht="13.5"/>
    <row r="15938" s="57" customFormat="1" ht="13.5"/>
    <row r="15939" s="57" customFormat="1" ht="13.5"/>
    <row r="15940" s="57" customFormat="1" ht="13.5"/>
    <row r="15941" s="57" customFormat="1" ht="13.5"/>
    <row r="15942" s="57" customFormat="1" ht="13.5"/>
    <row r="15943" s="57" customFormat="1" ht="13.5"/>
    <row r="15944" s="57" customFormat="1" ht="13.5"/>
    <row r="15945" s="57" customFormat="1" ht="13.5"/>
    <row r="15946" s="57" customFormat="1" ht="13.5"/>
    <row r="15947" s="57" customFormat="1" ht="13.5"/>
    <row r="15948" s="57" customFormat="1" ht="13.5"/>
    <row r="15949" s="57" customFormat="1" ht="13.5"/>
    <row r="15950" s="57" customFormat="1" ht="13.5"/>
    <row r="15951" s="57" customFormat="1" ht="13.5"/>
    <row r="15952" s="57" customFormat="1" ht="13.5"/>
    <row r="15953" s="57" customFormat="1" ht="13.5"/>
    <row r="15954" s="57" customFormat="1" ht="13.5"/>
    <row r="15955" s="57" customFormat="1" ht="13.5"/>
    <row r="15956" s="57" customFormat="1" ht="13.5"/>
    <row r="15957" s="57" customFormat="1" ht="13.5"/>
    <row r="15958" s="57" customFormat="1" ht="13.5"/>
    <row r="15959" s="57" customFormat="1" ht="13.5"/>
    <row r="15960" s="57" customFormat="1" ht="13.5"/>
    <row r="15961" s="57" customFormat="1" ht="13.5"/>
    <row r="15962" s="57" customFormat="1" ht="13.5"/>
    <row r="15963" s="57" customFormat="1" ht="13.5"/>
    <row r="15964" s="57" customFormat="1" ht="13.5"/>
    <row r="15965" s="57" customFormat="1" ht="13.5"/>
    <row r="15966" s="57" customFormat="1" ht="13.5"/>
    <row r="15967" s="57" customFormat="1" ht="13.5"/>
    <row r="15968" s="57" customFormat="1" ht="13.5"/>
    <row r="15969" s="57" customFormat="1" ht="13.5"/>
    <row r="15970" s="57" customFormat="1" ht="13.5"/>
    <row r="15971" s="57" customFormat="1" ht="13.5"/>
    <row r="15972" s="57" customFormat="1" ht="13.5"/>
    <row r="15973" s="57" customFormat="1" ht="13.5"/>
    <row r="15974" s="57" customFormat="1" ht="13.5"/>
    <row r="15975" s="57" customFormat="1" ht="13.5"/>
    <row r="15976" s="57" customFormat="1" ht="13.5"/>
    <row r="15977" s="57" customFormat="1" ht="13.5"/>
    <row r="15978" s="57" customFormat="1" ht="13.5"/>
    <row r="15979" s="57" customFormat="1" ht="13.5"/>
    <row r="15980" s="57" customFormat="1" ht="13.5"/>
    <row r="15981" s="57" customFormat="1" ht="13.5"/>
    <row r="15982" s="57" customFormat="1" ht="13.5"/>
    <row r="15983" s="57" customFormat="1" ht="13.5"/>
    <row r="15984" s="57" customFormat="1" ht="13.5"/>
    <row r="15985" s="57" customFormat="1" ht="13.5"/>
    <row r="15986" s="57" customFormat="1" ht="13.5"/>
    <row r="15987" s="57" customFormat="1" ht="13.5"/>
    <row r="15988" s="57" customFormat="1" ht="13.5"/>
    <row r="15989" s="57" customFormat="1" ht="13.5"/>
    <row r="15990" s="57" customFormat="1" ht="13.5"/>
    <row r="15991" s="57" customFormat="1" ht="13.5"/>
    <row r="15992" s="57" customFormat="1" ht="13.5"/>
    <row r="15993" s="57" customFormat="1" ht="13.5"/>
    <row r="15994" s="57" customFormat="1" ht="13.5"/>
    <row r="15995" s="57" customFormat="1" ht="13.5"/>
    <row r="15996" s="57" customFormat="1" ht="13.5"/>
    <row r="15997" s="57" customFormat="1" ht="13.5"/>
    <row r="15998" s="57" customFormat="1" ht="13.5"/>
    <row r="15999" s="57" customFormat="1" ht="13.5"/>
    <row r="16000" s="57" customFormat="1" ht="13.5"/>
    <row r="16001" s="57" customFormat="1" ht="13.5"/>
    <row r="16002" s="57" customFormat="1" ht="13.5"/>
    <row r="16003" s="57" customFormat="1" ht="13.5"/>
    <row r="16004" s="57" customFormat="1" ht="13.5"/>
    <row r="16005" s="57" customFormat="1" ht="13.5"/>
    <row r="16006" s="57" customFormat="1" ht="13.5"/>
    <row r="16007" s="57" customFormat="1" ht="13.5"/>
    <row r="16008" s="57" customFormat="1" ht="13.5"/>
    <row r="16009" s="57" customFormat="1" ht="13.5"/>
    <row r="16010" s="57" customFormat="1" ht="13.5"/>
    <row r="16011" s="57" customFormat="1" ht="13.5"/>
    <row r="16012" s="57" customFormat="1" ht="13.5"/>
    <row r="16013" s="57" customFormat="1" ht="13.5"/>
    <row r="16014" s="57" customFormat="1" ht="13.5"/>
    <row r="16015" s="57" customFormat="1" ht="13.5"/>
    <row r="16016" s="57" customFormat="1" ht="13.5"/>
    <row r="16017" s="57" customFormat="1" ht="13.5"/>
    <row r="16018" s="57" customFormat="1" ht="13.5"/>
    <row r="16019" s="57" customFormat="1" ht="13.5"/>
    <row r="16020" s="57" customFormat="1" ht="13.5"/>
    <row r="16021" s="57" customFormat="1" ht="13.5"/>
    <row r="16022" s="57" customFormat="1" ht="13.5"/>
    <row r="16023" s="57" customFormat="1" ht="13.5"/>
    <row r="16024" s="57" customFormat="1" ht="13.5"/>
    <row r="16025" s="57" customFormat="1" ht="13.5"/>
    <row r="16026" s="57" customFormat="1" ht="13.5"/>
    <row r="16027" s="57" customFormat="1" ht="13.5"/>
    <row r="16028" s="57" customFormat="1" ht="13.5"/>
    <row r="16029" s="57" customFormat="1" ht="13.5"/>
    <row r="16030" s="57" customFormat="1" ht="13.5"/>
    <row r="16031" s="57" customFormat="1" ht="13.5"/>
    <row r="16032" s="57" customFormat="1" ht="13.5"/>
    <row r="16033" s="57" customFormat="1" ht="13.5"/>
    <row r="16034" s="57" customFormat="1" ht="13.5"/>
    <row r="16035" s="57" customFormat="1" ht="13.5"/>
    <row r="16036" s="57" customFormat="1" ht="13.5"/>
    <row r="16037" s="57" customFormat="1" ht="13.5"/>
    <row r="16038" s="57" customFormat="1" ht="13.5"/>
    <row r="16039" s="57" customFormat="1" ht="13.5"/>
    <row r="16040" s="57" customFormat="1" ht="13.5"/>
    <row r="16041" s="57" customFormat="1" ht="13.5"/>
    <row r="16042" s="57" customFormat="1" ht="13.5"/>
    <row r="16043" s="57" customFormat="1" ht="13.5"/>
    <row r="16044" s="57" customFormat="1" ht="13.5"/>
    <row r="16045" s="57" customFormat="1" ht="13.5"/>
    <row r="16046" s="57" customFormat="1" ht="13.5"/>
    <row r="16047" s="57" customFormat="1" ht="13.5"/>
    <row r="16048" s="57" customFormat="1" ht="13.5"/>
    <row r="16049" s="57" customFormat="1" ht="13.5"/>
    <row r="16050" s="57" customFormat="1" ht="13.5"/>
    <row r="16051" s="57" customFormat="1" ht="13.5"/>
    <row r="16052" s="57" customFormat="1" ht="13.5"/>
    <row r="16053" s="57" customFormat="1" ht="13.5"/>
    <row r="16054" s="57" customFormat="1" ht="13.5"/>
    <row r="16055" s="57" customFormat="1" ht="13.5"/>
    <row r="16056" s="57" customFormat="1" ht="13.5"/>
    <row r="16057" s="57" customFormat="1" ht="13.5"/>
    <row r="16058" s="57" customFormat="1" ht="13.5"/>
    <row r="16059" s="57" customFormat="1" ht="13.5"/>
    <row r="16060" s="57" customFormat="1" ht="13.5"/>
    <row r="16061" s="57" customFormat="1" ht="13.5"/>
    <row r="16062" s="57" customFormat="1" ht="13.5"/>
    <row r="16063" s="57" customFormat="1" ht="13.5"/>
    <row r="16064" s="57" customFormat="1" ht="13.5"/>
    <row r="16065" s="57" customFormat="1" ht="13.5"/>
    <row r="16066" s="57" customFormat="1" ht="13.5"/>
    <row r="16067" s="57" customFormat="1" ht="13.5"/>
    <row r="16068" s="57" customFormat="1" ht="13.5"/>
    <row r="16069" s="57" customFormat="1" ht="13.5"/>
    <row r="16070" s="57" customFormat="1" ht="13.5"/>
    <row r="16071" s="57" customFormat="1" ht="13.5"/>
    <row r="16072" s="57" customFormat="1" ht="13.5"/>
    <row r="16073" s="57" customFormat="1" ht="13.5"/>
    <row r="16074" s="57" customFormat="1" ht="13.5"/>
    <row r="16075" s="57" customFormat="1" ht="13.5"/>
    <row r="16076" s="57" customFormat="1" ht="13.5"/>
    <row r="16077" s="57" customFormat="1" ht="13.5"/>
    <row r="16078" s="57" customFormat="1" ht="13.5"/>
    <row r="16079" s="57" customFormat="1" ht="13.5"/>
    <row r="16080" s="57" customFormat="1" ht="13.5"/>
    <row r="16081" s="57" customFormat="1" ht="13.5"/>
    <row r="16082" s="57" customFormat="1" ht="13.5"/>
    <row r="16083" s="57" customFormat="1" ht="13.5"/>
    <row r="16084" s="57" customFormat="1" ht="13.5"/>
    <row r="16085" s="57" customFormat="1" ht="13.5"/>
    <row r="16086" s="57" customFormat="1" ht="13.5"/>
    <row r="16087" s="57" customFormat="1" ht="13.5"/>
    <row r="16088" s="57" customFormat="1" ht="13.5"/>
    <row r="16089" s="57" customFormat="1" ht="13.5"/>
    <row r="16090" s="57" customFormat="1" ht="13.5"/>
    <row r="16091" s="57" customFormat="1" ht="13.5"/>
    <row r="16092" s="57" customFormat="1" ht="13.5"/>
    <row r="16093" s="57" customFormat="1" ht="13.5"/>
    <row r="16094" s="57" customFormat="1" ht="13.5"/>
    <row r="16095" s="57" customFormat="1" ht="13.5"/>
    <row r="16096" s="57" customFormat="1" ht="13.5"/>
    <row r="16097" s="57" customFormat="1" ht="13.5"/>
    <row r="16098" s="57" customFormat="1" ht="13.5"/>
    <row r="16099" s="57" customFormat="1" ht="13.5"/>
    <row r="16100" s="57" customFormat="1" ht="13.5"/>
    <row r="16101" s="57" customFormat="1" ht="13.5"/>
    <row r="16102" s="57" customFormat="1" ht="13.5"/>
    <row r="16103" s="57" customFormat="1" ht="13.5"/>
    <row r="16104" s="57" customFormat="1" ht="13.5"/>
    <row r="16105" s="57" customFormat="1" ht="13.5"/>
    <row r="16106" s="57" customFormat="1" ht="13.5"/>
    <row r="16107" s="57" customFormat="1" ht="13.5"/>
    <row r="16108" s="57" customFormat="1" ht="13.5"/>
    <row r="16109" s="57" customFormat="1" ht="13.5"/>
    <row r="16110" s="57" customFormat="1" ht="13.5"/>
    <row r="16111" s="57" customFormat="1" ht="13.5"/>
    <row r="16112" s="57" customFormat="1" ht="13.5"/>
    <row r="16113" s="57" customFormat="1" ht="13.5"/>
    <row r="16114" s="57" customFormat="1" ht="13.5"/>
    <row r="16115" s="57" customFormat="1" ht="13.5"/>
    <row r="16116" s="57" customFormat="1" ht="13.5"/>
    <row r="16117" s="57" customFormat="1" ht="13.5"/>
    <row r="16118" s="57" customFormat="1" ht="13.5"/>
    <row r="16119" s="57" customFormat="1" ht="13.5"/>
    <row r="16120" s="57" customFormat="1" ht="13.5"/>
    <row r="16121" s="57" customFormat="1" ht="13.5"/>
    <row r="16122" s="57" customFormat="1" ht="13.5"/>
    <row r="16123" s="57" customFormat="1" ht="13.5"/>
    <row r="16124" s="57" customFormat="1" ht="13.5"/>
    <row r="16125" s="57" customFormat="1" ht="13.5"/>
    <row r="16126" s="57" customFormat="1" ht="13.5"/>
    <row r="16127" s="57" customFormat="1" ht="13.5"/>
    <row r="16128" s="57" customFormat="1" ht="13.5"/>
    <row r="16129" s="57" customFormat="1" ht="13.5"/>
    <row r="16130" s="57" customFormat="1" ht="13.5"/>
    <row r="16131" s="57" customFormat="1" ht="13.5"/>
    <row r="16132" s="57" customFormat="1" ht="13.5"/>
    <row r="16133" s="57" customFormat="1" ht="13.5"/>
    <row r="16134" s="57" customFormat="1" ht="13.5"/>
    <row r="16135" s="57" customFormat="1" ht="13.5"/>
    <row r="16136" s="57" customFormat="1" ht="13.5"/>
    <row r="16137" s="57" customFormat="1" ht="13.5"/>
    <row r="16138" s="57" customFormat="1" ht="13.5"/>
    <row r="16139" s="57" customFormat="1" ht="13.5"/>
    <row r="16140" s="57" customFormat="1" ht="13.5"/>
    <row r="16141" s="57" customFormat="1" ht="13.5"/>
    <row r="16142" s="57" customFormat="1" ht="13.5"/>
    <row r="16143" s="57" customFormat="1" ht="13.5"/>
    <row r="16144" s="57" customFormat="1" ht="13.5"/>
    <row r="16145" s="57" customFormat="1" ht="13.5"/>
    <row r="16146" s="57" customFormat="1" ht="13.5"/>
    <row r="16147" s="57" customFormat="1" ht="13.5"/>
    <row r="16148" s="57" customFormat="1" ht="13.5"/>
    <row r="16149" s="57" customFormat="1" ht="13.5"/>
    <row r="16150" s="57" customFormat="1" ht="13.5"/>
    <row r="16151" s="57" customFormat="1" ht="13.5"/>
    <row r="16152" s="57" customFormat="1" ht="13.5"/>
    <row r="16153" s="57" customFormat="1" ht="13.5"/>
    <row r="16154" s="57" customFormat="1" ht="13.5"/>
    <row r="16155" s="57" customFormat="1" ht="13.5"/>
    <row r="16156" s="57" customFormat="1" ht="13.5"/>
    <row r="16157" s="57" customFormat="1" ht="13.5"/>
    <row r="16158" s="57" customFormat="1" ht="13.5"/>
    <row r="16159" s="57" customFormat="1" ht="13.5"/>
    <row r="16160" s="57" customFormat="1" ht="13.5"/>
    <row r="16161" s="57" customFormat="1" ht="13.5"/>
    <row r="16162" s="57" customFormat="1" ht="13.5"/>
    <row r="16163" s="57" customFormat="1" ht="13.5"/>
    <row r="16164" s="57" customFormat="1" ht="13.5"/>
    <row r="16165" s="57" customFormat="1" ht="13.5"/>
    <row r="16166" s="57" customFormat="1" ht="13.5"/>
    <row r="16167" s="57" customFormat="1" ht="13.5"/>
    <row r="16168" s="57" customFormat="1" ht="13.5"/>
    <row r="16169" s="57" customFormat="1" ht="13.5"/>
    <row r="16170" s="57" customFormat="1" ht="13.5"/>
    <row r="16171" s="57" customFormat="1" ht="13.5"/>
    <row r="16172" s="57" customFormat="1" ht="13.5"/>
    <row r="16173" s="57" customFormat="1" ht="13.5"/>
    <row r="16174" s="57" customFormat="1" ht="13.5"/>
    <row r="16175" s="57" customFormat="1" ht="13.5"/>
    <row r="16176" s="57" customFormat="1" ht="13.5"/>
    <row r="16177" s="57" customFormat="1" ht="13.5"/>
    <row r="16178" s="57" customFormat="1" ht="13.5"/>
    <row r="16179" s="57" customFormat="1" ht="13.5"/>
    <row r="16180" s="57" customFormat="1" ht="13.5"/>
    <row r="16181" s="57" customFormat="1" ht="13.5"/>
    <row r="16182" s="57" customFormat="1" ht="13.5"/>
    <row r="16183" s="57" customFormat="1" ht="13.5"/>
    <row r="16184" s="57" customFormat="1" ht="13.5"/>
    <row r="16185" s="57" customFormat="1" ht="13.5"/>
    <row r="16186" s="57" customFormat="1" ht="13.5"/>
    <row r="16187" s="57" customFormat="1" ht="13.5"/>
    <row r="16188" s="57" customFormat="1" ht="13.5"/>
    <row r="16189" s="57" customFormat="1" ht="13.5"/>
    <row r="16190" s="57" customFormat="1" ht="13.5"/>
    <row r="16191" s="57" customFormat="1" ht="13.5"/>
    <row r="16192" s="57" customFormat="1" ht="13.5"/>
    <row r="16193" s="57" customFormat="1" ht="13.5"/>
    <row r="16194" s="57" customFormat="1" ht="13.5"/>
    <row r="16195" s="57" customFormat="1" ht="13.5"/>
    <row r="16196" s="57" customFormat="1" ht="13.5"/>
    <row r="16197" s="57" customFormat="1" ht="13.5"/>
    <row r="16198" s="57" customFormat="1" ht="13.5"/>
    <row r="16199" s="57" customFormat="1" ht="13.5"/>
    <row r="16200" s="57" customFormat="1" ht="13.5"/>
    <row r="16201" s="57" customFormat="1" ht="13.5"/>
    <row r="16202" s="57" customFormat="1" ht="13.5"/>
    <row r="16203" s="57" customFormat="1" ht="13.5"/>
    <row r="16204" s="57" customFormat="1" ht="13.5"/>
    <row r="16205" s="57" customFormat="1" ht="13.5"/>
    <row r="16206" s="57" customFormat="1" ht="13.5"/>
    <row r="16207" s="57" customFormat="1" ht="13.5"/>
    <row r="16208" s="57" customFormat="1" ht="13.5"/>
    <row r="16209" s="57" customFormat="1" ht="13.5"/>
    <row r="16210" s="57" customFormat="1" ht="13.5"/>
    <row r="16211" s="57" customFormat="1" ht="13.5"/>
    <row r="16212" s="57" customFormat="1" ht="13.5"/>
    <row r="16213" s="57" customFormat="1" ht="13.5"/>
    <row r="16214" s="57" customFormat="1" ht="13.5"/>
    <row r="16215" s="57" customFormat="1" ht="13.5"/>
    <row r="16216" s="57" customFormat="1" ht="13.5"/>
    <row r="16217" s="57" customFormat="1" ht="13.5"/>
    <row r="16218" s="57" customFormat="1" ht="13.5"/>
    <row r="16219" s="57" customFormat="1" ht="13.5"/>
    <row r="16220" s="57" customFormat="1" ht="13.5"/>
    <row r="16221" s="57" customFormat="1" ht="13.5"/>
    <row r="16222" s="57" customFormat="1" ht="13.5"/>
    <row r="16223" s="57" customFormat="1" ht="13.5"/>
    <row r="16224" s="57" customFormat="1" ht="13.5"/>
    <row r="16225" s="57" customFormat="1" ht="13.5"/>
    <row r="16226" s="57" customFormat="1" ht="13.5"/>
    <row r="16227" s="57" customFormat="1" ht="13.5"/>
    <row r="16228" s="57" customFormat="1" ht="13.5"/>
    <row r="16229" s="57" customFormat="1" ht="13.5"/>
    <row r="16230" s="57" customFormat="1" ht="13.5"/>
    <row r="16231" s="57" customFormat="1" ht="13.5"/>
    <row r="16232" s="57" customFormat="1" ht="13.5"/>
    <row r="16233" s="57" customFormat="1" ht="13.5"/>
    <row r="16234" s="57" customFormat="1" ht="13.5"/>
    <row r="16235" s="57" customFormat="1" ht="13.5"/>
    <row r="16236" s="57" customFormat="1" ht="13.5"/>
    <row r="16237" s="57" customFormat="1" ht="13.5"/>
    <row r="16238" s="57" customFormat="1" ht="13.5"/>
    <row r="16239" s="57" customFormat="1" ht="13.5"/>
    <row r="16240" s="57" customFormat="1" ht="13.5"/>
    <row r="16241" s="57" customFormat="1" ht="13.5"/>
    <row r="16242" s="57" customFormat="1" ht="13.5"/>
    <row r="16243" s="57" customFormat="1" ht="13.5"/>
    <row r="16244" s="57" customFormat="1" ht="13.5"/>
    <row r="16245" s="57" customFormat="1" ht="13.5"/>
    <row r="16246" s="57" customFormat="1" ht="13.5"/>
    <row r="16247" s="57" customFormat="1" ht="13.5"/>
    <row r="16248" s="57" customFormat="1" ht="13.5"/>
    <row r="16249" s="57" customFormat="1" ht="13.5"/>
    <row r="16250" s="57" customFormat="1" ht="13.5"/>
    <row r="16251" s="57" customFormat="1" ht="13.5"/>
    <row r="16252" s="57" customFormat="1" ht="13.5"/>
    <row r="16253" s="57" customFormat="1" ht="13.5"/>
    <row r="16254" s="57" customFormat="1" ht="13.5"/>
    <row r="16255" s="57" customFormat="1" ht="13.5"/>
    <row r="16256" s="57" customFormat="1" ht="13.5"/>
    <row r="16257" s="57" customFormat="1" ht="13.5"/>
    <row r="16258" s="57" customFormat="1" ht="13.5"/>
    <row r="16259" s="57" customFormat="1" ht="13.5"/>
    <row r="16260" s="57" customFormat="1" ht="13.5"/>
    <row r="16261" s="57" customFormat="1" ht="13.5"/>
    <row r="16262" s="57" customFormat="1" ht="13.5"/>
    <row r="16263" s="57" customFormat="1" ht="13.5"/>
    <row r="16264" s="57" customFormat="1" ht="13.5"/>
    <row r="16265" s="57" customFormat="1" ht="13.5"/>
    <row r="16266" s="57" customFormat="1" ht="13.5"/>
    <row r="16267" s="57" customFormat="1" ht="13.5"/>
    <row r="16268" s="57" customFormat="1" ht="13.5"/>
    <row r="16269" s="57" customFormat="1" ht="13.5"/>
    <row r="16270" s="57" customFormat="1" ht="13.5"/>
    <row r="16271" s="57" customFormat="1" ht="13.5"/>
    <row r="16272" s="57" customFormat="1" ht="13.5"/>
    <row r="16273" s="57" customFormat="1" ht="13.5"/>
    <row r="16274" s="57" customFormat="1" ht="13.5"/>
    <row r="16275" s="57" customFormat="1" ht="13.5"/>
    <row r="16276" s="57" customFormat="1" ht="13.5"/>
    <row r="16277" s="57" customFormat="1" ht="13.5"/>
    <row r="16278" s="57" customFormat="1" ht="13.5"/>
    <row r="16279" s="57" customFormat="1" ht="13.5"/>
    <row r="16280" s="57" customFormat="1" ht="13.5"/>
    <row r="16281" s="57" customFormat="1" ht="13.5"/>
    <row r="16282" s="57" customFormat="1" ht="13.5"/>
    <row r="16283" s="57" customFormat="1" ht="13.5"/>
    <row r="16284" s="57" customFormat="1" ht="13.5"/>
    <row r="16285" s="57" customFormat="1" ht="13.5"/>
    <row r="16286" s="57" customFormat="1" ht="13.5"/>
    <row r="16287" s="57" customFormat="1" ht="13.5"/>
    <row r="16288" s="57" customFormat="1" ht="13.5"/>
    <row r="16289" s="57" customFormat="1" ht="13.5"/>
    <row r="16290" s="57" customFormat="1" ht="13.5"/>
    <row r="16291" s="57" customFormat="1" ht="13.5"/>
    <row r="16292" s="57" customFormat="1" ht="13.5"/>
    <row r="16293" s="57" customFormat="1" ht="13.5"/>
    <row r="16294" s="57" customFormat="1" ht="13.5"/>
    <row r="16295" s="57" customFormat="1" ht="13.5"/>
    <row r="16296" s="57" customFormat="1" ht="13.5"/>
    <row r="16297" s="57" customFormat="1" ht="13.5"/>
    <row r="16298" s="57" customFormat="1" ht="13.5"/>
    <row r="16299" s="57" customFormat="1" ht="13.5"/>
    <row r="16300" s="57" customFormat="1" ht="13.5"/>
    <row r="16301" s="57" customFormat="1" ht="13.5"/>
    <row r="16302" s="57" customFormat="1" ht="13.5"/>
    <row r="16303" s="57" customFormat="1" ht="13.5"/>
    <row r="16304" s="57" customFormat="1" ht="13.5"/>
    <row r="16305" s="57" customFormat="1" ht="13.5"/>
    <row r="16306" s="57" customFormat="1" ht="13.5"/>
    <row r="16307" s="57" customFormat="1" ht="13.5"/>
    <row r="16308" s="57" customFormat="1" ht="13.5"/>
    <row r="16309" s="57" customFormat="1" ht="13.5"/>
    <row r="16310" s="57" customFormat="1" ht="13.5"/>
    <row r="16311" s="57" customFormat="1" ht="13.5"/>
    <row r="16312" s="57" customFormat="1" ht="13.5"/>
    <row r="16313" s="57" customFormat="1" ht="13.5"/>
    <row r="16314" s="57" customFormat="1" ht="13.5"/>
    <row r="16315" s="57" customFormat="1" ht="13.5"/>
    <row r="16316" s="57" customFormat="1" ht="13.5"/>
    <row r="16317" s="57" customFormat="1" ht="13.5"/>
    <row r="16318" s="57" customFormat="1" ht="13.5"/>
    <row r="16319" s="57" customFormat="1" ht="13.5"/>
    <row r="16320" s="57" customFormat="1" ht="13.5"/>
    <row r="16321" s="57" customFormat="1" ht="13.5"/>
    <row r="16322" s="57" customFormat="1" ht="13.5"/>
    <row r="16323" s="57" customFormat="1" ht="13.5"/>
    <row r="16324" s="57" customFormat="1" ht="13.5"/>
    <row r="16325" s="57" customFormat="1" ht="13.5"/>
    <row r="16326" s="57" customFormat="1" ht="13.5"/>
    <row r="16327" s="57" customFormat="1" ht="13.5"/>
    <row r="16328" s="57" customFormat="1" ht="13.5"/>
    <row r="16329" s="57" customFormat="1" ht="13.5"/>
    <row r="16330" s="57" customFormat="1" ht="13.5"/>
    <row r="16331" s="57" customFormat="1" ht="13.5"/>
    <row r="16332" s="57" customFormat="1" ht="13.5"/>
    <row r="16333" s="57" customFormat="1" ht="13.5"/>
    <row r="16334" s="57" customFormat="1" ht="13.5"/>
    <row r="16335" s="57" customFormat="1" ht="13.5"/>
    <row r="16336" s="57" customFormat="1" ht="13.5"/>
    <row r="16337" s="57" customFormat="1" ht="13.5"/>
    <row r="16338" s="57" customFormat="1" ht="13.5"/>
    <row r="16339" s="57" customFormat="1" ht="13.5"/>
    <row r="16340" s="57" customFormat="1" ht="13.5"/>
    <row r="16341" s="57" customFormat="1" ht="13.5"/>
    <row r="16342" s="57" customFormat="1" ht="13.5"/>
    <row r="16343" s="57" customFormat="1" ht="13.5"/>
    <row r="16344" s="57" customFormat="1" ht="13.5"/>
    <row r="16345" s="57" customFormat="1" ht="13.5"/>
    <row r="16346" s="57" customFormat="1" ht="13.5"/>
    <row r="16347" s="57" customFormat="1" ht="13.5"/>
    <row r="16348" s="57" customFormat="1" ht="13.5"/>
    <row r="16349" s="57" customFormat="1" ht="13.5"/>
    <row r="16350" s="57" customFormat="1" ht="13.5"/>
    <row r="16351" s="57" customFormat="1" ht="13.5"/>
    <row r="16352" s="57" customFormat="1" ht="13.5"/>
    <row r="16353" s="57" customFormat="1" ht="13.5"/>
    <row r="16354" s="57" customFormat="1" ht="13.5"/>
    <row r="16355" s="57" customFormat="1" ht="13.5"/>
    <row r="16356" s="57" customFormat="1" ht="13.5"/>
    <row r="16357" s="57" customFormat="1" ht="13.5"/>
    <row r="16358" s="57" customFormat="1" ht="13.5"/>
    <row r="16359" s="57" customFormat="1" ht="13.5"/>
    <row r="16360" s="57" customFormat="1" ht="13.5"/>
    <row r="16361" s="57" customFormat="1" ht="13.5"/>
    <row r="16362" s="57" customFormat="1" ht="13.5"/>
    <row r="16363" s="57" customFormat="1" ht="13.5"/>
    <row r="16364" s="57" customFormat="1" ht="13.5"/>
    <row r="16365" s="57" customFormat="1" ht="13.5"/>
    <row r="16366" s="57" customFormat="1" ht="13.5"/>
    <row r="16367" s="57" customFormat="1" ht="13.5"/>
    <row r="16368" s="57" customFormat="1" ht="13.5"/>
    <row r="16369" s="57" customFormat="1" ht="13.5"/>
    <row r="16370" s="57" customFormat="1" ht="13.5"/>
    <row r="16371" s="57" customFormat="1" ht="13.5"/>
    <row r="16372" s="57" customFormat="1" ht="13.5"/>
    <row r="16373" s="57" customFormat="1" ht="13.5"/>
    <row r="16374" s="57" customFormat="1" ht="13.5"/>
    <row r="16375" s="57" customFormat="1" ht="13.5"/>
    <row r="16376" s="57" customFormat="1" ht="13.5"/>
    <row r="16377" s="57" customFormat="1" ht="13.5"/>
    <row r="16378" s="57" customFormat="1" ht="13.5"/>
    <row r="16379" s="57" customFormat="1" ht="13.5"/>
    <row r="16380" s="57" customFormat="1" ht="13.5"/>
    <row r="16381" s="57" customFormat="1" ht="13.5"/>
    <row r="16382" s="57" customFormat="1" ht="13.5"/>
    <row r="16383" s="57" customFormat="1" ht="13.5"/>
    <row r="16384" s="57" customFormat="1" ht="13.5"/>
  </sheetData>
  <mergeCells count="4">
    <mergeCell ref="A1:E1"/>
    <mergeCell ref="C3:E3"/>
    <mergeCell ref="A3:A4"/>
    <mergeCell ref="B3:B4"/>
  </mergeCells>
  <pageMargins left="0.751388888888889" right="0.55" top="0.786805555555556" bottom="0.590277777777778" header="0.511805555555556" footer="0.511805555555556"/>
  <pageSetup paperSize="9" orientation="portrait"/>
  <headerFooter>
    <oddHeader>&amp;L&amp;"宋体,常规"&amp;12 2026年-附表1-3</oddHead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F16382"/>
  <sheetViews>
    <sheetView view="pageBreakPreview" zoomScaleNormal="100" zoomScaleSheetLayoutView="100" workbookViewId="0">
      <selection activeCell="B125" sqref="B125"/>
    </sheetView>
  </sheetViews>
  <sheetFormatPr defaultColWidth="9" defaultRowHeight="15" outlineLevelCol="5"/>
  <cols>
    <col min="1" max="1" width="9" style="232"/>
    <col min="2" max="2" width="29.875" style="232" customWidth="1"/>
    <col min="3" max="3" width="13.125" style="232" customWidth="1"/>
    <col min="4" max="4" width="13.625" style="232" customWidth="1"/>
    <col min="5" max="5" width="14.5" style="232" customWidth="1"/>
    <col min="6" max="16384" width="9" style="232"/>
  </cols>
  <sheetData>
    <row r="1" s="231" customFormat="1" ht="42" customHeight="1" spans="1:5">
      <c r="A1" s="233" t="s">
        <v>726</v>
      </c>
      <c r="B1" s="234"/>
      <c r="C1" s="234"/>
      <c r="D1" s="234"/>
      <c r="E1" s="234"/>
    </row>
    <row r="2" s="231" customFormat="1" ht="20.25" customHeight="1" spans="1:5">
      <c r="A2" s="235"/>
      <c r="B2" s="236"/>
      <c r="C2" s="237"/>
      <c r="D2" s="237"/>
      <c r="E2" s="238" t="s">
        <v>3</v>
      </c>
    </row>
    <row r="3" s="232" customFormat="1" ht="18" customHeight="1" spans="1:5">
      <c r="A3" s="239" t="s">
        <v>65</v>
      </c>
      <c r="B3" s="239" t="s">
        <v>99</v>
      </c>
      <c r="C3" s="240" t="s">
        <v>67</v>
      </c>
      <c r="D3" s="84"/>
      <c r="E3" s="84"/>
    </row>
    <row r="4" s="232" customFormat="1" ht="18" customHeight="1" spans="1:5">
      <c r="A4" s="212"/>
      <c r="B4" s="212"/>
      <c r="C4" s="240" t="s">
        <v>70</v>
      </c>
      <c r="D4" s="240" t="s">
        <v>71</v>
      </c>
      <c r="E4" s="240" t="s">
        <v>72</v>
      </c>
    </row>
    <row r="5" s="232" customFormat="1" ht="18" customHeight="1" spans="1:6">
      <c r="A5" s="241"/>
      <c r="B5" s="242" t="s">
        <v>727</v>
      </c>
      <c r="C5" s="243">
        <v>117621</v>
      </c>
      <c r="D5" s="243">
        <v>112294</v>
      </c>
      <c r="E5" s="243">
        <v>5327</v>
      </c>
      <c r="F5" s="57"/>
    </row>
    <row r="6" s="232" customFormat="1" ht="18" customHeight="1" spans="1:5">
      <c r="A6" s="129">
        <v>501</v>
      </c>
      <c r="B6" s="82" t="s">
        <v>426</v>
      </c>
      <c r="C6" s="84">
        <v>12513</v>
      </c>
      <c r="D6" s="84">
        <v>10919</v>
      </c>
      <c r="E6" s="84">
        <v>1594</v>
      </c>
    </row>
    <row r="7" s="232" customFormat="1" ht="18" customHeight="1" spans="1:5">
      <c r="A7" s="129">
        <v>50101</v>
      </c>
      <c r="B7" s="92" t="s">
        <v>427</v>
      </c>
      <c r="C7" s="84">
        <v>7912</v>
      </c>
      <c r="D7" s="84">
        <v>6794</v>
      </c>
      <c r="E7" s="84">
        <v>1118</v>
      </c>
    </row>
    <row r="8" s="232" customFormat="1" ht="18" customHeight="1" spans="1:5">
      <c r="A8" s="129">
        <v>50102</v>
      </c>
      <c r="B8" s="92" t="s">
        <v>428</v>
      </c>
      <c r="C8" s="84">
        <v>2459</v>
      </c>
      <c r="D8" s="84">
        <v>2136</v>
      </c>
      <c r="E8" s="84">
        <v>323</v>
      </c>
    </row>
    <row r="9" s="232" customFormat="1" ht="18" customHeight="1" spans="1:5">
      <c r="A9" s="129">
        <v>50103</v>
      </c>
      <c r="B9" s="92" t="s">
        <v>398</v>
      </c>
      <c r="C9" s="84">
        <v>1206</v>
      </c>
      <c r="D9" s="84">
        <v>1053</v>
      </c>
      <c r="E9" s="84">
        <v>153</v>
      </c>
    </row>
    <row r="10" s="232" customFormat="1" ht="18" customHeight="1" spans="1:5">
      <c r="A10" s="129">
        <v>50199</v>
      </c>
      <c r="B10" s="92" t="s">
        <v>429</v>
      </c>
      <c r="C10" s="84">
        <v>936</v>
      </c>
      <c r="D10" s="84">
        <v>936</v>
      </c>
      <c r="E10" s="84"/>
    </row>
    <row r="11" s="232" customFormat="1" ht="18" customHeight="1" spans="1:5">
      <c r="A11" s="129">
        <v>502</v>
      </c>
      <c r="B11" s="82" t="s">
        <v>430</v>
      </c>
      <c r="C11" s="84">
        <v>20435</v>
      </c>
      <c r="D11" s="84">
        <v>18396</v>
      </c>
      <c r="E11" s="84">
        <v>2039</v>
      </c>
    </row>
    <row r="12" s="232" customFormat="1" ht="18" customHeight="1" spans="1:5">
      <c r="A12" s="129">
        <v>50201</v>
      </c>
      <c r="B12" s="92" t="s">
        <v>431</v>
      </c>
      <c r="C12" s="84">
        <v>2657</v>
      </c>
      <c r="D12" s="84">
        <v>2264</v>
      </c>
      <c r="E12" s="84">
        <v>393</v>
      </c>
    </row>
    <row r="13" s="232" customFormat="1" ht="18" customHeight="1" spans="1:5">
      <c r="A13" s="129">
        <v>50202</v>
      </c>
      <c r="B13" s="92" t="s">
        <v>432</v>
      </c>
      <c r="C13" s="84">
        <v>36</v>
      </c>
      <c r="D13" s="84">
        <v>36</v>
      </c>
      <c r="E13" s="84"/>
    </row>
    <row r="14" s="232" customFormat="1" ht="18" customHeight="1" spans="1:5">
      <c r="A14" s="129">
        <v>50203</v>
      </c>
      <c r="B14" s="92" t="s">
        <v>433</v>
      </c>
      <c r="C14" s="84">
        <v>10</v>
      </c>
      <c r="D14" s="84">
        <v>10</v>
      </c>
      <c r="E14" s="84"/>
    </row>
    <row r="15" s="232" customFormat="1" ht="18" customHeight="1" spans="1:5">
      <c r="A15" s="129">
        <v>50204</v>
      </c>
      <c r="B15" s="92" t="s">
        <v>434</v>
      </c>
      <c r="C15" s="84">
        <v>7</v>
      </c>
      <c r="D15" s="84">
        <v>7</v>
      </c>
      <c r="E15" s="84"/>
    </row>
    <row r="16" s="232" customFormat="1" ht="18" customHeight="1" spans="1:5">
      <c r="A16" s="129">
        <v>50205</v>
      </c>
      <c r="B16" s="92" t="s">
        <v>435</v>
      </c>
      <c r="C16" s="84">
        <v>11642</v>
      </c>
      <c r="D16" s="84">
        <v>10514</v>
      </c>
      <c r="E16" s="84">
        <v>1128</v>
      </c>
    </row>
    <row r="17" s="232" customFormat="1" ht="18" customHeight="1" spans="1:5">
      <c r="A17" s="129">
        <v>50206</v>
      </c>
      <c r="B17" s="92" t="s">
        <v>436</v>
      </c>
      <c r="C17" s="84">
        <v>30</v>
      </c>
      <c r="D17" s="84">
        <v>30</v>
      </c>
      <c r="E17" s="84"/>
    </row>
    <row r="18" s="232" customFormat="1" ht="18" customHeight="1" spans="1:5">
      <c r="A18" s="129">
        <v>50207</v>
      </c>
      <c r="B18" s="92" t="s">
        <v>437</v>
      </c>
      <c r="C18" s="84">
        <v>19</v>
      </c>
      <c r="D18" s="84">
        <v>19</v>
      </c>
      <c r="E18" s="84"/>
    </row>
    <row r="19" s="232" customFormat="1" ht="18" customHeight="1" spans="1:5">
      <c r="A19" s="129">
        <v>50208</v>
      </c>
      <c r="B19" s="92" t="s">
        <v>438</v>
      </c>
      <c r="C19" s="84">
        <v>152</v>
      </c>
      <c r="D19" s="84">
        <v>140</v>
      </c>
      <c r="E19" s="84">
        <v>12</v>
      </c>
    </row>
    <row r="20" s="232" customFormat="1" ht="18" customHeight="1" spans="1:5">
      <c r="A20" s="129">
        <v>50209</v>
      </c>
      <c r="B20" s="92" t="s">
        <v>439</v>
      </c>
      <c r="C20" s="84">
        <v>78</v>
      </c>
      <c r="D20" s="84">
        <v>75</v>
      </c>
      <c r="E20" s="84">
        <v>3</v>
      </c>
    </row>
    <row r="21" s="232" customFormat="1" ht="18" customHeight="1" spans="1:5">
      <c r="A21" s="129">
        <v>50299</v>
      </c>
      <c r="B21" s="92" t="s">
        <v>440</v>
      </c>
      <c r="C21" s="84">
        <v>5803</v>
      </c>
      <c r="D21" s="84">
        <v>5300</v>
      </c>
      <c r="E21" s="84">
        <v>504</v>
      </c>
    </row>
    <row r="22" s="232" customFormat="1" ht="18" customHeight="1" spans="1:5">
      <c r="A22" s="129">
        <v>503</v>
      </c>
      <c r="B22" s="82" t="s">
        <v>728</v>
      </c>
      <c r="C22" s="84">
        <v>9078</v>
      </c>
      <c r="D22" s="84">
        <v>8750</v>
      </c>
      <c r="E22" s="84">
        <v>328</v>
      </c>
    </row>
    <row r="23" s="232" customFormat="1" ht="18" customHeight="1" spans="1:5">
      <c r="A23" s="129">
        <v>50301</v>
      </c>
      <c r="B23" s="92" t="s">
        <v>442</v>
      </c>
      <c r="C23" s="84">
        <v>165</v>
      </c>
      <c r="D23" s="84">
        <v>165</v>
      </c>
      <c r="E23" s="84"/>
    </row>
    <row r="24" s="232" customFormat="1" ht="18" customHeight="1" spans="1:5">
      <c r="A24" s="129">
        <v>50302</v>
      </c>
      <c r="B24" s="92" t="s">
        <v>443</v>
      </c>
      <c r="C24" s="84">
        <v>1401</v>
      </c>
      <c r="D24" s="84">
        <v>1073</v>
      </c>
      <c r="E24" s="84">
        <v>328</v>
      </c>
    </row>
    <row r="25" s="232" customFormat="1" ht="18" customHeight="1" spans="1:5">
      <c r="A25" s="129">
        <v>50305</v>
      </c>
      <c r="B25" s="92" t="s">
        <v>444</v>
      </c>
      <c r="C25" s="84">
        <v>7021</v>
      </c>
      <c r="D25" s="84">
        <v>7021</v>
      </c>
      <c r="E25" s="84"/>
    </row>
    <row r="26" s="232" customFormat="1" ht="18" customHeight="1" spans="1:5">
      <c r="A26" s="129">
        <v>50306</v>
      </c>
      <c r="B26" s="92" t="s">
        <v>445</v>
      </c>
      <c r="C26" s="84">
        <v>282</v>
      </c>
      <c r="D26" s="84">
        <v>282</v>
      </c>
      <c r="E26" s="84"/>
    </row>
    <row r="27" s="232" customFormat="1" ht="18" customHeight="1" spans="1:5">
      <c r="A27" s="129">
        <v>50307</v>
      </c>
      <c r="B27" s="92" t="s">
        <v>729</v>
      </c>
      <c r="C27" s="84">
        <v>127</v>
      </c>
      <c r="D27" s="84">
        <v>127</v>
      </c>
      <c r="E27" s="84"/>
    </row>
    <row r="28" s="232" customFormat="1" ht="18" customHeight="1" spans="1:5">
      <c r="A28" s="129">
        <v>50399</v>
      </c>
      <c r="B28" s="92" t="s">
        <v>446</v>
      </c>
      <c r="C28" s="84">
        <v>82</v>
      </c>
      <c r="D28" s="84">
        <v>82</v>
      </c>
      <c r="E28" s="84"/>
    </row>
    <row r="29" s="232" customFormat="1" ht="18" customHeight="1" spans="1:5">
      <c r="A29" s="129">
        <v>504</v>
      </c>
      <c r="B29" s="82" t="s">
        <v>730</v>
      </c>
      <c r="C29" s="84">
        <v>527</v>
      </c>
      <c r="D29" s="84">
        <v>527</v>
      </c>
      <c r="E29" s="84"/>
    </row>
    <row r="30" s="232" customFormat="1" ht="18" customHeight="1" spans="1:5">
      <c r="A30" s="129">
        <v>50499</v>
      </c>
      <c r="B30" s="92" t="s">
        <v>446</v>
      </c>
      <c r="C30" s="84">
        <v>527</v>
      </c>
      <c r="D30" s="84">
        <v>527</v>
      </c>
      <c r="E30" s="84"/>
    </row>
    <row r="31" s="232" customFormat="1" ht="18" customHeight="1" spans="1:5">
      <c r="A31" s="129">
        <v>505</v>
      </c>
      <c r="B31" s="82" t="s">
        <v>448</v>
      </c>
      <c r="C31" s="84">
        <v>25381</v>
      </c>
      <c r="D31" s="84">
        <v>25050</v>
      </c>
      <c r="E31" s="84">
        <v>331</v>
      </c>
    </row>
    <row r="32" s="232" customFormat="1" ht="18" customHeight="1" spans="1:5">
      <c r="A32" s="129">
        <v>50501</v>
      </c>
      <c r="B32" s="92" t="s">
        <v>449</v>
      </c>
      <c r="C32" s="84">
        <v>19969</v>
      </c>
      <c r="D32" s="84">
        <v>19642</v>
      </c>
      <c r="E32" s="84">
        <v>327</v>
      </c>
    </row>
    <row r="33" s="232" customFormat="1" ht="18" customHeight="1" spans="1:5">
      <c r="A33" s="129">
        <v>50502</v>
      </c>
      <c r="B33" s="92" t="s">
        <v>450</v>
      </c>
      <c r="C33" s="84">
        <v>5412</v>
      </c>
      <c r="D33" s="84">
        <v>5408</v>
      </c>
      <c r="E33" s="84">
        <v>4</v>
      </c>
    </row>
    <row r="34" s="232" customFormat="1" ht="18" customHeight="1" spans="1:5">
      <c r="A34" s="129">
        <v>506</v>
      </c>
      <c r="B34" s="82" t="s">
        <v>451</v>
      </c>
      <c r="C34" s="84">
        <v>14839</v>
      </c>
      <c r="D34" s="84">
        <v>14839</v>
      </c>
      <c r="E34" s="84"/>
    </row>
    <row r="35" s="232" customFormat="1" ht="18" customHeight="1" spans="1:5">
      <c r="A35" s="129">
        <v>50601</v>
      </c>
      <c r="B35" s="92" t="s">
        <v>731</v>
      </c>
      <c r="C35" s="84">
        <v>14830</v>
      </c>
      <c r="D35" s="84">
        <v>14830</v>
      </c>
      <c r="E35" s="84"/>
    </row>
    <row r="36" s="232" customFormat="1" ht="18" customHeight="1" spans="1:5">
      <c r="A36" s="129">
        <v>50602</v>
      </c>
      <c r="B36" s="92" t="s">
        <v>732</v>
      </c>
      <c r="C36" s="84">
        <v>9</v>
      </c>
      <c r="D36" s="84">
        <v>9</v>
      </c>
      <c r="E36" s="84"/>
    </row>
    <row r="37" s="232" customFormat="1" ht="18" customHeight="1" spans="1:5">
      <c r="A37" s="129">
        <v>507</v>
      </c>
      <c r="B37" s="82" t="s">
        <v>454</v>
      </c>
      <c r="C37" s="84">
        <v>3980</v>
      </c>
      <c r="D37" s="84">
        <v>3980</v>
      </c>
      <c r="E37" s="84"/>
    </row>
    <row r="38" s="232" customFormat="1" ht="18" customHeight="1" spans="1:5">
      <c r="A38" s="129">
        <v>50701</v>
      </c>
      <c r="B38" s="92" t="s">
        <v>455</v>
      </c>
      <c r="C38" s="84">
        <v>157</v>
      </c>
      <c r="D38" s="84">
        <v>157</v>
      </c>
      <c r="E38" s="84"/>
    </row>
    <row r="39" s="232" customFormat="1" ht="18" customHeight="1" spans="1:5">
      <c r="A39" s="129">
        <v>50799</v>
      </c>
      <c r="B39" s="92" t="s">
        <v>456</v>
      </c>
      <c r="C39" s="84">
        <v>3823</v>
      </c>
      <c r="D39" s="84">
        <v>3823</v>
      </c>
      <c r="E39" s="84"/>
    </row>
    <row r="40" s="232" customFormat="1" ht="18" customHeight="1" spans="1:5">
      <c r="A40" s="129">
        <v>509</v>
      </c>
      <c r="B40" s="82" t="s">
        <v>460</v>
      </c>
      <c r="C40" s="84">
        <v>11588</v>
      </c>
      <c r="D40" s="84">
        <v>10562</v>
      </c>
      <c r="E40" s="84">
        <v>1026</v>
      </c>
    </row>
    <row r="41" s="232" customFormat="1" ht="18" customHeight="1" spans="1:5">
      <c r="A41" s="129">
        <v>50901</v>
      </c>
      <c r="B41" s="92" t="s">
        <v>461</v>
      </c>
      <c r="C41" s="84">
        <v>2585</v>
      </c>
      <c r="D41" s="84">
        <v>2283</v>
      </c>
      <c r="E41" s="84">
        <v>302</v>
      </c>
    </row>
    <row r="42" s="232" customFormat="1" ht="18" customHeight="1" spans="1:5">
      <c r="A42" s="129">
        <v>50902</v>
      </c>
      <c r="B42" s="92" t="s">
        <v>462</v>
      </c>
      <c r="C42" s="84">
        <v>127</v>
      </c>
      <c r="D42" s="84">
        <v>127</v>
      </c>
      <c r="E42" s="84"/>
    </row>
    <row r="43" s="232" customFormat="1" ht="18" customHeight="1" spans="1:5">
      <c r="A43" s="129">
        <v>50903</v>
      </c>
      <c r="B43" s="92" t="s">
        <v>463</v>
      </c>
      <c r="C43" s="84">
        <v>250</v>
      </c>
      <c r="D43" s="84">
        <v>250</v>
      </c>
      <c r="E43" s="84"/>
    </row>
    <row r="44" s="232" customFormat="1" ht="18" customHeight="1" spans="1:5">
      <c r="A44" s="129">
        <v>50905</v>
      </c>
      <c r="B44" s="92" t="s">
        <v>464</v>
      </c>
      <c r="C44" s="84">
        <v>5783</v>
      </c>
      <c r="D44" s="84">
        <v>5476</v>
      </c>
      <c r="E44" s="84">
        <v>308</v>
      </c>
    </row>
    <row r="45" s="232" customFormat="1" ht="18" customHeight="1" spans="1:5">
      <c r="A45" s="129">
        <v>50999</v>
      </c>
      <c r="B45" s="92" t="s">
        <v>733</v>
      </c>
      <c r="C45" s="84">
        <v>2843</v>
      </c>
      <c r="D45" s="84">
        <v>2427</v>
      </c>
      <c r="E45" s="84">
        <v>416</v>
      </c>
    </row>
    <row r="46" s="232" customFormat="1" ht="18" customHeight="1" spans="1:5">
      <c r="A46" s="129">
        <v>510</v>
      </c>
      <c r="B46" s="82" t="s">
        <v>466</v>
      </c>
      <c r="C46" s="84">
        <v>12261</v>
      </c>
      <c r="D46" s="84">
        <v>12261</v>
      </c>
      <c r="E46" s="84"/>
    </row>
    <row r="47" s="232" customFormat="1" ht="18" customHeight="1" spans="1:5">
      <c r="A47" s="129">
        <v>51002</v>
      </c>
      <c r="B47" s="92" t="s">
        <v>467</v>
      </c>
      <c r="C47" s="84">
        <v>12261</v>
      </c>
      <c r="D47" s="84">
        <v>12261</v>
      </c>
      <c r="E47" s="84"/>
    </row>
    <row r="48" s="232" customFormat="1" ht="18" customHeight="1" spans="1:5">
      <c r="A48" s="129">
        <v>511</v>
      </c>
      <c r="B48" s="82" t="s">
        <v>468</v>
      </c>
      <c r="C48" s="84">
        <v>1557</v>
      </c>
      <c r="D48" s="84">
        <v>1557</v>
      </c>
      <c r="E48" s="84"/>
    </row>
    <row r="49" s="232" customFormat="1" ht="18" customHeight="1" spans="1:5">
      <c r="A49" s="129">
        <v>51101</v>
      </c>
      <c r="B49" s="92" t="s">
        <v>469</v>
      </c>
      <c r="C49" s="84">
        <v>1550</v>
      </c>
      <c r="D49" s="84">
        <v>1550</v>
      </c>
      <c r="E49" s="84"/>
    </row>
    <row r="50" s="232" customFormat="1" ht="18" customHeight="1" spans="1:5">
      <c r="A50" s="129">
        <v>51103</v>
      </c>
      <c r="B50" s="92" t="s">
        <v>470</v>
      </c>
      <c r="C50" s="84">
        <v>7</v>
      </c>
      <c r="D50" s="84">
        <v>7</v>
      </c>
      <c r="E50" s="84"/>
    </row>
    <row r="51" s="232" customFormat="1" ht="18" customHeight="1" spans="1:5">
      <c r="A51" s="129">
        <v>514</v>
      </c>
      <c r="B51" s="82" t="s">
        <v>471</v>
      </c>
      <c r="C51" s="84">
        <v>1740</v>
      </c>
      <c r="D51" s="84">
        <v>1740</v>
      </c>
      <c r="E51" s="84"/>
    </row>
    <row r="52" s="232" customFormat="1" ht="18" customHeight="1" spans="1:5">
      <c r="A52" s="129">
        <v>51401</v>
      </c>
      <c r="B52" s="92" t="s">
        <v>414</v>
      </c>
      <c r="C52" s="84">
        <v>1500</v>
      </c>
      <c r="D52" s="84">
        <v>1500</v>
      </c>
      <c r="E52" s="84"/>
    </row>
    <row r="53" s="232" customFormat="1" ht="18" customHeight="1" spans="1:5">
      <c r="A53" s="129">
        <v>51402</v>
      </c>
      <c r="B53" s="92" t="s">
        <v>472</v>
      </c>
      <c r="C53" s="84">
        <v>240</v>
      </c>
      <c r="D53" s="84">
        <v>240</v>
      </c>
      <c r="E53" s="84"/>
    </row>
    <row r="54" s="232" customFormat="1" ht="18" customHeight="1" spans="1:5">
      <c r="A54" s="129">
        <v>599</v>
      </c>
      <c r="B54" s="82" t="s">
        <v>415</v>
      </c>
      <c r="C54" s="84">
        <v>3722</v>
      </c>
      <c r="D54" s="84">
        <v>3713</v>
      </c>
      <c r="E54" s="84">
        <v>9</v>
      </c>
    </row>
    <row r="55" s="232" customFormat="1" ht="18" customHeight="1" spans="1:5">
      <c r="A55" s="129">
        <v>59999</v>
      </c>
      <c r="B55" s="92" t="s">
        <v>415</v>
      </c>
      <c r="C55" s="84">
        <v>3722</v>
      </c>
      <c r="D55" s="84">
        <v>3713</v>
      </c>
      <c r="E55" s="84">
        <v>9</v>
      </c>
    </row>
    <row r="56" s="232" customFormat="1" spans="1:3">
      <c r="A56" s="244"/>
      <c r="C56" s="245"/>
    </row>
    <row r="57" s="57" customFormat="1" ht="13.5"/>
    <row r="58" s="57" customFormat="1" ht="13.5"/>
    <row r="59" s="57" customFormat="1" ht="13.5"/>
    <row r="60" s="57" customFormat="1" ht="13.5"/>
    <row r="61" s="57" customFormat="1" ht="13.5"/>
    <row r="62" s="57" customFormat="1" ht="13.5"/>
    <row r="63" s="57" customFormat="1" ht="13.5"/>
    <row r="64" s="57" customFormat="1" ht="13.5"/>
    <row r="65" s="57" customFormat="1" ht="13.5"/>
    <row r="66" s="57" customFormat="1" ht="13.5"/>
    <row r="67" s="57" customFormat="1" ht="13.5"/>
    <row r="68" s="57" customFormat="1" ht="13.5"/>
    <row r="69" s="57" customFormat="1" ht="13.5"/>
    <row r="70" s="57" customFormat="1" ht="13.5"/>
    <row r="71" s="57" customFormat="1" ht="13.5"/>
    <row r="72" s="57" customFormat="1" ht="13.5"/>
    <row r="73" s="57" customFormat="1" ht="13.5"/>
    <row r="74" s="57" customFormat="1" ht="13.5"/>
    <row r="75" s="57" customFormat="1" ht="13.5"/>
    <row r="76" s="57" customFormat="1" ht="13.5"/>
    <row r="77" s="57" customFormat="1" ht="13.5"/>
    <row r="78" s="57" customFormat="1" ht="13.5"/>
    <row r="79" s="57" customFormat="1" ht="13.5"/>
    <row r="80" s="57" customFormat="1" ht="13.5"/>
    <row r="81" s="57" customFormat="1" ht="13.5"/>
    <row r="82" s="57" customFormat="1" ht="13.5"/>
    <row r="83" s="57" customFormat="1" ht="13.5"/>
    <row r="84" s="57" customFormat="1" ht="13.5"/>
    <row r="85" s="57" customFormat="1" ht="13.5"/>
    <row r="86" s="57" customFormat="1" ht="13.5"/>
    <row r="87" s="57" customFormat="1" ht="13.5"/>
    <row r="88" s="57" customFormat="1" ht="13.5"/>
    <row r="89" s="57" customFormat="1" ht="13.5"/>
    <row r="90" s="57" customFormat="1" ht="13.5"/>
    <row r="91" s="57" customFormat="1" ht="13.5"/>
    <row r="92" s="57" customFormat="1" ht="13.5"/>
    <row r="93" s="57" customFormat="1" ht="13.5"/>
    <row r="94" s="57" customFormat="1" ht="13.5"/>
    <row r="95" s="57" customFormat="1" ht="13.5"/>
    <row r="96" s="57" customFormat="1" ht="13.5"/>
    <row r="97" s="57" customFormat="1" ht="13.5"/>
    <row r="98" s="57" customFormat="1" ht="13.5"/>
    <row r="99" s="57" customFormat="1" ht="13.5"/>
    <row r="100" s="57" customFormat="1" ht="13.5"/>
    <row r="101" s="57" customFormat="1" ht="13.5"/>
    <row r="102" s="57" customFormat="1" ht="13.5"/>
    <row r="103" s="57" customFormat="1" ht="13.5"/>
    <row r="104" s="57" customFormat="1" ht="13.5"/>
    <row r="105" s="57" customFormat="1" ht="13.5"/>
    <row r="106" s="57" customFormat="1" ht="13.5"/>
    <row r="107" s="57" customFormat="1" ht="13.5"/>
    <row r="108" s="57" customFormat="1" ht="13.5"/>
    <row r="109" s="57" customFormat="1" ht="13.5"/>
    <row r="110" s="57" customFormat="1" ht="13.5"/>
    <row r="111" s="57" customFormat="1" ht="13.5"/>
    <row r="112" s="57" customFormat="1" ht="13.5"/>
    <row r="113" s="57" customFormat="1" ht="13.5"/>
    <row r="114" s="57" customFormat="1" ht="13.5"/>
    <row r="115" s="57" customFormat="1" ht="13.5"/>
    <row r="116" s="57" customFormat="1" ht="13.5"/>
    <row r="117" s="57" customFormat="1" ht="13.5"/>
    <row r="118" s="57" customFormat="1" ht="13.5"/>
    <row r="119" s="57" customFormat="1" ht="13.5"/>
    <row r="120" s="57" customFormat="1" ht="13.5"/>
    <row r="121" s="57" customFormat="1" ht="13.5"/>
    <row r="122" s="57" customFormat="1" ht="13.5"/>
    <row r="123" s="57" customFormat="1" ht="13.5"/>
    <row r="124" s="57" customFormat="1" ht="13.5"/>
    <row r="125" s="57" customFormat="1" ht="13.5"/>
    <row r="126" s="57" customFormat="1" ht="13.5"/>
    <row r="127" s="57" customFormat="1" ht="13.5"/>
    <row r="128" s="57" customFormat="1" ht="13.5"/>
    <row r="129" s="57" customFormat="1" ht="13.5"/>
    <row r="130" s="57" customFormat="1" ht="13.5"/>
    <row r="131" s="57" customFormat="1" ht="13.5"/>
    <row r="132" s="57" customFormat="1" ht="13.5"/>
    <row r="133" s="57" customFormat="1" ht="13.5"/>
    <row r="134" s="57" customFormat="1" ht="13.5"/>
    <row r="135" s="57" customFormat="1" ht="13.5"/>
    <row r="136" s="57" customFormat="1" ht="13.5"/>
    <row r="137" s="57" customFormat="1" ht="13.5"/>
    <row r="138" s="57" customFormat="1" ht="13.5"/>
    <row r="139" s="57" customFormat="1" ht="13.5"/>
    <row r="140" s="57" customFormat="1" ht="13.5"/>
    <row r="141" s="57" customFormat="1" ht="13.5"/>
    <row r="142" s="57" customFormat="1" ht="13.5"/>
    <row r="143" s="57" customFormat="1" ht="13.5"/>
    <row r="144" s="57" customFormat="1" ht="13.5"/>
    <row r="145" s="57" customFormat="1" ht="13.5"/>
    <row r="146" s="57" customFormat="1" ht="13.5"/>
    <row r="147" s="57" customFormat="1" ht="13.5"/>
    <row r="148" s="57" customFormat="1" ht="13.5"/>
    <row r="149" s="57" customFormat="1" ht="13.5"/>
    <row r="150" s="57" customFormat="1" ht="13.5"/>
    <row r="151" s="57" customFormat="1" ht="13.5"/>
    <row r="152" s="57" customFormat="1" ht="13.5"/>
    <row r="153" s="57" customFormat="1" ht="13.5"/>
    <row r="154" s="57" customFormat="1" ht="13.5"/>
    <row r="155" s="57" customFormat="1" ht="13.5"/>
    <row r="156" s="57" customFormat="1" ht="13.5"/>
    <row r="157" s="57" customFormat="1" ht="13.5"/>
    <row r="158" s="57" customFormat="1" ht="13.5"/>
    <row r="159" s="57" customFormat="1" ht="13.5"/>
    <row r="160" s="57" customFormat="1" ht="13.5"/>
    <row r="161" s="57" customFormat="1" ht="13.5"/>
    <row r="162" s="57" customFormat="1" ht="13.5"/>
    <row r="163" s="57" customFormat="1" ht="13.5"/>
    <row r="164" s="57" customFormat="1" ht="13.5"/>
    <row r="165" s="57" customFormat="1" ht="13.5"/>
    <row r="166" s="57" customFormat="1" ht="13.5"/>
    <row r="167" s="57" customFormat="1" ht="13.5"/>
    <row r="168" s="57" customFormat="1" ht="13.5"/>
    <row r="169" s="57" customFormat="1" ht="13.5"/>
    <row r="170" s="57" customFormat="1" ht="13.5"/>
    <row r="171" s="57" customFormat="1" ht="13.5"/>
    <row r="172" s="57" customFormat="1" ht="13.5"/>
    <row r="173" s="57" customFormat="1" ht="13.5"/>
    <row r="174" s="57" customFormat="1" ht="13.5"/>
    <row r="175" s="57" customFormat="1" ht="13.5"/>
    <row r="176" s="57" customFormat="1" ht="13.5"/>
    <row r="177" s="57" customFormat="1" ht="13.5"/>
    <row r="178" s="57" customFormat="1" ht="13.5"/>
    <row r="179" s="57" customFormat="1" ht="13.5"/>
    <row r="180" s="57" customFormat="1" ht="13.5"/>
    <row r="181" s="57" customFormat="1" ht="13.5"/>
    <row r="182" s="57" customFormat="1" ht="13.5"/>
    <row r="183" s="57" customFormat="1" ht="13.5"/>
    <row r="184" s="57" customFormat="1" ht="13.5"/>
    <row r="185" s="57" customFormat="1" ht="13.5"/>
    <row r="186" s="57" customFormat="1" ht="13.5"/>
    <row r="187" s="57" customFormat="1" ht="13.5"/>
    <row r="188" s="57" customFormat="1" ht="13.5"/>
    <row r="189" s="57" customFormat="1" ht="13.5"/>
    <row r="190" s="57" customFormat="1" ht="13.5"/>
    <row r="191" s="57" customFormat="1" ht="13.5"/>
    <row r="192" s="57" customFormat="1" ht="13.5"/>
    <row r="193" s="57" customFormat="1" ht="13.5"/>
    <row r="194" s="57" customFormat="1" ht="13.5"/>
    <row r="195" s="57" customFormat="1" ht="13.5"/>
    <row r="196" s="57" customFormat="1" ht="13.5"/>
    <row r="197" s="57" customFormat="1" ht="13.5"/>
    <row r="198" s="57" customFormat="1" ht="13.5"/>
    <row r="199" s="57" customFormat="1" ht="13.5"/>
    <row r="200" s="57" customFormat="1" ht="13.5"/>
    <row r="201" s="57" customFormat="1" ht="13.5"/>
    <row r="202" s="57" customFormat="1" ht="13.5"/>
    <row r="203" s="57" customFormat="1" ht="13.5"/>
    <row r="204" s="57" customFormat="1" ht="13.5"/>
    <row r="205" s="57" customFormat="1" ht="13.5"/>
    <row r="206" s="57" customFormat="1" ht="13.5"/>
    <row r="207" s="57" customFormat="1" ht="13.5"/>
    <row r="208" s="57" customFormat="1" ht="13.5"/>
    <row r="209" s="57" customFormat="1" ht="13.5"/>
    <row r="210" s="57" customFormat="1" ht="13.5"/>
    <row r="211" s="57" customFormat="1" ht="13.5"/>
    <row r="212" s="57" customFormat="1" ht="13.5"/>
    <row r="213" s="57" customFormat="1" ht="13.5"/>
    <row r="214" s="57" customFormat="1" ht="13.5"/>
    <row r="215" s="57" customFormat="1" ht="13.5"/>
    <row r="216" s="57" customFormat="1" ht="13.5"/>
    <row r="217" s="57" customFormat="1" ht="13.5"/>
    <row r="218" s="57" customFormat="1" ht="13.5"/>
    <row r="219" s="57" customFormat="1" ht="13.5"/>
    <row r="220" s="57" customFormat="1" ht="13.5"/>
    <row r="221" s="57" customFormat="1" ht="13.5"/>
    <row r="222" s="57" customFormat="1" ht="13.5"/>
    <row r="223" s="57" customFormat="1" ht="13.5"/>
    <row r="224" s="57" customFormat="1" ht="13.5"/>
    <row r="225" s="57" customFormat="1" ht="13.5"/>
    <row r="226" s="57" customFormat="1" ht="13.5"/>
    <row r="227" s="57" customFormat="1" ht="13.5"/>
    <row r="228" s="57" customFormat="1" ht="13.5"/>
    <row r="229" s="57" customFormat="1" ht="13.5"/>
    <row r="230" s="57" customFormat="1" ht="13.5"/>
    <row r="231" s="57" customFormat="1" ht="13.5"/>
    <row r="232" s="57" customFormat="1" ht="13.5"/>
    <row r="233" s="57" customFormat="1" ht="13.5"/>
    <row r="234" s="57" customFormat="1" ht="13.5"/>
    <row r="235" s="57" customFormat="1" ht="13.5"/>
    <row r="236" s="57" customFormat="1" ht="13.5"/>
    <row r="237" s="57" customFormat="1" ht="13.5"/>
    <row r="238" s="57" customFormat="1" ht="13.5"/>
    <row r="239" s="57" customFormat="1" ht="13.5"/>
    <row r="240" s="57" customFormat="1" ht="13.5"/>
    <row r="241" s="57" customFormat="1" ht="13.5"/>
    <row r="242" s="57" customFormat="1" ht="13.5"/>
    <row r="243" s="57" customFormat="1" ht="13.5"/>
    <row r="244" s="57" customFormat="1" ht="13.5"/>
    <row r="245" s="57" customFormat="1" ht="13.5"/>
    <row r="246" s="57" customFormat="1" ht="13.5"/>
    <row r="247" s="57" customFormat="1" ht="13.5"/>
    <row r="248" s="57" customFormat="1" ht="13.5"/>
    <row r="249" s="57" customFormat="1" ht="13.5"/>
    <row r="250" s="57" customFormat="1" ht="13.5"/>
    <row r="251" s="57" customFormat="1" ht="13.5"/>
    <row r="252" s="57" customFormat="1" ht="13.5"/>
    <row r="253" s="57" customFormat="1" ht="13.5"/>
    <row r="254" s="57" customFormat="1" ht="13.5"/>
    <row r="255" s="57" customFormat="1" ht="13.5"/>
    <row r="256" s="57" customFormat="1" ht="13.5"/>
    <row r="257" s="57" customFormat="1" ht="13.5"/>
    <row r="258" s="57" customFormat="1" ht="13.5"/>
    <row r="259" s="57" customFormat="1" ht="13.5"/>
    <row r="260" s="57" customFormat="1" ht="13.5"/>
    <row r="261" s="57" customFormat="1" ht="13.5"/>
    <row r="262" s="57" customFormat="1" ht="13.5"/>
    <row r="263" s="57" customFormat="1" ht="13.5"/>
    <row r="264" s="57" customFormat="1" ht="13.5"/>
    <row r="265" s="57" customFormat="1" ht="13.5"/>
    <row r="266" s="57" customFormat="1" ht="13.5"/>
    <row r="267" s="57" customFormat="1" ht="13.5"/>
    <row r="268" s="57" customFormat="1" ht="13.5"/>
    <row r="269" s="57" customFormat="1" ht="13.5"/>
    <row r="270" s="57" customFormat="1" ht="13.5"/>
    <row r="271" s="57" customFormat="1" ht="13.5"/>
    <row r="272" s="57" customFormat="1" ht="13.5"/>
    <row r="273" s="57" customFormat="1" ht="13.5"/>
    <row r="274" s="57" customFormat="1" ht="13.5"/>
    <row r="275" s="57" customFormat="1" ht="13.5"/>
    <row r="276" s="57" customFormat="1" ht="13.5"/>
    <row r="277" s="57" customFormat="1" ht="13.5"/>
    <row r="278" s="57" customFormat="1" ht="13.5"/>
    <row r="279" s="57" customFormat="1" ht="13.5"/>
    <row r="280" s="57" customFormat="1" ht="13.5"/>
    <row r="281" s="57" customFormat="1" ht="13.5"/>
    <row r="282" s="57" customFormat="1" ht="13.5"/>
    <row r="283" s="57" customFormat="1" ht="13.5"/>
    <row r="284" s="57" customFormat="1" ht="13.5"/>
    <row r="285" s="57" customFormat="1" ht="13.5"/>
    <row r="286" s="57" customFormat="1" ht="13.5"/>
    <row r="287" s="57" customFormat="1" ht="13.5"/>
    <row r="288" s="57" customFormat="1" ht="13.5"/>
    <row r="289" s="57" customFormat="1" ht="13.5"/>
    <row r="290" s="57" customFormat="1" ht="13.5"/>
    <row r="291" s="57" customFormat="1" ht="13.5"/>
    <row r="292" s="57" customFormat="1" ht="13.5"/>
    <row r="293" s="57" customFormat="1" ht="13.5"/>
    <row r="294" s="57" customFormat="1" ht="13.5"/>
    <row r="295" s="57" customFormat="1" ht="13.5"/>
    <row r="296" s="57" customFormat="1" ht="13.5"/>
    <row r="297" s="57" customFormat="1" ht="13.5"/>
    <row r="298" s="57" customFormat="1" ht="13.5"/>
    <row r="299" s="57" customFormat="1" ht="13.5"/>
    <row r="300" s="57" customFormat="1" ht="13.5"/>
    <row r="301" s="57" customFormat="1" ht="13.5"/>
    <row r="302" s="57" customFormat="1" ht="13.5"/>
    <row r="303" s="57" customFormat="1" ht="13.5"/>
    <row r="304" s="57" customFormat="1" ht="13.5"/>
    <row r="305" s="57" customFormat="1" ht="13.5"/>
    <row r="306" s="57" customFormat="1" ht="13.5"/>
    <row r="307" s="57" customFormat="1" ht="13.5"/>
    <row r="308" s="57" customFormat="1" ht="13.5"/>
    <row r="309" s="57" customFormat="1" ht="13.5"/>
    <row r="310" s="57" customFormat="1" ht="13.5"/>
    <row r="311" s="57" customFormat="1" ht="13.5"/>
    <row r="312" s="57" customFormat="1" ht="13.5"/>
    <row r="313" s="57" customFormat="1" ht="13.5"/>
    <row r="314" s="57" customFormat="1" ht="13.5"/>
    <row r="315" s="57" customFormat="1" ht="13.5"/>
    <row r="316" s="57" customFormat="1" ht="13.5"/>
    <row r="317" s="57" customFormat="1" ht="13.5"/>
    <row r="318" s="57" customFormat="1" ht="13.5"/>
    <row r="319" s="57" customFormat="1" ht="13.5"/>
    <row r="320" s="57" customFormat="1" ht="13.5"/>
    <row r="321" s="57" customFormat="1" ht="13.5"/>
    <row r="322" s="57" customFormat="1" ht="13.5"/>
    <row r="323" s="57" customFormat="1" ht="13.5"/>
    <row r="324" s="57" customFormat="1" ht="13.5"/>
    <row r="325" s="57" customFormat="1" ht="13.5"/>
    <row r="326" s="57" customFormat="1" ht="13.5"/>
    <row r="327" s="57" customFormat="1" ht="13.5"/>
    <row r="328" s="57" customFormat="1" ht="13.5"/>
    <row r="329" s="57" customFormat="1" ht="13.5"/>
    <row r="330" s="57" customFormat="1" ht="13.5"/>
    <row r="331" s="57" customFormat="1" ht="13.5"/>
    <row r="332" s="57" customFormat="1" ht="13.5"/>
    <row r="333" s="57" customFormat="1" ht="13.5"/>
    <row r="334" s="57" customFormat="1" ht="13.5"/>
    <row r="335" s="57" customFormat="1" ht="13.5"/>
    <row r="336" s="57" customFormat="1" ht="13.5"/>
    <row r="337" s="57" customFormat="1" ht="13.5"/>
    <row r="338" s="57" customFormat="1" ht="13.5"/>
    <row r="339" s="57" customFormat="1" ht="13.5"/>
    <row r="340" s="57" customFormat="1" ht="13.5"/>
    <row r="341" s="57" customFormat="1" ht="13.5"/>
    <row r="342" s="57" customFormat="1" ht="13.5"/>
    <row r="343" s="57" customFormat="1" ht="13.5"/>
    <row r="344" s="57" customFormat="1" ht="13.5"/>
    <row r="345" s="57" customFormat="1" ht="13.5"/>
    <row r="346" s="57" customFormat="1" ht="13.5"/>
    <row r="347" s="57" customFormat="1" ht="13.5"/>
    <row r="348" s="57" customFormat="1" ht="13.5"/>
    <row r="349" s="57" customFormat="1" ht="13.5"/>
    <row r="350" s="57" customFormat="1" ht="13.5"/>
    <row r="351" s="57" customFormat="1" ht="13.5"/>
    <row r="352" s="57" customFormat="1" ht="13.5"/>
    <row r="353" s="57" customFormat="1" ht="13.5"/>
    <row r="354" s="57" customFormat="1" ht="13.5"/>
    <row r="355" s="57" customFormat="1" ht="13.5"/>
    <row r="356" s="57" customFormat="1" ht="13.5"/>
    <row r="357" s="57" customFormat="1" ht="13.5"/>
    <row r="358" s="57" customFormat="1" ht="13.5"/>
    <row r="359" s="57" customFormat="1" ht="13.5"/>
    <row r="360" s="57" customFormat="1" ht="13.5"/>
    <row r="361" s="57" customFormat="1" ht="13.5"/>
    <row r="362" s="57" customFormat="1" ht="13.5"/>
    <row r="363" s="57" customFormat="1" ht="13.5"/>
    <row r="364" s="57" customFormat="1" ht="13.5"/>
    <row r="365" s="57" customFormat="1" ht="13.5"/>
    <row r="366" s="57" customFormat="1" ht="13.5"/>
    <row r="367" s="57" customFormat="1" ht="13.5"/>
    <row r="368" s="57" customFormat="1" ht="13.5"/>
    <row r="369" s="57" customFormat="1" ht="13.5"/>
    <row r="370" s="57" customFormat="1" ht="13.5"/>
    <row r="371" s="57" customFormat="1" ht="13.5"/>
    <row r="372" s="57" customFormat="1" ht="13.5"/>
    <row r="373" s="57" customFormat="1" ht="13.5"/>
    <row r="374" s="57" customFormat="1" ht="13.5"/>
    <row r="375" s="57" customFormat="1" ht="13.5"/>
    <row r="376" s="57" customFormat="1" ht="13.5"/>
    <row r="377" s="57" customFormat="1" ht="13.5"/>
    <row r="378" s="57" customFormat="1" ht="13.5"/>
    <row r="379" s="57" customFormat="1" ht="13.5"/>
    <row r="380" s="57" customFormat="1" ht="13.5"/>
    <row r="381" s="57" customFormat="1" ht="13.5"/>
    <row r="382" s="57" customFormat="1" ht="13.5"/>
    <row r="383" s="57" customFormat="1" ht="13.5"/>
    <row r="384" s="57" customFormat="1" ht="13.5"/>
    <row r="385" s="57" customFormat="1" ht="13.5"/>
    <row r="386" s="57" customFormat="1" ht="13.5"/>
    <row r="387" s="57" customFormat="1" ht="13.5"/>
    <row r="388" s="57" customFormat="1" ht="13.5"/>
    <row r="389" s="57" customFormat="1" ht="13.5"/>
    <row r="390" s="57" customFormat="1" ht="13.5"/>
    <row r="391" s="57" customFormat="1" ht="13.5"/>
    <row r="392" s="57" customFormat="1" ht="13.5"/>
    <row r="393" s="57" customFormat="1" ht="13.5"/>
    <row r="394" s="57" customFormat="1" ht="13.5"/>
    <row r="395" s="57" customFormat="1" ht="13.5"/>
    <row r="396" s="57" customFormat="1" ht="13.5"/>
    <row r="397" s="57" customFormat="1" ht="13.5"/>
    <row r="398" s="57" customFormat="1" ht="13.5"/>
    <row r="399" s="57" customFormat="1" ht="13.5"/>
    <row r="400" s="57" customFormat="1" ht="13.5"/>
    <row r="401" s="57" customFormat="1" ht="13.5"/>
    <row r="402" s="57" customFormat="1" ht="13.5"/>
    <row r="403" s="57" customFormat="1" ht="13.5"/>
    <row r="404" s="57" customFormat="1" ht="13.5"/>
    <row r="405" s="57" customFormat="1" ht="13.5"/>
    <row r="406" s="57" customFormat="1" ht="13.5"/>
    <row r="407" s="57" customFormat="1" ht="13.5"/>
    <row r="408" s="57" customFormat="1" ht="13.5"/>
    <row r="409" s="57" customFormat="1" ht="13.5"/>
    <row r="410" s="57" customFormat="1" ht="13.5"/>
    <row r="411" s="57" customFormat="1" ht="13.5"/>
    <row r="412" s="57" customFormat="1" ht="13.5"/>
    <row r="413" s="57" customFormat="1" ht="13.5"/>
    <row r="414" s="57" customFormat="1" ht="13.5"/>
    <row r="415" s="57" customFormat="1" ht="13.5"/>
    <row r="416" s="57" customFormat="1" ht="13.5"/>
    <row r="417" s="57" customFormat="1" ht="13.5"/>
    <row r="418" s="57" customFormat="1" ht="13.5"/>
    <row r="419" s="57" customFormat="1" ht="13.5"/>
    <row r="420" s="57" customFormat="1" ht="13.5"/>
    <row r="421" s="57" customFormat="1" ht="13.5"/>
    <row r="422" s="57" customFormat="1" ht="13.5"/>
    <row r="423" s="57" customFormat="1" ht="13.5"/>
    <row r="424" s="57" customFormat="1" ht="13.5"/>
    <row r="425" s="57" customFormat="1" ht="13.5"/>
    <row r="426" s="57" customFormat="1" ht="13.5"/>
    <row r="427" s="57" customFormat="1" ht="13.5"/>
    <row r="428" s="57" customFormat="1" ht="13.5"/>
    <row r="429" s="57" customFormat="1" ht="13.5"/>
    <row r="430" s="57" customFormat="1" ht="13.5"/>
    <row r="431" s="57" customFormat="1" ht="13.5"/>
    <row r="432" s="57" customFormat="1" ht="13.5"/>
    <row r="433" s="57" customFormat="1" ht="13.5"/>
    <row r="434" s="57" customFormat="1" ht="13.5"/>
    <row r="435" s="57" customFormat="1" ht="13.5"/>
    <row r="436" s="57" customFormat="1" ht="13.5"/>
    <row r="437" s="57" customFormat="1" ht="13.5"/>
    <row r="438" s="57" customFormat="1" ht="13.5"/>
    <row r="439" s="57" customFormat="1" ht="13.5"/>
    <row r="440" s="57" customFormat="1" ht="13.5"/>
    <row r="441" s="57" customFormat="1" ht="13.5"/>
    <row r="442" s="57" customFormat="1" ht="13.5"/>
    <row r="443" s="57" customFormat="1" ht="13.5"/>
    <row r="444" s="57" customFormat="1" ht="13.5"/>
    <row r="445" s="57" customFormat="1" ht="13.5"/>
    <row r="446" s="57" customFormat="1" ht="13.5"/>
    <row r="447" s="57" customFormat="1" ht="13.5"/>
    <row r="448" s="57" customFormat="1" ht="13.5"/>
    <row r="449" s="57" customFormat="1" ht="13.5"/>
    <row r="450" s="57" customFormat="1" ht="13.5"/>
    <row r="451" s="57" customFormat="1" ht="13.5"/>
    <row r="452" s="57" customFormat="1" ht="13.5"/>
    <row r="453" s="57" customFormat="1" ht="13.5"/>
    <row r="454" s="57" customFormat="1" ht="13.5"/>
    <row r="455" s="57" customFormat="1" ht="13.5"/>
    <row r="456" s="57" customFormat="1" ht="13.5"/>
    <row r="457" s="57" customFormat="1" ht="13.5"/>
    <row r="458" s="57" customFormat="1" ht="13.5"/>
    <row r="459" s="57" customFormat="1" ht="13.5"/>
    <row r="460" s="57" customFormat="1" ht="13.5"/>
    <row r="461" s="57" customFormat="1" ht="13.5"/>
    <row r="462" s="57" customFormat="1" ht="13.5"/>
    <row r="463" s="57" customFormat="1" ht="13.5"/>
    <row r="464" s="57" customFormat="1" ht="13.5"/>
    <row r="465" s="57" customFormat="1" ht="13.5"/>
    <row r="466" s="57" customFormat="1" ht="13.5"/>
    <row r="467" s="57" customFormat="1" ht="13.5"/>
    <row r="468" s="57" customFormat="1" ht="13.5"/>
    <row r="469" s="57" customFormat="1" ht="13.5"/>
    <row r="470" s="57" customFormat="1" ht="13.5"/>
    <row r="471" s="57" customFormat="1" ht="13.5"/>
    <row r="472" s="57" customFormat="1" ht="13.5"/>
    <row r="473" s="57" customFormat="1" ht="13.5"/>
    <row r="474" s="57" customFormat="1" ht="13.5"/>
    <row r="475" s="57" customFormat="1" ht="13.5"/>
    <row r="476" s="57" customFormat="1" ht="13.5"/>
    <row r="477" s="57" customFormat="1" ht="13.5"/>
    <row r="478" s="57" customFormat="1" ht="13.5"/>
    <row r="479" s="57" customFormat="1" ht="13.5"/>
    <row r="480" s="57" customFormat="1" ht="13.5"/>
    <row r="481" s="57" customFormat="1" ht="13.5"/>
    <row r="482" s="57" customFormat="1" ht="13.5"/>
    <row r="483" s="57" customFormat="1" ht="13.5"/>
    <row r="484" s="57" customFormat="1" ht="13.5"/>
    <row r="485" s="57" customFormat="1" ht="13.5"/>
    <row r="486" s="57" customFormat="1" ht="13.5"/>
    <row r="487" s="57" customFormat="1" ht="13.5"/>
    <row r="488" s="57" customFormat="1" ht="13.5"/>
    <row r="489" s="57" customFormat="1" ht="13.5"/>
    <row r="490" s="57" customFormat="1" ht="13.5"/>
    <row r="491" s="57" customFormat="1" ht="13.5"/>
    <row r="492" s="57" customFormat="1" ht="13.5"/>
    <row r="493" s="57" customFormat="1" ht="13.5"/>
    <row r="494" s="57" customFormat="1" ht="13.5"/>
    <row r="495" s="57" customFormat="1" ht="13.5"/>
    <row r="496" s="57" customFormat="1" ht="13.5"/>
    <row r="497" s="57" customFormat="1" ht="13.5"/>
    <row r="498" s="57" customFormat="1" ht="13.5"/>
    <row r="499" s="57" customFormat="1" ht="13.5"/>
    <row r="500" s="57" customFormat="1" ht="13.5"/>
    <row r="501" s="57" customFormat="1" ht="13.5"/>
    <row r="502" s="57" customFormat="1" ht="13.5"/>
    <row r="503" s="57" customFormat="1" ht="13.5"/>
    <row r="504" s="57" customFormat="1" ht="13.5"/>
    <row r="505" s="57" customFormat="1" ht="13.5"/>
    <row r="506" s="57" customFormat="1" ht="13.5"/>
    <row r="507" s="57" customFormat="1" ht="13.5"/>
    <row r="508" s="57" customFormat="1" ht="13.5"/>
    <row r="509" s="57" customFormat="1" ht="13.5"/>
    <row r="510" s="57" customFormat="1" ht="13.5"/>
    <row r="511" s="57" customFormat="1" ht="13.5"/>
    <row r="512" s="57" customFormat="1" ht="13.5"/>
    <row r="513" s="57" customFormat="1" ht="13.5"/>
    <row r="514" s="57" customFormat="1" ht="13.5"/>
    <row r="515" s="57" customFormat="1" ht="13.5"/>
    <row r="516" s="57" customFormat="1" ht="13.5"/>
    <row r="517" s="57" customFormat="1" ht="13.5"/>
    <row r="518" s="57" customFormat="1" ht="13.5"/>
    <row r="519" s="57" customFormat="1" ht="13.5"/>
    <row r="520" s="57" customFormat="1" ht="13.5"/>
    <row r="521" s="57" customFormat="1" ht="13.5"/>
    <row r="522" s="57" customFormat="1" ht="13.5"/>
    <row r="523" s="57" customFormat="1" ht="13.5"/>
    <row r="524" s="57" customFormat="1" ht="13.5"/>
    <row r="525" s="57" customFormat="1" ht="13.5"/>
    <row r="526" s="57" customFormat="1" ht="13.5"/>
    <row r="527" s="57" customFormat="1" ht="13.5"/>
    <row r="528" s="57" customFormat="1" ht="13.5"/>
    <row r="529" s="57" customFormat="1" ht="13.5"/>
    <row r="530" s="57" customFormat="1" ht="13.5"/>
    <row r="531" s="57" customFormat="1" ht="13.5"/>
    <row r="532" s="57" customFormat="1" ht="13.5"/>
    <row r="533" s="57" customFormat="1" ht="13.5"/>
    <row r="534" s="57" customFormat="1" ht="13.5"/>
    <row r="535" s="57" customFormat="1" ht="13.5"/>
    <row r="536" s="57" customFormat="1" ht="13.5"/>
    <row r="537" s="57" customFormat="1" ht="13.5"/>
    <row r="538" s="57" customFormat="1" ht="13.5"/>
    <row r="539" s="57" customFormat="1" ht="13.5"/>
    <row r="540" s="57" customFormat="1" ht="13.5"/>
    <row r="541" s="57" customFormat="1" ht="13.5"/>
    <row r="542" s="57" customFormat="1" ht="13.5"/>
    <row r="543" s="57" customFormat="1" ht="13.5"/>
    <row r="544" s="57" customFormat="1" ht="13.5"/>
    <row r="545" s="57" customFormat="1" ht="13.5"/>
    <row r="546" s="57" customFormat="1" ht="13.5"/>
    <row r="547" s="57" customFormat="1" ht="13.5"/>
    <row r="548" s="57" customFormat="1" ht="13.5"/>
    <row r="549" s="57" customFormat="1" ht="13.5"/>
    <row r="550" s="57" customFormat="1" ht="13.5"/>
    <row r="551" s="57" customFormat="1" ht="13.5"/>
    <row r="552" s="57" customFormat="1" ht="13.5"/>
    <row r="553" s="57" customFormat="1" ht="13.5"/>
    <row r="554" s="57" customFormat="1" ht="13.5"/>
    <row r="555" s="57" customFormat="1" ht="13.5"/>
    <row r="556" s="57" customFormat="1" ht="13.5"/>
    <row r="557" s="57" customFormat="1" ht="13.5"/>
    <row r="558" s="57" customFormat="1" ht="13.5"/>
    <row r="559" s="57" customFormat="1" ht="13.5"/>
    <row r="560" s="57" customFormat="1" ht="13.5"/>
    <row r="561" s="57" customFormat="1" ht="13.5"/>
    <row r="562" s="57" customFormat="1" ht="13.5"/>
    <row r="563" s="57" customFormat="1" ht="13.5"/>
    <row r="564" s="57" customFormat="1" ht="13.5"/>
    <row r="565" s="57" customFormat="1" ht="13.5"/>
    <row r="566" s="57" customFormat="1" ht="13.5"/>
    <row r="567" s="57" customFormat="1" ht="13.5"/>
    <row r="568" s="57" customFormat="1" ht="13.5"/>
    <row r="569" s="57" customFormat="1" ht="13.5"/>
    <row r="570" s="57" customFormat="1" ht="13.5"/>
    <row r="571" s="57" customFormat="1" ht="13.5"/>
    <row r="572" s="57" customFormat="1" ht="13.5"/>
    <row r="573" s="57" customFormat="1" ht="13.5"/>
    <row r="574" s="57" customFormat="1" ht="13.5"/>
    <row r="575" s="57" customFormat="1" ht="13.5"/>
    <row r="576" s="57" customFormat="1" ht="13.5"/>
    <row r="577" s="57" customFormat="1" ht="13.5"/>
    <row r="578" s="57" customFormat="1" ht="13.5"/>
    <row r="579" s="57" customFormat="1" ht="13.5"/>
    <row r="580" s="57" customFormat="1" ht="13.5"/>
    <row r="581" s="57" customFormat="1" ht="13.5"/>
    <row r="582" s="57" customFormat="1" ht="13.5"/>
    <row r="583" s="57" customFormat="1" ht="13.5"/>
    <row r="584" s="57" customFormat="1" ht="13.5"/>
    <row r="585" s="57" customFormat="1" ht="13.5"/>
    <row r="586" s="57" customFormat="1" ht="13.5"/>
    <row r="587" s="57" customFormat="1" ht="13.5"/>
    <row r="588" s="57" customFormat="1" ht="13.5"/>
    <row r="589" s="57" customFormat="1" ht="13.5"/>
    <row r="590" s="57" customFormat="1" ht="13.5"/>
    <row r="591" s="57" customFormat="1" ht="13.5"/>
    <row r="592" s="57" customFormat="1" ht="13.5"/>
    <row r="593" s="57" customFormat="1" ht="13.5"/>
    <row r="594" s="57" customFormat="1" ht="13.5"/>
    <row r="595" s="57" customFormat="1" ht="13.5"/>
    <row r="596" s="57" customFormat="1" ht="13.5"/>
    <row r="597" s="57" customFormat="1" ht="13.5"/>
    <row r="598" s="57" customFormat="1" ht="13.5"/>
    <row r="599" s="57" customFormat="1" ht="13.5"/>
    <row r="600" s="57" customFormat="1" ht="13.5"/>
    <row r="601" s="57" customFormat="1" ht="13.5"/>
    <row r="602" s="57" customFormat="1" ht="13.5"/>
    <row r="603" s="57" customFormat="1" ht="13.5"/>
    <row r="604" s="57" customFormat="1" ht="13.5"/>
    <row r="605" s="57" customFormat="1" ht="13.5"/>
    <row r="606" s="57" customFormat="1" ht="13.5"/>
    <row r="607" s="57" customFormat="1" ht="13.5"/>
    <row r="608" s="57" customFormat="1" ht="13.5"/>
    <row r="609" s="57" customFormat="1" ht="13.5"/>
    <row r="610" s="57" customFormat="1" ht="13.5"/>
    <row r="611" s="57" customFormat="1" ht="13.5"/>
    <row r="612" s="57" customFormat="1" ht="13.5"/>
    <row r="613" s="57" customFormat="1" ht="13.5"/>
    <row r="614" s="57" customFormat="1" ht="13.5"/>
    <row r="615" s="57" customFormat="1" ht="13.5"/>
    <row r="616" s="57" customFormat="1" ht="13.5"/>
    <row r="617" s="57" customFormat="1" ht="13.5"/>
    <row r="618" s="57" customFormat="1" ht="13.5"/>
    <row r="619" s="57" customFormat="1" ht="13.5"/>
    <row r="620" s="57" customFormat="1" ht="13.5"/>
    <row r="621" s="57" customFormat="1" ht="13.5"/>
    <row r="622" s="57" customFormat="1" ht="13.5"/>
    <row r="623" s="57" customFormat="1" ht="13.5"/>
    <row r="624" s="57" customFormat="1" ht="13.5"/>
    <row r="625" s="57" customFormat="1" ht="13.5"/>
    <row r="626" s="57" customFormat="1" ht="13.5"/>
    <row r="627" s="57" customFormat="1" ht="13.5"/>
    <row r="628" s="57" customFormat="1" ht="13.5"/>
    <row r="629" s="57" customFormat="1" ht="13.5"/>
    <row r="630" s="57" customFormat="1" ht="13.5"/>
    <row r="631" s="57" customFormat="1" ht="13.5"/>
    <row r="632" s="57" customFormat="1" ht="13.5"/>
    <row r="633" s="57" customFormat="1" ht="13.5"/>
    <row r="634" s="57" customFormat="1" ht="13.5"/>
    <row r="635" s="57" customFormat="1" ht="13.5"/>
    <row r="636" s="57" customFormat="1" ht="13.5"/>
    <row r="637" s="57" customFormat="1" ht="13.5"/>
    <row r="638" s="57" customFormat="1" ht="13.5"/>
    <row r="639" s="57" customFormat="1" ht="13.5"/>
    <row r="640" s="57" customFormat="1" ht="13.5"/>
    <row r="641" s="57" customFormat="1" ht="13.5"/>
    <row r="642" s="57" customFormat="1" ht="13.5"/>
    <row r="643" s="57" customFormat="1" ht="13.5"/>
    <row r="644" s="57" customFormat="1" ht="13.5"/>
    <row r="645" s="57" customFormat="1" ht="13.5"/>
    <row r="646" s="57" customFormat="1" ht="13.5"/>
    <row r="647" s="57" customFormat="1" ht="13.5"/>
    <row r="648" s="57" customFormat="1" ht="13.5"/>
    <row r="649" s="57" customFormat="1" ht="13.5"/>
    <row r="650" s="57" customFormat="1" ht="13.5"/>
    <row r="651" s="57" customFormat="1" ht="13.5"/>
    <row r="652" s="57" customFormat="1" ht="13.5"/>
    <row r="653" s="57" customFormat="1" ht="13.5"/>
    <row r="654" s="57" customFormat="1" ht="13.5"/>
    <row r="655" s="57" customFormat="1" ht="13.5"/>
    <row r="656" s="57" customFormat="1" ht="13.5"/>
    <row r="657" s="57" customFormat="1" ht="13.5"/>
    <row r="658" s="57" customFormat="1" ht="13.5"/>
    <row r="659" s="57" customFormat="1" ht="13.5"/>
    <row r="660" s="57" customFormat="1" ht="13.5"/>
    <row r="661" s="57" customFormat="1" ht="13.5"/>
    <row r="662" s="57" customFormat="1" ht="13.5"/>
    <row r="663" s="57" customFormat="1" ht="13.5"/>
    <row r="664" s="57" customFormat="1" ht="13.5"/>
    <row r="665" s="57" customFormat="1" ht="13.5"/>
    <row r="666" s="57" customFormat="1" ht="13.5"/>
    <row r="667" s="57" customFormat="1" ht="13.5"/>
    <row r="668" s="57" customFormat="1" ht="13.5"/>
    <row r="669" s="57" customFormat="1" ht="13.5"/>
    <row r="670" s="57" customFormat="1" ht="13.5"/>
    <row r="671" s="57" customFormat="1" ht="13.5"/>
    <row r="672" s="57" customFormat="1" ht="13.5"/>
    <row r="673" s="57" customFormat="1" ht="13.5"/>
    <row r="674" s="57" customFormat="1" ht="13.5"/>
    <row r="675" s="57" customFormat="1" ht="13.5"/>
    <row r="676" s="57" customFormat="1" ht="13.5"/>
    <row r="677" s="57" customFormat="1" ht="13.5"/>
    <row r="678" s="57" customFormat="1" ht="13.5"/>
    <row r="679" s="57" customFormat="1" ht="13.5"/>
    <row r="680" s="57" customFormat="1" ht="13.5"/>
    <row r="681" s="57" customFormat="1" ht="13.5"/>
    <row r="682" s="57" customFormat="1" ht="13.5"/>
    <row r="683" s="57" customFormat="1" ht="13.5"/>
    <row r="684" s="57" customFormat="1" ht="13.5"/>
    <row r="685" s="57" customFormat="1" ht="13.5"/>
    <row r="686" s="57" customFormat="1" ht="13.5"/>
    <row r="687" s="57" customFormat="1" ht="13.5"/>
    <row r="688" s="57" customFormat="1" ht="13.5"/>
    <row r="689" s="57" customFormat="1" ht="13.5"/>
    <row r="690" s="57" customFormat="1" ht="13.5"/>
    <row r="691" s="57" customFormat="1" ht="13.5"/>
    <row r="692" s="57" customFormat="1" ht="13.5"/>
    <row r="693" s="57" customFormat="1" ht="13.5"/>
    <row r="694" s="57" customFormat="1" ht="13.5"/>
    <row r="695" s="57" customFormat="1" ht="13.5"/>
    <row r="696" s="57" customFormat="1" ht="13.5"/>
    <row r="697" s="57" customFormat="1" ht="13.5"/>
    <row r="698" s="57" customFormat="1" ht="13.5"/>
    <row r="699" s="57" customFormat="1" ht="13.5"/>
    <row r="700" s="57" customFormat="1" ht="13.5"/>
    <row r="701" s="57" customFormat="1" ht="13.5"/>
    <row r="702" s="57" customFormat="1" ht="13.5"/>
    <row r="703" s="57" customFormat="1" ht="13.5"/>
    <row r="704" s="57" customFormat="1" ht="13.5"/>
    <row r="705" s="57" customFormat="1" ht="13.5"/>
    <row r="706" s="57" customFormat="1" ht="13.5"/>
    <row r="707" s="57" customFormat="1" ht="13.5"/>
    <row r="708" s="57" customFormat="1" ht="13.5"/>
    <row r="709" s="57" customFormat="1" ht="13.5"/>
    <row r="710" s="57" customFormat="1" ht="13.5"/>
    <row r="711" s="57" customFormat="1" ht="13.5"/>
    <row r="712" s="57" customFormat="1" ht="13.5"/>
    <row r="713" s="57" customFormat="1" ht="13.5"/>
    <row r="714" s="57" customFormat="1" ht="13.5"/>
    <row r="715" s="57" customFormat="1" ht="13.5"/>
    <row r="716" s="57" customFormat="1" ht="13.5"/>
    <row r="717" s="57" customFormat="1" ht="13.5"/>
    <row r="718" s="57" customFormat="1" ht="13.5"/>
    <row r="719" s="57" customFormat="1" ht="13.5"/>
    <row r="720" s="57" customFormat="1" ht="13.5"/>
    <row r="721" s="57" customFormat="1" ht="13.5"/>
    <row r="722" s="57" customFormat="1" ht="13.5"/>
    <row r="723" s="57" customFormat="1" ht="13.5"/>
    <row r="724" s="57" customFormat="1" ht="13.5"/>
    <row r="725" s="57" customFormat="1" ht="13.5"/>
    <row r="726" s="57" customFormat="1" ht="13.5"/>
    <row r="727" s="57" customFormat="1" ht="13.5"/>
    <row r="728" s="57" customFormat="1" ht="13.5"/>
    <row r="729" s="57" customFormat="1" ht="13.5"/>
    <row r="730" s="57" customFormat="1" ht="13.5"/>
    <row r="731" s="57" customFormat="1" ht="13.5"/>
    <row r="732" s="57" customFormat="1" ht="13.5"/>
    <row r="733" s="57" customFormat="1" ht="13.5"/>
    <row r="734" s="57" customFormat="1" ht="13.5"/>
    <row r="735" s="57" customFormat="1" ht="13.5"/>
    <row r="736" s="57" customFormat="1" ht="13.5"/>
    <row r="737" s="57" customFormat="1" ht="13.5"/>
    <row r="738" s="57" customFormat="1" ht="13.5"/>
    <row r="739" s="57" customFormat="1" ht="13.5"/>
    <row r="740" s="57" customFormat="1" ht="13.5"/>
    <row r="741" s="57" customFormat="1" ht="13.5"/>
    <row r="742" s="57" customFormat="1" ht="13.5"/>
    <row r="743" s="57" customFormat="1" ht="13.5"/>
    <row r="744" s="57" customFormat="1" ht="13.5"/>
    <row r="745" s="57" customFormat="1" ht="13.5"/>
    <row r="746" s="57" customFormat="1" ht="13.5"/>
    <row r="747" s="57" customFormat="1" ht="13.5"/>
    <row r="748" s="57" customFormat="1" ht="13.5"/>
    <row r="749" s="57" customFormat="1" ht="13.5"/>
    <row r="750" s="57" customFormat="1" ht="13.5"/>
    <row r="751" s="57" customFormat="1" ht="13.5"/>
    <row r="752" s="57" customFormat="1" ht="13.5"/>
    <row r="753" s="57" customFormat="1" ht="13.5"/>
    <row r="754" s="57" customFormat="1" ht="13.5"/>
    <row r="755" s="57" customFormat="1" ht="13.5"/>
    <row r="756" s="57" customFormat="1" ht="13.5"/>
    <row r="757" s="57" customFormat="1" ht="13.5"/>
    <row r="758" s="57" customFormat="1" ht="13.5"/>
    <row r="759" s="57" customFormat="1" ht="13.5"/>
    <row r="760" s="57" customFormat="1" ht="13.5"/>
    <row r="761" s="57" customFormat="1" ht="13.5"/>
    <row r="762" s="57" customFormat="1" ht="13.5"/>
    <row r="763" s="57" customFormat="1" ht="13.5"/>
    <row r="764" s="57" customFormat="1" ht="13.5"/>
    <row r="765" s="57" customFormat="1" ht="13.5"/>
    <row r="766" s="57" customFormat="1" ht="13.5"/>
    <row r="767" s="57" customFormat="1" ht="13.5"/>
    <row r="768" s="57" customFormat="1" ht="13.5"/>
    <row r="769" s="57" customFormat="1" ht="13.5"/>
    <row r="770" s="57" customFormat="1" ht="13.5"/>
    <row r="771" s="57" customFormat="1" ht="13.5"/>
    <row r="772" s="57" customFormat="1" ht="13.5"/>
    <row r="773" s="57" customFormat="1" ht="13.5"/>
    <row r="774" s="57" customFormat="1" ht="13.5"/>
    <row r="775" s="57" customFormat="1" ht="13.5"/>
    <row r="776" s="57" customFormat="1" ht="13.5"/>
    <row r="777" s="57" customFormat="1" ht="13.5"/>
    <row r="778" s="57" customFormat="1" ht="13.5"/>
    <row r="779" s="57" customFormat="1" ht="13.5"/>
    <row r="780" s="57" customFormat="1" ht="13.5"/>
    <row r="781" s="57" customFormat="1" ht="13.5"/>
    <row r="782" s="57" customFormat="1" ht="13.5"/>
    <row r="783" s="57" customFormat="1" ht="13.5"/>
    <row r="784" s="57" customFormat="1" ht="13.5"/>
    <row r="785" s="57" customFormat="1" ht="13.5"/>
    <row r="786" s="57" customFormat="1" ht="13.5"/>
    <row r="787" s="57" customFormat="1" ht="13.5"/>
    <row r="788" s="57" customFormat="1" ht="13.5"/>
    <row r="789" s="57" customFormat="1" ht="13.5"/>
    <row r="790" s="57" customFormat="1" ht="13.5"/>
    <row r="791" s="57" customFormat="1" ht="13.5"/>
    <row r="792" s="57" customFormat="1" ht="13.5"/>
    <row r="793" s="57" customFormat="1" ht="13.5"/>
    <row r="794" s="57" customFormat="1" ht="13.5"/>
    <row r="795" s="57" customFormat="1" ht="13.5"/>
    <row r="796" s="57" customFormat="1" ht="13.5"/>
    <row r="797" s="57" customFormat="1" ht="13.5"/>
    <row r="798" s="57" customFormat="1" ht="13.5"/>
    <row r="799" s="57" customFormat="1" ht="13.5"/>
    <row r="800" s="57" customFormat="1" ht="13.5"/>
    <row r="801" s="57" customFormat="1" ht="13.5"/>
    <row r="802" s="57" customFormat="1" ht="13.5"/>
    <row r="803" s="57" customFormat="1" ht="13.5"/>
    <row r="804" s="57" customFormat="1" ht="13.5"/>
    <row r="805" s="57" customFormat="1" ht="13.5"/>
    <row r="806" s="57" customFormat="1" ht="13.5"/>
    <row r="807" s="57" customFormat="1" ht="13.5"/>
    <row r="808" s="57" customFormat="1" ht="13.5"/>
    <row r="809" s="57" customFormat="1" ht="13.5"/>
    <row r="810" s="57" customFormat="1" ht="13.5"/>
    <row r="811" s="57" customFormat="1" ht="13.5"/>
    <row r="812" s="57" customFormat="1" ht="13.5"/>
    <row r="813" s="57" customFormat="1" ht="13.5"/>
    <row r="814" s="57" customFormat="1" ht="13.5"/>
    <row r="815" s="57" customFormat="1" ht="13.5"/>
    <row r="816" s="57" customFormat="1" ht="13.5"/>
    <row r="817" s="57" customFormat="1" ht="13.5"/>
    <row r="818" s="57" customFormat="1" ht="13.5"/>
    <row r="819" s="57" customFormat="1" ht="13.5"/>
    <row r="820" s="57" customFormat="1" ht="13.5"/>
    <row r="821" s="57" customFormat="1" ht="13.5"/>
    <row r="822" s="57" customFormat="1" ht="13.5"/>
    <row r="823" s="57" customFormat="1" ht="13.5"/>
    <row r="824" s="57" customFormat="1" ht="13.5"/>
    <row r="825" s="57" customFormat="1" ht="13.5"/>
    <row r="826" s="57" customFormat="1" ht="13.5"/>
    <row r="827" s="57" customFormat="1" ht="13.5"/>
    <row r="828" s="57" customFormat="1" ht="13.5"/>
    <row r="829" s="57" customFormat="1" ht="13.5"/>
    <row r="830" s="57" customFormat="1" ht="13.5"/>
    <row r="831" s="57" customFormat="1" ht="13.5"/>
    <row r="832" s="57" customFormat="1" ht="13.5"/>
    <row r="833" s="57" customFormat="1" ht="13.5"/>
    <row r="834" s="57" customFormat="1" ht="13.5"/>
    <row r="835" s="57" customFormat="1" ht="13.5"/>
    <row r="836" s="57" customFormat="1" ht="13.5"/>
    <row r="837" s="57" customFormat="1" ht="13.5"/>
    <row r="838" s="57" customFormat="1" ht="13.5"/>
    <row r="839" s="57" customFormat="1" ht="13.5"/>
    <row r="840" s="57" customFormat="1" ht="13.5"/>
    <row r="841" s="57" customFormat="1" ht="13.5"/>
    <row r="842" s="57" customFormat="1" ht="13.5"/>
    <row r="843" s="57" customFormat="1" ht="13.5"/>
    <row r="844" s="57" customFormat="1" ht="13.5"/>
    <row r="845" s="57" customFormat="1" ht="13.5"/>
    <row r="846" s="57" customFormat="1" ht="13.5"/>
    <row r="847" s="57" customFormat="1" ht="13.5"/>
    <row r="848" s="57" customFormat="1" ht="13.5"/>
    <row r="849" s="57" customFormat="1" ht="13.5"/>
    <row r="850" s="57" customFormat="1" ht="13.5"/>
    <row r="851" s="57" customFormat="1" ht="13.5"/>
    <row r="852" s="57" customFormat="1" ht="13.5"/>
    <row r="853" s="57" customFormat="1" ht="13.5"/>
    <row r="854" s="57" customFormat="1" ht="13.5"/>
    <row r="855" s="57" customFormat="1" ht="13.5"/>
    <row r="856" s="57" customFormat="1" ht="13.5"/>
    <row r="857" s="57" customFormat="1" ht="13.5"/>
    <row r="858" s="57" customFormat="1" ht="13.5"/>
    <row r="859" s="57" customFormat="1" ht="13.5"/>
    <row r="860" s="57" customFormat="1" ht="13.5"/>
    <row r="861" s="57" customFormat="1" ht="13.5"/>
    <row r="862" s="57" customFormat="1" ht="13.5"/>
    <row r="863" s="57" customFormat="1" ht="13.5"/>
    <row r="864" s="57" customFormat="1" ht="13.5"/>
    <row r="865" s="57" customFormat="1" ht="13.5"/>
    <row r="866" s="57" customFormat="1" ht="13.5"/>
    <row r="867" s="57" customFormat="1" ht="13.5"/>
    <row r="868" s="57" customFormat="1" ht="13.5"/>
    <row r="869" s="57" customFormat="1" ht="13.5"/>
    <row r="870" s="57" customFormat="1" ht="13.5"/>
    <row r="871" s="57" customFormat="1" ht="13.5"/>
    <row r="872" s="57" customFormat="1" ht="13.5"/>
    <row r="873" s="57" customFormat="1" ht="13.5"/>
    <row r="874" s="57" customFormat="1" ht="13.5"/>
    <row r="875" s="57" customFormat="1" ht="13.5"/>
    <row r="876" s="57" customFormat="1" ht="13.5"/>
    <row r="877" s="57" customFormat="1" ht="13.5"/>
    <row r="878" s="57" customFormat="1" ht="13.5"/>
    <row r="879" s="57" customFormat="1" ht="13.5"/>
    <row r="880" s="57" customFormat="1" ht="13.5"/>
    <row r="881" s="57" customFormat="1" ht="13.5"/>
    <row r="882" s="57" customFormat="1" ht="13.5"/>
    <row r="883" s="57" customFormat="1" ht="13.5"/>
    <row r="884" s="57" customFormat="1" ht="13.5"/>
    <row r="885" s="57" customFormat="1" ht="13.5"/>
    <row r="886" s="57" customFormat="1" ht="13.5"/>
    <row r="887" s="57" customFormat="1" ht="13.5"/>
    <row r="888" s="57" customFormat="1" ht="13.5"/>
    <row r="889" s="57" customFormat="1" ht="13.5"/>
    <row r="890" s="57" customFormat="1" ht="13.5"/>
    <row r="891" s="57" customFormat="1" ht="13.5"/>
    <row r="892" s="57" customFormat="1" ht="13.5"/>
    <row r="893" s="57" customFormat="1" ht="13.5"/>
    <row r="894" s="57" customFormat="1" ht="13.5"/>
    <row r="895" s="57" customFormat="1" ht="13.5"/>
    <row r="896" s="57" customFormat="1" ht="13.5"/>
    <row r="897" s="57" customFormat="1" ht="13.5"/>
    <row r="898" s="57" customFormat="1" ht="13.5"/>
    <row r="899" s="57" customFormat="1" ht="13.5"/>
    <row r="900" s="57" customFormat="1" ht="13.5"/>
    <row r="901" s="57" customFormat="1" ht="13.5"/>
    <row r="902" s="57" customFormat="1" ht="13.5"/>
    <row r="903" s="57" customFormat="1" ht="13.5"/>
    <row r="904" s="57" customFormat="1" ht="13.5"/>
    <row r="905" s="57" customFormat="1" ht="13.5"/>
    <row r="906" s="57" customFormat="1" ht="13.5"/>
    <row r="907" s="57" customFormat="1" ht="13.5"/>
    <row r="908" s="57" customFormat="1" ht="13.5"/>
    <row r="909" s="57" customFormat="1" ht="13.5"/>
    <row r="910" s="57" customFormat="1" ht="13.5"/>
    <row r="911" s="57" customFormat="1" ht="13.5"/>
    <row r="912" s="57" customFormat="1" ht="13.5"/>
    <row r="913" s="57" customFormat="1" ht="13.5"/>
    <row r="914" s="57" customFormat="1" ht="13.5"/>
    <row r="915" s="57" customFormat="1" ht="13.5"/>
    <row r="916" s="57" customFormat="1" ht="13.5"/>
    <row r="917" s="57" customFormat="1" ht="13.5"/>
    <row r="918" s="57" customFormat="1" ht="13.5"/>
    <row r="919" s="57" customFormat="1" ht="13.5"/>
    <row r="920" s="57" customFormat="1" ht="13.5"/>
    <row r="921" s="57" customFormat="1" ht="13.5"/>
    <row r="922" s="57" customFormat="1" ht="13.5"/>
    <row r="923" s="57" customFormat="1" ht="13.5"/>
    <row r="924" s="57" customFormat="1" ht="13.5"/>
    <row r="925" s="57" customFormat="1" ht="13.5"/>
    <row r="926" s="57" customFormat="1" ht="13.5"/>
    <row r="927" s="57" customFormat="1" ht="13.5"/>
    <row r="928" s="57" customFormat="1" ht="13.5"/>
    <row r="929" s="57" customFormat="1" ht="13.5"/>
    <row r="930" s="57" customFormat="1" ht="13.5"/>
    <row r="931" s="57" customFormat="1" ht="13.5"/>
    <row r="932" s="57" customFormat="1" ht="13.5"/>
    <row r="933" s="57" customFormat="1" ht="13.5"/>
    <row r="934" s="57" customFormat="1" ht="13.5"/>
    <row r="935" s="57" customFormat="1" ht="13.5"/>
    <row r="936" s="57" customFormat="1" ht="13.5"/>
    <row r="937" s="57" customFormat="1" ht="13.5"/>
    <row r="938" s="57" customFormat="1" ht="13.5"/>
    <row r="939" s="57" customFormat="1" ht="13.5"/>
    <row r="940" s="57" customFormat="1" ht="13.5"/>
    <row r="941" s="57" customFormat="1" ht="13.5"/>
    <row r="942" s="57" customFormat="1" ht="13.5"/>
    <row r="943" s="57" customFormat="1" ht="13.5"/>
    <row r="944" s="57" customFormat="1" ht="13.5"/>
    <row r="945" s="57" customFormat="1" ht="13.5"/>
    <row r="946" s="57" customFormat="1" ht="13.5"/>
    <row r="947" s="57" customFormat="1" ht="13.5"/>
    <row r="948" s="57" customFormat="1" ht="13.5"/>
    <row r="949" s="57" customFormat="1" ht="13.5"/>
    <row r="950" s="57" customFormat="1" ht="13.5"/>
    <row r="951" s="57" customFormat="1" ht="13.5"/>
    <row r="952" s="57" customFormat="1" ht="13.5"/>
    <row r="953" s="57" customFormat="1" ht="13.5"/>
    <row r="954" s="57" customFormat="1" ht="13.5"/>
    <row r="955" s="57" customFormat="1" ht="13.5"/>
    <row r="956" s="57" customFormat="1" ht="13.5"/>
    <row r="957" s="57" customFormat="1" ht="13.5"/>
    <row r="958" s="57" customFormat="1" ht="13.5"/>
    <row r="959" s="57" customFormat="1" ht="13.5"/>
    <row r="960" s="57" customFormat="1" ht="13.5"/>
    <row r="961" s="57" customFormat="1" ht="13.5"/>
    <row r="962" s="57" customFormat="1" ht="13.5"/>
    <row r="963" s="57" customFormat="1" ht="13.5"/>
    <row r="964" s="57" customFormat="1" ht="13.5"/>
    <row r="965" s="57" customFormat="1" ht="13.5"/>
    <row r="966" s="57" customFormat="1" ht="13.5"/>
    <row r="967" s="57" customFormat="1" ht="13.5"/>
    <row r="968" s="57" customFormat="1" ht="13.5"/>
    <row r="969" s="57" customFormat="1" ht="13.5"/>
    <row r="970" s="57" customFormat="1" ht="13.5"/>
    <row r="971" s="57" customFormat="1" ht="13.5"/>
    <row r="972" s="57" customFormat="1" ht="13.5"/>
    <row r="973" s="57" customFormat="1" ht="13.5"/>
    <row r="974" s="57" customFormat="1" ht="13.5"/>
    <row r="975" s="57" customFormat="1" ht="13.5"/>
    <row r="976" s="57" customFormat="1" ht="13.5"/>
    <row r="977" s="57" customFormat="1" ht="13.5"/>
    <row r="978" s="57" customFormat="1" ht="13.5"/>
    <row r="979" s="57" customFormat="1" ht="13.5"/>
    <row r="980" s="57" customFormat="1" ht="13.5"/>
    <row r="981" s="57" customFormat="1" ht="13.5"/>
    <row r="982" s="57" customFormat="1" ht="13.5"/>
    <row r="983" s="57" customFormat="1" ht="13.5"/>
    <row r="984" s="57" customFormat="1" ht="13.5"/>
    <row r="985" s="57" customFormat="1" ht="13.5"/>
    <row r="986" s="57" customFormat="1" ht="13.5"/>
    <row r="987" s="57" customFormat="1" ht="13.5"/>
    <row r="988" s="57" customFormat="1" ht="13.5"/>
    <row r="989" s="57" customFormat="1" ht="13.5"/>
    <row r="990" s="57" customFormat="1" ht="13.5"/>
    <row r="991" s="57" customFormat="1" ht="13.5"/>
    <row r="992" s="57" customFormat="1" ht="13.5"/>
    <row r="993" s="57" customFormat="1" ht="13.5"/>
    <row r="994" s="57" customFormat="1" ht="13.5"/>
    <row r="995" s="57" customFormat="1" ht="13.5"/>
    <row r="996" s="57" customFormat="1" ht="13.5"/>
    <row r="997" s="57" customFormat="1" ht="13.5"/>
    <row r="998" s="57" customFormat="1" ht="13.5"/>
    <row r="999" s="57" customFormat="1" ht="13.5"/>
    <row r="1000" s="57" customFormat="1" ht="13.5"/>
    <row r="1001" s="57" customFormat="1" ht="13.5"/>
    <row r="1002" s="57" customFormat="1" ht="13.5"/>
    <row r="1003" s="57" customFormat="1" ht="13.5"/>
    <row r="1004" s="57" customFormat="1" ht="13.5"/>
    <row r="1005" s="57" customFormat="1" ht="13.5"/>
    <row r="1006" s="57" customFormat="1" ht="13.5"/>
    <row r="1007" s="57" customFormat="1" ht="13.5"/>
    <row r="1008" s="57" customFormat="1" ht="13.5"/>
    <row r="1009" s="57" customFormat="1" ht="13.5"/>
    <row r="1010" s="57" customFormat="1" ht="13.5"/>
    <row r="1011" s="57" customFormat="1" ht="13.5"/>
    <row r="1012" s="57" customFormat="1" ht="13.5"/>
    <row r="1013" s="57" customFormat="1" ht="13.5"/>
    <row r="1014" s="57" customFormat="1" ht="13.5"/>
    <row r="1015" s="57" customFormat="1" ht="13.5"/>
    <row r="1016" s="57" customFormat="1" ht="13.5"/>
    <row r="1017" s="57" customFormat="1" ht="13.5"/>
    <row r="1018" s="57" customFormat="1" ht="13.5"/>
    <row r="1019" s="57" customFormat="1" ht="13.5"/>
    <row r="1020" s="57" customFormat="1" ht="13.5"/>
    <row r="1021" s="57" customFormat="1" ht="13.5"/>
    <row r="1022" s="57" customFormat="1" ht="13.5"/>
    <row r="1023" s="57" customFormat="1" ht="13.5"/>
    <row r="1024" s="57" customFormat="1" ht="13.5"/>
    <row r="1025" s="57" customFormat="1" ht="13.5"/>
    <row r="1026" s="57" customFormat="1" ht="13.5"/>
    <row r="1027" s="57" customFormat="1" ht="13.5"/>
    <row r="1028" s="57" customFormat="1" ht="13.5"/>
    <row r="1029" s="57" customFormat="1" ht="13.5"/>
    <row r="1030" s="57" customFormat="1" ht="13.5"/>
    <row r="1031" s="57" customFormat="1" ht="13.5"/>
    <row r="1032" s="57" customFormat="1" ht="13.5"/>
    <row r="1033" s="57" customFormat="1" ht="13.5"/>
    <row r="1034" s="57" customFormat="1" ht="13.5"/>
    <row r="1035" s="57" customFormat="1" ht="13.5"/>
    <row r="1036" s="57" customFormat="1" ht="13.5"/>
    <row r="1037" s="57" customFormat="1" ht="13.5"/>
    <row r="1038" s="57" customFormat="1" ht="13.5"/>
    <row r="1039" s="57" customFormat="1" ht="13.5"/>
    <row r="1040" s="57" customFormat="1" ht="13.5"/>
    <row r="1041" s="57" customFormat="1" ht="13.5"/>
    <row r="1042" s="57" customFormat="1" ht="13.5"/>
    <row r="1043" s="57" customFormat="1" ht="13.5"/>
    <row r="1044" s="57" customFormat="1" ht="13.5"/>
    <row r="1045" s="57" customFormat="1" ht="13.5"/>
    <row r="1046" s="57" customFormat="1" ht="13.5"/>
    <row r="1047" s="57" customFormat="1" ht="13.5"/>
    <row r="1048" s="57" customFormat="1" ht="13.5"/>
    <row r="1049" s="57" customFormat="1" ht="13.5"/>
    <row r="1050" s="57" customFormat="1" ht="13.5"/>
    <row r="1051" s="57" customFormat="1" ht="13.5"/>
    <row r="1052" s="57" customFormat="1" ht="13.5"/>
    <row r="1053" s="57" customFormat="1" ht="13.5"/>
    <row r="1054" s="57" customFormat="1" ht="13.5"/>
    <row r="1055" s="57" customFormat="1" ht="13.5"/>
    <row r="1056" s="57" customFormat="1" ht="13.5"/>
    <row r="1057" s="57" customFormat="1" ht="13.5"/>
    <row r="1058" s="57" customFormat="1" ht="13.5"/>
    <row r="1059" s="57" customFormat="1" ht="13.5"/>
    <row r="1060" s="57" customFormat="1" ht="13.5"/>
    <row r="1061" s="57" customFormat="1" ht="13.5"/>
    <row r="1062" s="57" customFormat="1" ht="13.5"/>
    <row r="1063" s="57" customFormat="1" ht="13.5"/>
    <row r="1064" s="57" customFormat="1" ht="13.5"/>
    <row r="1065" s="57" customFormat="1" ht="13.5"/>
    <row r="1066" s="57" customFormat="1" ht="13.5"/>
    <row r="1067" s="57" customFormat="1" ht="13.5"/>
    <row r="1068" s="57" customFormat="1" ht="13.5"/>
    <row r="1069" s="57" customFormat="1" ht="13.5"/>
    <row r="1070" s="57" customFormat="1" ht="13.5"/>
    <row r="1071" s="57" customFormat="1" ht="13.5"/>
    <row r="1072" s="57" customFormat="1" ht="13.5"/>
    <row r="1073" s="57" customFormat="1" ht="13.5"/>
    <row r="1074" s="57" customFormat="1" ht="13.5"/>
    <row r="1075" s="57" customFormat="1" ht="13.5"/>
    <row r="1076" s="57" customFormat="1" ht="13.5"/>
    <row r="1077" s="57" customFormat="1" ht="13.5"/>
    <row r="1078" s="57" customFormat="1" ht="13.5"/>
    <row r="1079" s="57" customFormat="1" ht="13.5"/>
    <row r="1080" s="57" customFormat="1" ht="13.5"/>
    <row r="1081" s="57" customFormat="1" ht="13.5"/>
    <row r="1082" s="57" customFormat="1" ht="13.5"/>
    <row r="1083" s="57" customFormat="1" ht="13.5"/>
    <row r="1084" s="57" customFormat="1" ht="13.5"/>
    <row r="1085" s="57" customFormat="1" ht="13.5"/>
    <row r="1086" s="57" customFormat="1" ht="13.5"/>
    <row r="1087" s="57" customFormat="1" ht="13.5"/>
    <row r="1088" s="57" customFormat="1" ht="13.5"/>
    <row r="1089" s="57" customFormat="1" ht="13.5"/>
    <row r="1090" s="57" customFormat="1" ht="13.5"/>
    <row r="1091" s="57" customFormat="1" ht="13.5"/>
    <row r="1092" s="57" customFormat="1" ht="13.5"/>
    <row r="1093" s="57" customFormat="1" ht="13.5"/>
    <row r="1094" s="57" customFormat="1" ht="13.5"/>
    <row r="1095" s="57" customFormat="1" ht="13.5"/>
    <row r="1096" s="57" customFormat="1" ht="13.5"/>
    <row r="1097" s="57" customFormat="1" ht="13.5"/>
    <row r="1098" s="57" customFormat="1" ht="13.5"/>
    <row r="1099" s="57" customFormat="1" ht="13.5"/>
    <row r="1100" s="57" customFormat="1" ht="13.5"/>
    <row r="1101" s="57" customFormat="1" ht="13.5"/>
    <row r="1102" s="57" customFormat="1" ht="13.5"/>
    <row r="1103" s="57" customFormat="1" ht="13.5"/>
    <row r="1104" s="57" customFormat="1" ht="13.5"/>
    <row r="1105" s="57" customFormat="1" ht="13.5"/>
    <row r="1106" s="57" customFormat="1" ht="13.5"/>
    <row r="1107" s="57" customFormat="1" ht="13.5"/>
    <row r="1108" s="57" customFormat="1" ht="13.5"/>
    <row r="1109" s="57" customFormat="1" ht="13.5"/>
    <row r="1110" s="57" customFormat="1" ht="13.5"/>
    <row r="1111" s="57" customFormat="1" ht="13.5"/>
    <row r="1112" s="57" customFormat="1" ht="13.5"/>
    <row r="1113" s="57" customFormat="1" ht="13.5"/>
    <row r="1114" s="57" customFormat="1" ht="13.5"/>
    <row r="1115" s="57" customFormat="1" ht="13.5"/>
    <row r="1116" s="57" customFormat="1" ht="13.5"/>
    <row r="1117" s="57" customFormat="1" ht="13.5"/>
    <row r="1118" s="57" customFormat="1" ht="13.5"/>
    <row r="1119" s="57" customFormat="1" ht="13.5"/>
    <row r="1120" s="57" customFormat="1" ht="13.5"/>
    <row r="1121" s="57" customFormat="1" ht="13.5"/>
    <row r="1122" s="57" customFormat="1" ht="13.5"/>
    <row r="1123" s="57" customFormat="1" ht="13.5"/>
    <row r="1124" s="57" customFormat="1" ht="13.5"/>
    <row r="1125" s="57" customFormat="1" ht="13.5"/>
    <row r="1126" s="57" customFormat="1" ht="13.5"/>
    <row r="1127" s="57" customFormat="1" ht="13.5"/>
    <row r="1128" s="57" customFormat="1" ht="13.5"/>
    <row r="1129" s="57" customFormat="1" ht="13.5"/>
    <row r="1130" s="57" customFormat="1" ht="13.5"/>
    <row r="1131" s="57" customFormat="1" ht="13.5"/>
    <row r="1132" s="57" customFormat="1" ht="13.5"/>
    <row r="1133" s="57" customFormat="1" ht="13.5"/>
    <row r="1134" s="57" customFormat="1" ht="13.5"/>
    <row r="1135" s="57" customFormat="1" ht="13.5"/>
    <row r="1136" s="57" customFormat="1" ht="13.5"/>
    <row r="1137" s="57" customFormat="1" ht="13.5"/>
    <row r="1138" s="57" customFormat="1" ht="13.5"/>
    <row r="1139" s="57" customFormat="1" ht="13.5"/>
    <row r="1140" s="57" customFormat="1" ht="13.5"/>
    <row r="1141" s="57" customFormat="1" ht="13.5"/>
    <row r="1142" s="57" customFormat="1" ht="13.5"/>
    <row r="1143" s="57" customFormat="1" ht="13.5"/>
    <row r="1144" s="57" customFormat="1" ht="13.5"/>
    <row r="1145" s="57" customFormat="1" ht="13.5"/>
    <row r="1146" s="57" customFormat="1" ht="13.5"/>
    <row r="1147" s="57" customFormat="1" ht="13.5"/>
    <row r="1148" s="57" customFormat="1" ht="13.5"/>
    <row r="1149" s="57" customFormat="1" ht="13.5"/>
    <row r="1150" s="57" customFormat="1" ht="13.5"/>
    <row r="1151" s="57" customFormat="1" ht="13.5"/>
    <row r="1152" s="57" customFormat="1" ht="13.5"/>
    <row r="1153" s="57" customFormat="1" ht="13.5"/>
    <row r="1154" s="57" customFormat="1" ht="13.5"/>
    <row r="1155" s="57" customFormat="1" ht="13.5"/>
    <row r="1156" s="57" customFormat="1" ht="13.5"/>
    <row r="1157" s="57" customFormat="1" ht="13.5"/>
    <row r="1158" s="57" customFormat="1" ht="13.5"/>
    <row r="1159" s="57" customFormat="1" ht="13.5"/>
    <row r="1160" s="57" customFormat="1" ht="13.5"/>
    <row r="1161" s="57" customFormat="1" ht="13.5"/>
    <row r="1162" s="57" customFormat="1" ht="13.5"/>
    <row r="1163" s="57" customFormat="1" ht="13.5"/>
    <row r="1164" s="57" customFormat="1" ht="13.5"/>
    <row r="1165" s="57" customFormat="1" ht="13.5"/>
    <row r="1166" s="57" customFormat="1" ht="13.5"/>
    <row r="1167" s="57" customFormat="1" ht="13.5"/>
    <row r="1168" s="57" customFormat="1" ht="13.5"/>
    <row r="1169" s="57" customFormat="1" ht="13.5"/>
    <row r="1170" s="57" customFormat="1" ht="13.5"/>
    <row r="1171" s="57" customFormat="1" ht="13.5"/>
    <row r="1172" s="57" customFormat="1" ht="13.5"/>
    <row r="1173" s="57" customFormat="1" ht="13.5"/>
    <row r="1174" s="57" customFormat="1" ht="13.5"/>
    <row r="1175" s="57" customFormat="1" ht="13.5"/>
    <row r="1176" s="57" customFormat="1" ht="13.5"/>
    <row r="1177" s="57" customFormat="1" ht="13.5"/>
    <row r="1178" s="57" customFormat="1" ht="13.5"/>
    <row r="1179" s="57" customFormat="1" ht="13.5"/>
    <row r="1180" s="57" customFormat="1" ht="13.5"/>
    <row r="1181" s="57" customFormat="1" ht="13.5"/>
    <row r="1182" s="57" customFormat="1" ht="13.5"/>
    <row r="1183" s="57" customFormat="1" ht="13.5"/>
    <row r="1184" s="57" customFormat="1" ht="13.5"/>
    <row r="1185" s="57" customFormat="1" ht="13.5"/>
    <row r="1186" s="57" customFormat="1" ht="13.5"/>
    <row r="1187" s="57" customFormat="1" ht="13.5"/>
    <row r="1188" s="57" customFormat="1" ht="13.5"/>
    <row r="1189" s="57" customFormat="1" ht="13.5"/>
    <row r="1190" s="57" customFormat="1" ht="13.5"/>
    <row r="1191" s="57" customFormat="1" ht="13.5"/>
    <row r="1192" s="57" customFormat="1" ht="13.5"/>
    <row r="1193" s="57" customFormat="1" ht="13.5"/>
    <row r="1194" s="57" customFormat="1" ht="13.5"/>
    <row r="1195" s="57" customFormat="1" ht="13.5"/>
    <row r="1196" s="57" customFormat="1" ht="13.5"/>
    <row r="1197" s="57" customFormat="1" ht="13.5"/>
    <row r="1198" s="57" customFormat="1" ht="13.5"/>
    <row r="1199" s="57" customFormat="1" ht="13.5"/>
    <row r="1200" s="57" customFormat="1" ht="13.5"/>
    <row r="1201" s="57" customFormat="1" ht="13.5"/>
    <row r="1202" s="57" customFormat="1" ht="13.5"/>
    <row r="1203" s="57" customFormat="1" ht="13.5"/>
    <row r="1204" s="57" customFormat="1" ht="13.5"/>
    <row r="1205" s="57" customFormat="1" ht="13.5"/>
    <row r="1206" s="57" customFormat="1" ht="13.5"/>
    <row r="1207" s="57" customFormat="1" ht="13.5"/>
    <row r="1208" s="57" customFormat="1" ht="13.5"/>
    <row r="1209" s="57" customFormat="1" ht="13.5"/>
    <row r="1210" s="57" customFormat="1" ht="13.5"/>
    <row r="1211" s="57" customFormat="1" ht="13.5"/>
    <row r="1212" s="57" customFormat="1" ht="13.5"/>
    <row r="1213" s="57" customFormat="1" ht="13.5"/>
    <row r="1214" s="57" customFormat="1" ht="13.5"/>
    <row r="1215" s="57" customFormat="1" ht="13.5"/>
    <row r="1216" s="57" customFormat="1" ht="13.5"/>
    <row r="1217" s="57" customFormat="1" ht="13.5"/>
    <row r="1218" s="57" customFormat="1" ht="13.5"/>
    <row r="1219" s="57" customFormat="1" ht="13.5"/>
    <row r="1220" s="57" customFormat="1" ht="13.5"/>
    <row r="1221" s="57" customFormat="1" ht="13.5"/>
    <row r="1222" s="57" customFormat="1" ht="13.5"/>
    <row r="1223" s="57" customFormat="1" ht="13.5"/>
    <row r="1224" s="57" customFormat="1" ht="13.5"/>
    <row r="1225" s="57" customFormat="1" ht="13.5"/>
    <row r="1226" s="57" customFormat="1" ht="13.5"/>
    <row r="1227" s="57" customFormat="1" ht="13.5"/>
    <row r="1228" s="57" customFormat="1" ht="13.5"/>
    <row r="1229" s="57" customFormat="1" ht="13.5"/>
    <row r="1230" s="57" customFormat="1" ht="13.5"/>
    <row r="1231" s="57" customFormat="1" ht="13.5"/>
    <row r="1232" s="57" customFormat="1" ht="13.5"/>
    <row r="1233" s="57" customFormat="1" ht="13.5"/>
    <row r="1234" s="57" customFormat="1" ht="13.5"/>
    <row r="1235" s="57" customFormat="1" ht="13.5"/>
    <row r="1236" s="57" customFormat="1" ht="13.5"/>
    <row r="1237" s="57" customFormat="1" ht="13.5"/>
    <row r="1238" s="57" customFormat="1" ht="13.5"/>
    <row r="1239" s="57" customFormat="1" ht="13.5"/>
    <row r="1240" s="57" customFormat="1" ht="13.5"/>
    <row r="1241" s="57" customFormat="1" ht="13.5"/>
    <row r="1242" s="57" customFormat="1" ht="13.5"/>
    <row r="1243" s="57" customFormat="1" ht="13.5"/>
    <row r="1244" s="57" customFormat="1" ht="13.5"/>
    <row r="1245" s="57" customFormat="1" ht="13.5"/>
    <row r="1246" s="57" customFormat="1" ht="13.5"/>
    <row r="1247" s="57" customFormat="1" ht="13.5"/>
    <row r="1248" s="57" customFormat="1" ht="13.5"/>
    <row r="1249" s="57" customFormat="1" ht="13.5"/>
    <row r="1250" s="57" customFormat="1" ht="13.5"/>
    <row r="1251" s="57" customFormat="1" ht="13.5"/>
    <row r="1252" s="57" customFormat="1" ht="13.5"/>
    <row r="1253" s="57" customFormat="1" ht="13.5"/>
    <row r="1254" s="57" customFormat="1" ht="13.5"/>
    <row r="1255" s="57" customFormat="1" ht="13.5"/>
    <row r="1256" s="57" customFormat="1" ht="13.5"/>
    <row r="1257" s="57" customFormat="1" ht="13.5"/>
    <row r="1258" s="57" customFormat="1" ht="13.5"/>
    <row r="1259" s="57" customFormat="1" ht="13.5"/>
    <row r="1260" s="57" customFormat="1" ht="13.5"/>
    <row r="1261" s="57" customFormat="1" ht="13.5"/>
    <row r="1262" s="57" customFormat="1" ht="13.5"/>
    <row r="1263" s="57" customFormat="1" ht="13.5"/>
    <row r="1264" s="57" customFormat="1" ht="13.5"/>
    <row r="1265" s="57" customFormat="1" ht="13.5"/>
    <row r="1266" s="57" customFormat="1" ht="13.5"/>
    <row r="1267" s="57" customFormat="1" ht="13.5"/>
    <row r="1268" s="57" customFormat="1" ht="13.5"/>
    <row r="1269" s="57" customFormat="1" ht="13.5"/>
    <row r="1270" s="57" customFormat="1" ht="13.5"/>
    <row r="1271" s="57" customFormat="1" ht="13.5"/>
    <row r="1272" s="57" customFormat="1" ht="13.5"/>
    <row r="1273" s="57" customFormat="1" ht="13.5"/>
    <row r="1274" s="57" customFormat="1" ht="13.5"/>
    <row r="1275" s="57" customFormat="1" ht="13.5"/>
    <row r="1276" s="57" customFormat="1" ht="13.5"/>
    <row r="1277" s="57" customFormat="1" ht="13.5"/>
    <row r="1278" s="57" customFormat="1" ht="13.5"/>
    <row r="1279" s="57" customFormat="1" ht="13.5"/>
    <row r="1280" s="57" customFormat="1" ht="13.5"/>
    <row r="1281" s="57" customFormat="1" ht="13.5"/>
    <row r="1282" s="57" customFormat="1" ht="13.5"/>
    <row r="1283" s="57" customFormat="1" ht="13.5"/>
    <row r="1284" s="57" customFormat="1" ht="13.5"/>
    <row r="1285" s="57" customFormat="1" ht="13.5"/>
    <row r="1286" s="57" customFormat="1" ht="13.5"/>
    <row r="1287" s="57" customFormat="1" ht="13.5"/>
    <row r="1288" s="57" customFormat="1" ht="13.5"/>
    <row r="1289" s="57" customFormat="1" ht="13.5"/>
    <row r="1290" s="57" customFormat="1" ht="13.5"/>
    <row r="1291" s="57" customFormat="1" ht="13.5"/>
    <row r="1292" s="57" customFormat="1" ht="13.5"/>
    <row r="1293" s="57" customFormat="1" ht="13.5"/>
    <row r="1294" s="57" customFormat="1" ht="13.5"/>
    <row r="1295" s="57" customFormat="1" ht="13.5"/>
    <row r="1296" s="57" customFormat="1" ht="13.5"/>
    <row r="1297" s="57" customFormat="1" ht="13.5"/>
    <row r="1298" s="57" customFormat="1" ht="13.5"/>
    <row r="1299" s="57" customFormat="1" ht="13.5"/>
    <row r="1300" s="57" customFormat="1" ht="13.5"/>
    <row r="1301" s="57" customFormat="1" ht="13.5"/>
    <row r="1302" s="57" customFormat="1" ht="13.5"/>
    <row r="1303" s="57" customFormat="1" ht="13.5"/>
    <row r="1304" s="57" customFormat="1" ht="13.5"/>
    <row r="1305" s="57" customFormat="1" ht="13.5"/>
    <row r="1306" s="57" customFormat="1" ht="13.5"/>
    <row r="1307" s="57" customFormat="1" ht="13.5"/>
    <row r="1308" s="57" customFormat="1" ht="13.5"/>
    <row r="1309" s="57" customFormat="1" ht="13.5"/>
    <row r="1310" s="57" customFormat="1" ht="13.5"/>
    <row r="1311" s="57" customFormat="1" ht="13.5"/>
    <row r="1312" s="57" customFormat="1" ht="13.5"/>
    <row r="1313" s="57" customFormat="1" ht="13.5"/>
    <row r="1314" s="57" customFormat="1" ht="13.5"/>
    <row r="1315" s="57" customFormat="1" ht="13.5"/>
    <row r="1316" s="57" customFormat="1" ht="13.5"/>
    <row r="1317" s="57" customFormat="1" ht="13.5"/>
    <row r="1318" s="57" customFormat="1" ht="13.5"/>
    <row r="1319" s="57" customFormat="1" ht="13.5"/>
    <row r="1320" s="57" customFormat="1" ht="13.5"/>
    <row r="1321" s="57" customFormat="1" ht="13.5"/>
    <row r="1322" s="57" customFormat="1" ht="13.5"/>
    <row r="1323" s="57" customFormat="1" ht="13.5"/>
    <row r="1324" s="57" customFormat="1" ht="13.5"/>
    <row r="1325" s="57" customFormat="1" ht="13.5"/>
    <row r="1326" s="57" customFormat="1" ht="13.5"/>
    <row r="1327" s="57" customFormat="1" ht="13.5"/>
    <row r="1328" s="57" customFormat="1" ht="13.5"/>
    <row r="1329" s="57" customFormat="1" ht="13.5"/>
    <row r="1330" s="57" customFormat="1" ht="13.5"/>
    <row r="1331" s="57" customFormat="1" ht="13.5"/>
    <row r="1332" s="57" customFormat="1" ht="13.5"/>
    <row r="1333" s="57" customFormat="1" ht="13.5"/>
    <row r="1334" s="57" customFormat="1" ht="13.5"/>
    <row r="1335" s="57" customFormat="1" ht="13.5"/>
    <row r="1336" s="57" customFormat="1" ht="13.5"/>
    <row r="1337" s="57" customFormat="1" ht="13.5"/>
    <row r="1338" s="57" customFormat="1" ht="13.5"/>
    <row r="1339" s="57" customFormat="1" ht="13.5"/>
    <row r="1340" s="57" customFormat="1" ht="13.5"/>
    <row r="1341" s="57" customFormat="1" ht="13.5"/>
    <row r="1342" s="57" customFormat="1" ht="13.5"/>
    <row r="1343" s="57" customFormat="1" ht="13.5"/>
    <row r="1344" s="57" customFormat="1" ht="13.5"/>
    <row r="1345" s="57" customFormat="1" ht="13.5"/>
    <row r="1346" s="57" customFormat="1" ht="13.5"/>
    <row r="1347" s="57" customFormat="1" ht="13.5"/>
    <row r="1348" s="57" customFormat="1" ht="13.5"/>
    <row r="1349" s="57" customFormat="1" ht="13.5"/>
    <row r="1350" s="57" customFormat="1" ht="13.5"/>
    <row r="1351" s="57" customFormat="1" ht="13.5"/>
    <row r="1352" s="57" customFormat="1" ht="13.5"/>
    <row r="1353" s="57" customFormat="1" ht="13.5"/>
    <row r="1354" s="57" customFormat="1" ht="13.5"/>
    <row r="1355" s="57" customFormat="1" ht="13.5"/>
    <row r="1356" s="57" customFormat="1" ht="13.5"/>
    <row r="1357" s="57" customFormat="1" ht="13.5"/>
    <row r="1358" s="57" customFormat="1" ht="13.5"/>
    <row r="1359" s="57" customFormat="1" ht="13.5"/>
    <row r="1360" s="57" customFormat="1" ht="13.5"/>
    <row r="1361" s="57" customFormat="1" ht="13.5"/>
    <row r="1362" s="57" customFormat="1" ht="13.5"/>
    <row r="1363" s="57" customFormat="1" ht="13.5"/>
    <row r="1364" s="57" customFormat="1" ht="13.5"/>
    <row r="1365" s="57" customFormat="1" ht="13.5"/>
    <row r="1366" s="57" customFormat="1" ht="13.5"/>
    <row r="1367" s="57" customFormat="1" ht="13.5"/>
    <row r="1368" s="57" customFormat="1" ht="13.5"/>
    <row r="1369" s="57" customFormat="1" ht="13.5"/>
    <row r="1370" s="57" customFormat="1" ht="13.5"/>
    <row r="1371" s="57" customFormat="1" ht="13.5"/>
    <row r="1372" s="57" customFormat="1" ht="13.5"/>
    <row r="1373" s="57" customFormat="1" ht="13.5"/>
    <row r="1374" s="57" customFormat="1" ht="13.5"/>
    <row r="1375" s="57" customFormat="1" ht="13.5"/>
    <row r="1376" s="57" customFormat="1" ht="13.5"/>
    <row r="1377" s="57" customFormat="1" ht="13.5"/>
    <row r="1378" s="57" customFormat="1" ht="13.5"/>
    <row r="1379" s="57" customFormat="1" ht="13.5"/>
    <row r="1380" s="57" customFormat="1" ht="13.5"/>
    <row r="1381" s="57" customFormat="1" ht="13.5"/>
    <row r="1382" s="57" customFormat="1" ht="13.5"/>
    <row r="1383" s="57" customFormat="1" ht="13.5"/>
    <row r="1384" s="57" customFormat="1" ht="13.5"/>
    <row r="1385" s="57" customFormat="1" ht="13.5"/>
    <row r="1386" s="57" customFormat="1" ht="13.5"/>
    <row r="1387" s="57" customFormat="1" ht="13.5"/>
    <row r="1388" s="57" customFormat="1" ht="13.5"/>
    <row r="1389" s="57" customFormat="1" ht="13.5"/>
    <row r="1390" s="57" customFormat="1" ht="13.5"/>
    <row r="1391" s="57" customFormat="1" ht="13.5"/>
    <row r="1392" s="57" customFormat="1" ht="13.5"/>
    <row r="1393" s="57" customFormat="1" ht="13.5"/>
    <row r="1394" s="57" customFormat="1" ht="13.5"/>
    <row r="1395" s="57" customFormat="1" ht="13.5"/>
    <row r="1396" s="57" customFormat="1" ht="13.5"/>
    <row r="1397" s="57" customFormat="1" ht="13.5"/>
    <row r="1398" s="57" customFormat="1" ht="13.5"/>
    <row r="1399" s="57" customFormat="1" ht="13.5"/>
    <row r="1400" s="57" customFormat="1" ht="13.5"/>
    <row r="1401" s="57" customFormat="1" ht="13.5"/>
    <row r="1402" s="57" customFormat="1" ht="13.5"/>
    <row r="1403" s="57" customFormat="1" ht="13.5"/>
    <row r="1404" s="57" customFormat="1" ht="13.5"/>
    <row r="1405" s="57" customFormat="1" ht="13.5"/>
    <row r="1406" s="57" customFormat="1" ht="13.5"/>
    <row r="1407" s="57" customFormat="1" ht="13.5"/>
    <row r="1408" s="57" customFormat="1" ht="13.5"/>
    <row r="1409" s="57" customFormat="1" ht="13.5"/>
    <row r="1410" s="57" customFormat="1" ht="13.5"/>
    <row r="1411" s="57" customFormat="1" ht="13.5"/>
    <row r="1412" s="57" customFormat="1" ht="13.5"/>
    <row r="1413" s="57" customFormat="1" ht="13.5"/>
    <row r="1414" s="57" customFormat="1" ht="13.5"/>
    <row r="1415" s="57" customFormat="1" ht="13.5"/>
    <row r="1416" s="57" customFormat="1" ht="13.5"/>
    <row r="1417" s="57" customFormat="1" ht="13.5"/>
    <row r="1418" s="57" customFormat="1" ht="13.5"/>
    <row r="1419" s="57" customFormat="1" ht="13.5"/>
    <row r="1420" s="57" customFormat="1" ht="13.5"/>
    <row r="1421" s="57" customFormat="1" ht="13.5"/>
    <row r="1422" s="57" customFormat="1" ht="13.5"/>
    <row r="1423" s="57" customFormat="1" ht="13.5"/>
    <row r="1424" s="57" customFormat="1" ht="13.5"/>
    <row r="1425" s="57" customFormat="1" ht="13.5"/>
    <row r="1426" s="57" customFormat="1" ht="13.5"/>
    <row r="1427" s="57" customFormat="1" ht="13.5"/>
    <row r="1428" s="57" customFormat="1" ht="13.5"/>
    <row r="1429" s="57" customFormat="1" ht="13.5"/>
    <row r="1430" s="57" customFormat="1" ht="13.5"/>
    <row r="1431" s="57" customFormat="1" ht="13.5"/>
    <row r="1432" s="57" customFormat="1" ht="13.5"/>
    <row r="1433" s="57" customFormat="1" ht="13.5"/>
    <row r="1434" s="57" customFormat="1" ht="13.5"/>
    <row r="1435" s="57" customFormat="1" ht="13.5"/>
    <row r="1436" s="57" customFormat="1" ht="13.5"/>
    <row r="1437" s="57" customFormat="1" ht="13.5"/>
    <row r="1438" s="57" customFormat="1" ht="13.5"/>
    <row r="1439" s="57" customFormat="1" ht="13.5"/>
    <row r="1440" s="57" customFormat="1" ht="13.5"/>
    <row r="1441" s="57" customFormat="1" ht="13.5"/>
    <row r="1442" s="57" customFormat="1" ht="13.5"/>
    <row r="1443" s="57" customFormat="1" ht="13.5"/>
    <row r="1444" s="57" customFormat="1" ht="13.5"/>
    <row r="1445" s="57" customFormat="1" ht="13.5"/>
    <row r="1446" s="57" customFormat="1" ht="13.5"/>
    <row r="1447" s="57" customFormat="1" ht="13.5"/>
    <row r="1448" s="57" customFormat="1" ht="13.5"/>
    <row r="1449" s="57" customFormat="1" ht="13.5"/>
    <row r="1450" s="57" customFormat="1" ht="13.5"/>
    <row r="1451" s="57" customFormat="1" ht="13.5"/>
    <row r="1452" s="57" customFormat="1" ht="13.5"/>
    <row r="1453" s="57" customFormat="1" ht="13.5"/>
    <row r="1454" s="57" customFormat="1" ht="13.5"/>
    <row r="1455" s="57" customFormat="1" ht="13.5"/>
    <row r="1456" s="57" customFormat="1" ht="13.5"/>
    <row r="1457" s="57" customFormat="1" ht="13.5"/>
    <row r="1458" s="57" customFormat="1" ht="13.5"/>
    <row r="1459" s="57" customFormat="1" ht="13.5"/>
    <row r="1460" s="57" customFormat="1" ht="13.5"/>
    <row r="1461" s="57" customFormat="1" ht="13.5"/>
    <row r="1462" s="57" customFormat="1" ht="13.5"/>
    <row r="1463" s="57" customFormat="1" ht="13.5"/>
    <row r="1464" s="57" customFormat="1" ht="13.5"/>
    <row r="1465" s="57" customFormat="1" ht="13.5"/>
    <row r="1466" s="57" customFormat="1" ht="13.5"/>
    <row r="1467" s="57" customFormat="1" ht="13.5"/>
    <row r="1468" s="57" customFormat="1" ht="13.5"/>
    <row r="1469" s="57" customFormat="1" ht="13.5"/>
    <row r="1470" s="57" customFormat="1" ht="13.5"/>
    <row r="1471" s="57" customFormat="1" ht="13.5"/>
    <row r="1472" s="57" customFormat="1" ht="13.5"/>
    <row r="1473" s="57" customFormat="1" ht="13.5"/>
    <row r="1474" s="57" customFormat="1" ht="13.5"/>
    <row r="1475" s="57" customFormat="1" ht="13.5"/>
    <row r="1476" s="57" customFormat="1" ht="13.5"/>
    <row r="1477" s="57" customFormat="1" ht="13.5"/>
    <row r="1478" s="57" customFormat="1" ht="13.5"/>
    <row r="1479" s="57" customFormat="1" ht="13.5"/>
    <row r="1480" s="57" customFormat="1" ht="13.5"/>
    <row r="1481" s="57" customFormat="1" ht="13.5"/>
    <row r="1482" s="57" customFormat="1" ht="13.5"/>
    <row r="1483" s="57" customFormat="1" ht="13.5"/>
    <row r="1484" s="57" customFormat="1" ht="13.5"/>
    <row r="1485" s="57" customFormat="1" ht="13.5"/>
    <row r="1486" s="57" customFormat="1" ht="13.5"/>
    <row r="1487" s="57" customFormat="1" ht="13.5"/>
    <row r="1488" s="57" customFormat="1" ht="13.5"/>
    <row r="1489" s="57" customFormat="1" ht="13.5"/>
    <row r="1490" s="57" customFormat="1" ht="13.5"/>
    <row r="1491" s="57" customFormat="1" ht="13.5"/>
    <row r="1492" s="57" customFormat="1" ht="13.5"/>
    <row r="1493" s="57" customFormat="1" ht="13.5"/>
    <row r="1494" s="57" customFormat="1" ht="13.5"/>
    <row r="1495" s="57" customFormat="1" ht="13.5"/>
    <row r="1496" s="57" customFormat="1" ht="13.5"/>
    <row r="1497" s="57" customFormat="1" ht="13.5"/>
    <row r="1498" s="57" customFormat="1" ht="13.5"/>
    <row r="1499" s="57" customFormat="1" ht="13.5"/>
    <row r="1500" s="57" customFormat="1" ht="13.5"/>
    <row r="1501" s="57" customFormat="1" ht="13.5"/>
    <row r="1502" s="57" customFormat="1" ht="13.5"/>
    <row r="1503" s="57" customFormat="1" ht="13.5"/>
    <row r="1504" s="57" customFormat="1" ht="13.5"/>
    <row r="1505" s="57" customFormat="1" ht="13.5"/>
    <row r="1506" s="57" customFormat="1" ht="13.5"/>
    <row r="1507" s="57" customFormat="1" ht="13.5"/>
    <row r="1508" s="57" customFormat="1" ht="13.5"/>
    <row r="1509" s="57" customFormat="1" ht="13.5"/>
    <row r="1510" s="57" customFormat="1" ht="13.5"/>
    <row r="1511" s="57" customFormat="1" ht="13.5"/>
    <row r="1512" s="57" customFormat="1" ht="13.5"/>
    <row r="1513" s="57" customFormat="1" ht="13.5"/>
    <row r="1514" s="57" customFormat="1" ht="13.5"/>
    <row r="1515" s="57" customFormat="1" ht="13.5"/>
    <row r="1516" s="57" customFormat="1" ht="13.5"/>
    <row r="1517" s="57" customFormat="1" ht="13.5"/>
    <row r="1518" s="57" customFormat="1" ht="13.5"/>
    <row r="1519" s="57" customFormat="1" ht="13.5"/>
    <row r="1520" s="57" customFormat="1" ht="13.5"/>
    <row r="1521" s="57" customFormat="1" ht="13.5"/>
    <row r="1522" s="57" customFormat="1" ht="13.5"/>
    <row r="1523" s="57" customFormat="1" ht="13.5"/>
    <row r="1524" s="57" customFormat="1" ht="13.5"/>
    <row r="1525" s="57" customFormat="1" ht="13.5"/>
    <row r="1526" s="57" customFormat="1" ht="13.5"/>
    <row r="1527" s="57" customFormat="1" ht="13.5"/>
    <row r="1528" s="57" customFormat="1" ht="13.5"/>
    <row r="1529" s="57" customFormat="1" ht="13.5"/>
    <row r="1530" s="57" customFormat="1" ht="13.5"/>
    <row r="1531" s="57" customFormat="1" ht="13.5"/>
    <row r="1532" s="57" customFormat="1" ht="13.5"/>
    <row r="1533" s="57" customFormat="1" ht="13.5"/>
    <row r="1534" s="57" customFormat="1" ht="13.5"/>
    <row r="1535" s="57" customFormat="1" ht="13.5"/>
    <row r="1536" s="57" customFormat="1" ht="13.5"/>
    <row r="1537" s="57" customFormat="1" ht="13.5"/>
    <row r="1538" s="57" customFormat="1" ht="13.5"/>
    <row r="1539" s="57" customFormat="1" ht="13.5"/>
    <row r="1540" s="57" customFormat="1" ht="13.5"/>
    <row r="1541" s="57" customFormat="1" ht="13.5"/>
    <row r="1542" s="57" customFormat="1" ht="13.5"/>
    <row r="1543" s="57" customFormat="1" ht="13.5"/>
    <row r="1544" s="57" customFormat="1" ht="13.5"/>
    <row r="1545" s="57" customFormat="1" ht="13.5"/>
    <row r="1546" s="57" customFormat="1" ht="13.5"/>
    <row r="1547" s="57" customFormat="1" ht="13.5"/>
    <row r="1548" s="57" customFormat="1" ht="13.5"/>
    <row r="1549" s="57" customFormat="1" ht="13.5"/>
    <row r="1550" s="57" customFormat="1" ht="13.5"/>
    <row r="1551" s="57" customFormat="1" ht="13.5"/>
    <row r="1552" s="57" customFormat="1" ht="13.5"/>
    <row r="1553" s="57" customFormat="1" ht="13.5"/>
    <row r="1554" s="57" customFormat="1" ht="13.5"/>
    <row r="1555" s="57" customFormat="1" ht="13.5"/>
    <row r="1556" s="57" customFormat="1" ht="13.5"/>
    <row r="1557" s="57" customFormat="1" ht="13.5"/>
    <row r="1558" s="57" customFormat="1" ht="13.5"/>
    <row r="1559" s="57" customFormat="1" ht="13.5"/>
    <row r="1560" s="57" customFormat="1" ht="13.5"/>
    <row r="1561" s="57" customFormat="1" ht="13.5"/>
    <row r="1562" s="57" customFormat="1" ht="13.5"/>
    <row r="1563" s="57" customFormat="1" ht="13.5"/>
    <row r="1564" s="57" customFormat="1" ht="13.5"/>
    <row r="1565" s="57" customFormat="1" ht="13.5"/>
    <row r="1566" s="57" customFormat="1" ht="13.5"/>
    <row r="1567" s="57" customFormat="1" ht="13.5"/>
    <row r="1568" s="57" customFormat="1" ht="13.5"/>
    <row r="1569" s="57" customFormat="1" ht="13.5"/>
    <row r="1570" s="57" customFormat="1" ht="13.5"/>
    <row r="1571" s="57" customFormat="1" ht="13.5"/>
    <row r="1572" s="57" customFormat="1" ht="13.5"/>
    <row r="1573" s="57" customFormat="1" ht="13.5"/>
    <row r="1574" s="57" customFormat="1" ht="13.5"/>
    <row r="1575" s="57" customFormat="1" ht="13.5"/>
    <row r="1576" s="57" customFormat="1" ht="13.5"/>
    <row r="1577" s="57" customFormat="1" ht="13.5"/>
    <row r="1578" s="57" customFormat="1" ht="13.5"/>
    <row r="1579" s="57" customFormat="1" ht="13.5"/>
    <row r="1580" s="57" customFormat="1" ht="13.5"/>
    <row r="1581" s="57" customFormat="1" ht="13.5"/>
    <row r="1582" s="57" customFormat="1" ht="13.5"/>
    <row r="1583" s="57" customFormat="1" ht="13.5"/>
    <row r="1584" s="57" customFormat="1" ht="13.5"/>
    <row r="1585" s="57" customFormat="1" ht="13.5"/>
    <row r="1586" s="57" customFormat="1" ht="13.5"/>
    <row r="1587" s="57" customFormat="1" ht="13.5"/>
    <row r="1588" s="57" customFormat="1" ht="13.5"/>
    <row r="1589" s="57" customFormat="1" ht="13.5"/>
    <row r="1590" s="57" customFormat="1" ht="13.5"/>
    <row r="1591" s="57" customFormat="1" ht="13.5"/>
    <row r="1592" s="57" customFormat="1" ht="13.5"/>
    <row r="1593" s="57" customFormat="1" ht="13.5"/>
    <row r="1594" s="57" customFormat="1" ht="13.5"/>
    <row r="1595" s="57" customFormat="1" ht="13.5"/>
    <row r="1596" s="57" customFormat="1" ht="13.5"/>
    <row r="1597" s="57" customFormat="1" ht="13.5"/>
    <row r="1598" s="57" customFormat="1" ht="13.5"/>
    <row r="1599" s="57" customFormat="1" ht="13.5"/>
    <row r="1600" s="57" customFormat="1" ht="13.5"/>
    <row r="1601" s="57" customFormat="1" ht="13.5"/>
    <row r="1602" s="57" customFormat="1" ht="13.5"/>
    <row r="1603" s="57" customFormat="1" ht="13.5"/>
    <row r="1604" s="57" customFormat="1" ht="13.5"/>
    <row r="1605" s="57" customFormat="1" ht="13.5"/>
    <row r="1606" s="57" customFormat="1" ht="13.5"/>
    <row r="1607" s="57" customFormat="1" ht="13.5"/>
    <row r="1608" s="57" customFormat="1" ht="13.5"/>
    <row r="1609" s="57" customFormat="1" ht="13.5"/>
    <row r="1610" s="57" customFormat="1" ht="13.5"/>
    <row r="1611" s="57" customFormat="1" ht="13.5"/>
    <row r="1612" s="57" customFormat="1" ht="13.5"/>
    <row r="1613" s="57" customFormat="1" ht="13.5"/>
    <row r="1614" s="57" customFormat="1" ht="13.5"/>
    <row r="1615" s="57" customFormat="1" ht="13.5"/>
    <row r="1616" s="57" customFormat="1" ht="13.5"/>
    <row r="1617" s="57" customFormat="1" ht="13.5"/>
    <row r="1618" s="57" customFormat="1" ht="13.5"/>
    <row r="1619" s="57" customFormat="1" ht="13.5"/>
    <row r="1620" s="57" customFormat="1" ht="13.5"/>
    <row r="1621" s="57" customFormat="1" ht="13.5"/>
    <row r="1622" s="57" customFormat="1" ht="13.5"/>
    <row r="1623" s="57" customFormat="1" ht="13.5"/>
    <row r="1624" s="57" customFormat="1" ht="13.5"/>
    <row r="1625" s="57" customFormat="1" ht="13.5"/>
    <row r="1626" s="57" customFormat="1" ht="13.5"/>
    <row r="1627" s="57" customFormat="1" ht="13.5"/>
    <row r="1628" s="57" customFormat="1" ht="13.5"/>
    <row r="1629" s="57" customFormat="1" ht="13.5"/>
    <row r="1630" s="57" customFormat="1" ht="13.5"/>
    <row r="1631" s="57" customFormat="1" ht="13.5"/>
    <row r="1632" s="57" customFormat="1" ht="13.5"/>
    <row r="1633" s="57" customFormat="1" ht="13.5"/>
    <row r="1634" s="57" customFormat="1" ht="13.5"/>
    <row r="1635" s="57" customFormat="1" ht="13.5"/>
    <row r="1636" s="57" customFormat="1" ht="13.5"/>
    <row r="1637" s="57" customFormat="1" ht="13.5"/>
    <row r="1638" s="57" customFormat="1" ht="13.5"/>
    <row r="1639" s="57" customFormat="1" ht="13.5"/>
    <row r="1640" s="57" customFormat="1" ht="13.5"/>
    <row r="1641" s="57" customFormat="1" ht="13.5"/>
    <row r="1642" s="57" customFormat="1" ht="13.5"/>
    <row r="1643" s="57" customFormat="1" ht="13.5"/>
    <row r="1644" s="57" customFormat="1" ht="13.5"/>
    <row r="1645" s="57" customFormat="1" ht="13.5"/>
    <row r="1646" s="57" customFormat="1" ht="13.5"/>
    <row r="1647" s="57" customFormat="1" ht="13.5"/>
    <row r="1648" s="57" customFormat="1" ht="13.5"/>
    <row r="1649" s="57" customFormat="1" ht="13.5"/>
    <row r="1650" s="57" customFormat="1" ht="13.5"/>
    <row r="1651" s="57" customFormat="1" ht="13.5"/>
    <row r="1652" s="57" customFormat="1" ht="13.5"/>
    <row r="1653" s="57" customFormat="1" ht="13.5"/>
    <row r="1654" s="57" customFormat="1" ht="13.5"/>
    <row r="1655" s="57" customFormat="1" ht="13.5"/>
    <row r="1656" s="57" customFormat="1" ht="13.5"/>
    <row r="1657" s="57" customFormat="1" ht="13.5"/>
    <row r="1658" s="57" customFormat="1" ht="13.5"/>
    <row r="1659" s="57" customFormat="1" ht="13.5"/>
    <row r="1660" s="57" customFormat="1" ht="13.5"/>
    <row r="1661" s="57" customFormat="1" ht="13.5"/>
    <row r="1662" s="57" customFormat="1" ht="13.5"/>
    <row r="1663" s="57" customFormat="1" ht="13.5"/>
    <row r="1664" s="57" customFormat="1" ht="13.5"/>
    <row r="1665" s="57" customFormat="1" ht="13.5"/>
    <row r="1666" s="57" customFormat="1" ht="13.5"/>
    <row r="1667" s="57" customFormat="1" ht="13.5"/>
    <row r="1668" s="57" customFormat="1" ht="13.5"/>
    <row r="1669" s="57" customFormat="1" ht="13.5"/>
    <row r="1670" s="57" customFormat="1" ht="13.5"/>
    <row r="1671" s="57" customFormat="1" ht="13.5"/>
    <row r="1672" s="57" customFormat="1" ht="13.5"/>
    <row r="1673" s="57" customFormat="1" ht="13.5"/>
    <row r="1674" s="57" customFormat="1" ht="13.5"/>
    <row r="1675" s="57" customFormat="1" ht="13.5"/>
    <row r="1676" s="57" customFormat="1" ht="13.5"/>
    <row r="1677" s="57" customFormat="1" ht="13.5"/>
    <row r="1678" s="57" customFormat="1" ht="13.5"/>
    <row r="1679" s="57" customFormat="1" ht="13.5"/>
    <row r="1680" s="57" customFormat="1" ht="13.5"/>
    <row r="1681" s="57" customFormat="1" ht="13.5"/>
    <row r="1682" s="57" customFormat="1" ht="13.5"/>
    <row r="1683" s="57" customFormat="1" ht="13.5"/>
    <row r="1684" s="57" customFormat="1" ht="13.5"/>
    <row r="1685" s="57" customFormat="1" ht="13.5"/>
    <row r="1686" s="57" customFormat="1" ht="13.5"/>
    <row r="1687" s="57" customFormat="1" ht="13.5"/>
    <row r="1688" s="57" customFormat="1" ht="13.5"/>
    <row r="1689" s="57" customFormat="1" ht="13.5"/>
    <row r="1690" s="57" customFormat="1" ht="13.5"/>
    <row r="1691" s="57" customFormat="1" ht="13.5"/>
    <row r="1692" s="57" customFormat="1" ht="13.5"/>
    <row r="1693" s="57" customFormat="1" ht="13.5"/>
    <row r="1694" s="57" customFormat="1" ht="13.5"/>
    <row r="1695" s="57" customFormat="1" ht="13.5"/>
    <row r="1696" s="57" customFormat="1" ht="13.5"/>
    <row r="1697" s="57" customFormat="1" ht="13.5"/>
    <row r="1698" s="57" customFormat="1" ht="13.5"/>
    <row r="1699" s="57" customFormat="1" ht="13.5"/>
    <row r="1700" s="57" customFormat="1" ht="13.5"/>
    <row r="1701" s="57" customFormat="1" ht="13.5"/>
    <row r="1702" s="57" customFormat="1" ht="13.5"/>
    <row r="1703" s="57" customFormat="1" ht="13.5"/>
    <row r="1704" s="57" customFormat="1" ht="13.5"/>
    <row r="1705" s="57" customFormat="1" ht="13.5"/>
    <row r="1706" s="57" customFormat="1" ht="13.5"/>
    <row r="1707" s="57" customFormat="1" ht="13.5"/>
    <row r="1708" s="57" customFormat="1" ht="13.5"/>
    <row r="1709" s="57" customFormat="1" ht="13.5"/>
    <row r="1710" s="57" customFormat="1" ht="13.5"/>
    <row r="1711" s="57" customFormat="1" ht="13.5"/>
    <row r="1712" s="57" customFormat="1" ht="13.5"/>
    <row r="1713" s="57" customFormat="1" ht="13.5"/>
    <row r="1714" s="57" customFormat="1" ht="13.5"/>
    <row r="1715" s="57" customFormat="1" ht="13.5"/>
    <row r="1716" s="57" customFormat="1" ht="13.5"/>
    <row r="1717" s="57" customFormat="1" ht="13.5"/>
    <row r="1718" s="57" customFormat="1" ht="13.5"/>
    <row r="1719" s="57" customFormat="1" ht="13.5"/>
    <row r="1720" s="57" customFormat="1" ht="13.5"/>
    <row r="1721" s="57" customFormat="1" ht="13.5"/>
    <row r="1722" s="57" customFormat="1" ht="13.5"/>
    <row r="1723" s="57" customFormat="1" ht="13.5"/>
    <row r="1724" s="57" customFormat="1" ht="13.5"/>
    <row r="1725" s="57" customFormat="1" ht="13.5"/>
    <row r="1726" s="57" customFormat="1" ht="13.5"/>
    <row r="1727" s="57" customFormat="1" ht="13.5"/>
    <row r="1728" s="57" customFormat="1" ht="13.5"/>
    <row r="1729" s="57" customFormat="1" ht="13.5"/>
    <row r="1730" s="57" customFormat="1" ht="13.5"/>
    <row r="1731" s="57" customFormat="1" ht="13.5"/>
    <row r="1732" s="57" customFormat="1" ht="13.5"/>
    <row r="1733" s="57" customFormat="1" ht="13.5"/>
    <row r="1734" s="57" customFormat="1" ht="13.5"/>
    <row r="1735" s="57" customFormat="1" ht="13.5"/>
    <row r="1736" s="57" customFormat="1" ht="13.5"/>
    <row r="1737" s="57" customFormat="1" ht="13.5"/>
    <row r="1738" s="57" customFormat="1" ht="13.5"/>
    <row r="1739" s="57" customFormat="1" ht="13.5"/>
    <row r="1740" s="57" customFormat="1" ht="13.5"/>
    <row r="1741" s="57" customFormat="1" ht="13.5"/>
    <row r="1742" s="57" customFormat="1" ht="13.5"/>
    <row r="1743" s="57" customFormat="1" ht="13.5"/>
    <row r="1744" s="57" customFormat="1" ht="13.5"/>
    <row r="1745" s="57" customFormat="1" ht="13.5"/>
    <row r="1746" s="57" customFormat="1" ht="13.5"/>
    <row r="1747" s="57" customFormat="1" ht="13.5"/>
    <row r="1748" s="57" customFormat="1" ht="13.5"/>
    <row r="1749" s="57" customFormat="1" ht="13.5"/>
    <row r="1750" s="57" customFormat="1" ht="13.5"/>
    <row r="1751" s="57" customFormat="1" ht="13.5"/>
    <row r="1752" s="57" customFormat="1" ht="13.5"/>
    <row r="1753" s="57" customFormat="1" ht="13.5"/>
    <row r="1754" s="57" customFormat="1" ht="13.5"/>
    <row r="1755" s="57" customFormat="1" ht="13.5"/>
    <row r="1756" s="57" customFormat="1" ht="13.5"/>
    <row r="1757" s="57" customFormat="1" ht="13.5"/>
    <row r="1758" s="57" customFormat="1" ht="13.5"/>
    <row r="1759" s="57" customFormat="1" ht="13.5"/>
    <row r="1760" s="57" customFormat="1" ht="13.5"/>
    <row r="1761" s="57" customFormat="1" ht="13.5"/>
    <row r="1762" s="57" customFormat="1" ht="13.5"/>
    <row r="1763" s="57" customFormat="1" ht="13.5"/>
    <row r="1764" s="57" customFormat="1" ht="13.5"/>
    <row r="1765" s="57" customFormat="1" ht="13.5"/>
    <row r="1766" s="57" customFormat="1" ht="13.5"/>
    <row r="1767" s="57" customFormat="1" ht="13.5"/>
    <row r="1768" s="57" customFormat="1" ht="13.5"/>
    <row r="1769" s="57" customFormat="1" ht="13.5"/>
    <row r="1770" s="57" customFormat="1" ht="13.5"/>
    <row r="1771" s="57" customFormat="1" ht="13.5"/>
    <row r="1772" s="57" customFormat="1" ht="13.5"/>
    <row r="1773" s="57" customFormat="1" ht="13.5"/>
    <row r="1774" s="57" customFormat="1" ht="13.5"/>
    <row r="1775" s="57" customFormat="1" ht="13.5"/>
    <row r="1776" s="57" customFormat="1" ht="13.5"/>
    <row r="1777" s="57" customFormat="1" ht="13.5"/>
    <row r="1778" s="57" customFormat="1" ht="13.5"/>
    <row r="1779" s="57" customFormat="1" ht="13.5"/>
    <row r="1780" s="57" customFormat="1" ht="13.5"/>
    <row r="1781" s="57" customFormat="1" ht="13.5"/>
    <row r="1782" s="57" customFormat="1" ht="13.5"/>
    <row r="1783" s="57" customFormat="1" ht="13.5"/>
    <row r="1784" s="57" customFormat="1" ht="13.5"/>
    <row r="1785" s="57" customFormat="1" ht="13.5"/>
    <row r="1786" s="57" customFormat="1" ht="13.5"/>
    <row r="1787" s="57" customFormat="1" ht="13.5"/>
    <row r="1788" s="57" customFormat="1" ht="13.5"/>
    <row r="1789" s="57" customFormat="1" ht="13.5"/>
    <row r="1790" s="57" customFormat="1" ht="13.5"/>
    <row r="1791" s="57" customFormat="1" ht="13.5"/>
    <row r="1792" s="57" customFormat="1" ht="13.5"/>
    <row r="1793" s="57" customFormat="1" ht="13.5"/>
    <row r="1794" s="57" customFormat="1" ht="13.5"/>
    <row r="1795" s="57" customFormat="1" ht="13.5"/>
    <row r="1796" s="57" customFormat="1" ht="13.5"/>
    <row r="1797" s="57" customFormat="1" ht="13.5"/>
    <row r="1798" s="57" customFormat="1" ht="13.5"/>
    <row r="1799" s="57" customFormat="1" ht="13.5"/>
    <row r="1800" s="57" customFormat="1" ht="13.5"/>
    <row r="1801" s="57" customFormat="1" ht="13.5"/>
    <row r="1802" s="57" customFormat="1" ht="13.5"/>
    <row r="1803" s="57" customFormat="1" ht="13.5"/>
    <row r="1804" s="57" customFormat="1" ht="13.5"/>
    <row r="1805" s="57" customFormat="1" ht="13.5"/>
    <row r="1806" s="57" customFormat="1" ht="13.5"/>
    <row r="1807" s="57" customFormat="1" ht="13.5"/>
    <row r="1808" s="57" customFormat="1" ht="13.5"/>
    <row r="1809" s="57" customFormat="1" ht="13.5"/>
    <row r="1810" s="57" customFormat="1" ht="13.5"/>
    <row r="1811" s="57" customFormat="1" ht="13.5"/>
    <row r="1812" s="57" customFormat="1" ht="13.5"/>
    <row r="1813" s="57" customFormat="1" ht="13.5"/>
    <row r="1814" s="57" customFormat="1" ht="13.5"/>
    <row r="1815" s="57" customFormat="1" ht="13.5"/>
    <row r="1816" s="57" customFormat="1" ht="13.5"/>
    <row r="1817" s="57" customFormat="1" ht="13.5"/>
    <row r="1818" s="57" customFormat="1" ht="13.5"/>
    <row r="1819" s="57" customFormat="1" ht="13.5"/>
    <row r="1820" s="57" customFormat="1" ht="13.5"/>
    <row r="1821" s="57" customFormat="1" ht="13.5"/>
    <row r="1822" s="57" customFormat="1" ht="13.5"/>
    <row r="1823" s="57" customFormat="1" ht="13.5"/>
    <row r="1824" s="57" customFormat="1" ht="13.5"/>
    <row r="1825" s="57" customFormat="1" ht="13.5"/>
    <row r="1826" s="57" customFormat="1" ht="13.5"/>
    <row r="1827" s="57" customFormat="1" ht="13.5"/>
    <row r="1828" s="57" customFormat="1" ht="13.5"/>
    <row r="1829" s="57" customFormat="1" ht="13.5"/>
    <row r="1830" s="57" customFormat="1" ht="13.5"/>
    <row r="1831" s="57" customFormat="1" ht="13.5"/>
    <row r="1832" s="57" customFormat="1" ht="13.5"/>
    <row r="1833" s="57" customFormat="1" ht="13.5"/>
    <row r="1834" s="57" customFormat="1" ht="13.5"/>
    <row r="1835" s="57" customFormat="1" ht="13.5"/>
    <row r="1836" s="57" customFormat="1" ht="13.5"/>
    <row r="1837" s="57" customFormat="1" ht="13.5"/>
    <row r="1838" s="57" customFormat="1" ht="13.5"/>
    <row r="1839" s="57" customFormat="1" ht="13.5"/>
    <row r="1840" s="57" customFormat="1" ht="13.5"/>
    <row r="1841" s="57" customFormat="1" ht="13.5"/>
    <row r="1842" s="57" customFormat="1" ht="13.5"/>
    <row r="1843" s="57" customFormat="1" ht="13.5"/>
    <row r="1844" s="57" customFormat="1" ht="13.5"/>
    <row r="1845" s="57" customFormat="1" ht="13.5"/>
    <row r="1846" s="57" customFormat="1" ht="13.5"/>
    <row r="1847" s="57" customFormat="1" ht="13.5"/>
    <row r="1848" s="57" customFormat="1" ht="13.5"/>
    <row r="1849" s="57" customFormat="1" ht="13.5"/>
    <row r="1850" s="57" customFormat="1" ht="13.5"/>
    <row r="1851" s="57" customFormat="1" ht="13.5"/>
    <row r="1852" s="57" customFormat="1" ht="13.5"/>
    <row r="1853" s="57" customFormat="1" ht="13.5"/>
    <row r="1854" s="57" customFormat="1" ht="13.5"/>
    <row r="1855" s="57" customFormat="1" ht="13.5"/>
    <row r="1856" s="57" customFormat="1" ht="13.5"/>
    <row r="1857" s="57" customFormat="1" ht="13.5"/>
    <row r="1858" s="57" customFormat="1" ht="13.5"/>
    <row r="1859" s="57" customFormat="1" ht="13.5"/>
    <row r="1860" s="57" customFormat="1" ht="13.5"/>
    <row r="1861" s="57" customFormat="1" ht="13.5"/>
    <row r="1862" s="57" customFormat="1" ht="13.5"/>
    <row r="1863" s="57" customFormat="1" ht="13.5"/>
    <row r="1864" s="57" customFormat="1" ht="13.5"/>
    <row r="1865" s="57" customFormat="1" ht="13.5"/>
    <row r="1866" s="57" customFormat="1" ht="13.5"/>
    <row r="1867" s="57" customFormat="1" ht="13.5"/>
    <row r="1868" s="57" customFormat="1" ht="13.5"/>
    <row r="1869" s="57" customFormat="1" ht="13.5"/>
    <row r="1870" s="57" customFormat="1" ht="13.5"/>
    <row r="1871" s="57" customFormat="1" ht="13.5"/>
    <row r="1872" s="57" customFormat="1" ht="13.5"/>
    <row r="1873" s="57" customFormat="1" ht="13.5"/>
    <row r="1874" s="57" customFormat="1" ht="13.5"/>
    <row r="1875" s="57" customFormat="1" ht="13.5"/>
    <row r="1876" s="57" customFormat="1" ht="13.5"/>
    <row r="1877" s="57" customFormat="1" ht="13.5"/>
    <row r="1878" s="57" customFormat="1" ht="13.5"/>
    <row r="1879" s="57" customFormat="1" ht="13.5"/>
    <row r="1880" s="57" customFormat="1" ht="13.5"/>
    <row r="1881" s="57" customFormat="1" ht="13.5"/>
    <row r="1882" s="57" customFormat="1" ht="13.5"/>
    <row r="1883" s="57" customFormat="1" ht="13.5"/>
    <row r="1884" s="57" customFormat="1" ht="13.5"/>
    <row r="1885" s="57" customFormat="1" ht="13.5"/>
    <row r="1886" s="57" customFormat="1" ht="13.5"/>
    <row r="1887" s="57" customFormat="1" ht="13.5"/>
    <row r="1888" s="57" customFormat="1" ht="13.5"/>
    <row r="1889" s="57" customFormat="1" ht="13.5"/>
    <row r="1890" s="57" customFormat="1" ht="13.5"/>
    <row r="1891" s="57" customFormat="1" ht="13.5"/>
    <row r="1892" s="57" customFormat="1" ht="13.5"/>
    <row r="1893" s="57" customFormat="1" ht="13.5"/>
    <row r="1894" s="57" customFormat="1" ht="13.5"/>
    <row r="1895" s="57" customFormat="1" ht="13.5"/>
    <row r="1896" s="57" customFormat="1" ht="13.5"/>
    <row r="1897" s="57" customFormat="1" ht="13.5"/>
    <row r="1898" s="57" customFormat="1" ht="13.5"/>
    <row r="1899" s="57" customFormat="1" ht="13.5"/>
    <row r="1900" s="57" customFormat="1" ht="13.5"/>
    <row r="1901" s="57" customFormat="1" ht="13.5"/>
    <row r="1902" s="57" customFormat="1" ht="13.5"/>
    <row r="1903" s="57" customFormat="1" ht="13.5"/>
    <row r="1904" s="57" customFormat="1" ht="13.5"/>
    <row r="1905" s="57" customFormat="1" ht="13.5"/>
    <row r="1906" s="57" customFormat="1" ht="13.5"/>
    <row r="1907" s="57" customFormat="1" ht="13.5"/>
    <row r="1908" s="57" customFormat="1" ht="13.5"/>
    <row r="1909" s="57" customFormat="1" ht="13.5"/>
    <row r="1910" s="57" customFormat="1" ht="13.5"/>
    <row r="1911" s="57" customFormat="1" ht="13.5"/>
    <row r="1912" s="57" customFormat="1" ht="13.5"/>
    <row r="1913" s="57" customFormat="1" ht="13.5"/>
    <row r="1914" s="57" customFormat="1" ht="13.5"/>
    <row r="1915" s="57" customFormat="1" ht="13.5"/>
    <row r="1916" s="57" customFormat="1" ht="13.5"/>
    <row r="1917" s="57" customFormat="1" ht="13.5"/>
    <row r="1918" s="57" customFormat="1" ht="13.5"/>
    <row r="1919" s="57" customFormat="1" ht="13.5"/>
    <row r="1920" s="57" customFormat="1" ht="13.5"/>
    <row r="1921" s="57" customFormat="1" ht="13.5"/>
    <row r="1922" s="57" customFormat="1" ht="13.5"/>
    <row r="1923" s="57" customFormat="1" ht="13.5"/>
    <row r="1924" s="57" customFormat="1" ht="13.5"/>
    <row r="1925" s="57" customFormat="1" ht="13.5"/>
    <row r="1926" s="57" customFormat="1" ht="13.5"/>
    <row r="1927" s="57" customFormat="1" ht="13.5"/>
    <row r="1928" s="57" customFormat="1" ht="13.5"/>
    <row r="1929" s="57" customFormat="1" ht="13.5"/>
    <row r="1930" s="57" customFormat="1" ht="13.5"/>
    <row r="1931" s="57" customFormat="1" ht="13.5"/>
    <row r="1932" s="57" customFormat="1" ht="13.5"/>
    <row r="1933" s="57" customFormat="1" ht="13.5"/>
    <row r="1934" s="57" customFormat="1" ht="13.5"/>
    <row r="1935" s="57" customFormat="1" ht="13.5"/>
    <row r="1936" s="57" customFormat="1" ht="13.5"/>
    <row r="1937" s="57" customFormat="1" ht="13.5"/>
    <row r="1938" s="57" customFormat="1" ht="13.5"/>
    <row r="1939" s="57" customFormat="1" ht="13.5"/>
    <row r="1940" s="57" customFormat="1" ht="13.5"/>
    <row r="1941" s="57" customFormat="1" ht="13.5"/>
    <row r="1942" s="57" customFormat="1" ht="13.5"/>
    <row r="1943" s="57" customFormat="1" ht="13.5"/>
    <row r="1944" s="57" customFormat="1" ht="13.5"/>
    <row r="1945" s="57" customFormat="1" ht="13.5"/>
    <row r="1946" s="57" customFormat="1" ht="13.5"/>
    <row r="1947" s="57" customFormat="1" ht="13.5"/>
    <row r="1948" s="57" customFormat="1" ht="13.5"/>
    <row r="1949" s="57" customFormat="1" ht="13.5"/>
    <row r="1950" s="57" customFormat="1" ht="13.5"/>
    <row r="1951" s="57" customFormat="1" ht="13.5"/>
    <row r="1952" s="57" customFormat="1" ht="13.5"/>
    <row r="1953" s="57" customFormat="1" ht="13.5"/>
    <row r="1954" s="57" customFormat="1" ht="13.5"/>
    <row r="1955" s="57" customFormat="1" ht="13.5"/>
    <row r="1956" s="57" customFormat="1" ht="13.5"/>
    <row r="1957" s="57" customFormat="1" ht="13.5"/>
    <row r="1958" s="57" customFormat="1" ht="13.5"/>
    <row r="1959" s="57" customFormat="1" ht="13.5"/>
    <row r="1960" s="57" customFormat="1" ht="13.5"/>
    <row r="1961" s="57" customFormat="1" ht="13.5"/>
    <row r="1962" s="57" customFormat="1" ht="13.5"/>
    <row r="1963" s="57" customFormat="1" ht="13.5"/>
    <row r="1964" s="57" customFormat="1" ht="13.5"/>
    <row r="1965" s="57" customFormat="1" ht="13.5"/>
    <row r="1966" s="57" customFormat="1" ht="13.5"/>
    <row r="1967" s="57" customFormat="1" ht="13.5"/>
    <row r="1968" s="57" customFormat="1" ht="13.5"/>
    <row r="1969" s="57" customFormat="1" ht="13.5"/>
    <row r="1970" s="57" customFormat="1" ht="13.5"/>
    <row r="1971" s="57" customFormat="1" ht="13.5"/>
    <row r="1972" s="57" customFormat="1" ht="13.5"/>
    <row r="1973" s="57" customFormat="1" ht="13.5"/>
    <row r="1974" s="57" customFormat="1" ht="13.5"/>
    <row r="1975" s="57" customFormat="1" ht="13.5"/>
    <row r="1976" s="57" customFormat="1" ht="13.5"/>
    <row r="1977" s="57" customFormat="1" ht="13.5"/>
    <row r="1978" s="57" customFormat="1" ht="13.5"/>
    <row r="1979" s="57" customFormat="1" ht="13.5"/>
    <row r="1980" s="57" customFormat="1" ht="13.5"/>
    <row r="1981" s="57" customFormat="1" ht="13.5"/>
    <row r="1982" s="57" customFormat="1" ht="13.5"/>
    <row r="1983" s="57" customFormat="1" ht="13.5"/>
    <row r="1984" s="57" customFormat="1" ht="13.5"/>
    <row r="1985" s="57" customFormat="1" ht="13.5"/>
    <row r="1986" s="57" customFormat="1" ht="13.5"/>
    <row r="1987" s="57" customFormat="1" ht="13.5"/>
    <row r="1988" s="57" customFormat="1" ht="13.5"/>
    <row r="1989" s="57" customFormat="1" ht="13.5"/>
    <row r="1990" s="57" customFormat="1" ht="13.5"/>
    <row r="1991" s="57" customFormat="1" ht="13.5"/>
    <row r="1992" s="57" customFormat="1" ht="13.5"/>
    <row r="1993" s="57" customFormat="1" ht="13.5"/>
    <row r="1994" s="57" customFormat="1" ht="13.5"/>
    <row r="1995" s="57" customFormat="1" ht="13.5"/>
    <row r="1996" s="57" customFormat="1" ht="13.5"/>
    <row r="1997" s="57" customFormat="1" ht="13.5"/>
    <row r="1998" s="57" customFormat="1" ht="13.5"/>
    <row r="1999" s="57" customFormat="1" ht="13.5"/>
    <row r="2000" s="57" customFormat="1" ht="13.5"/>
    <row r="2001" s="57" customFormat="1" ht="13.5"/>
    <row r="2002" s="57" customFormat="1" ht="13.5"/>
    <row r="2003" s="57" customFormat="1" ht="13.5"/>
    <row r="2004" s="57" customFormat="1" ht="13.5"/>
    <row r="2005" s="57" customFormat="1" ht="13.5"/>
    <row r="2006" s="57" customFormat="1" ht="13.5"/>
    <row r="2007" s="57" customFormat="1" ht="13.5"/>
    <row r="2008" s="57" customFormat="1" ht="13.5"/>
    <row r="2009" s="57" customFormat="1" ht="13.5"/>
    <row r="2010" s="57" customFormat="1" ht="13.5"/>
    <row r="2011" s="57" customFormat="1" ht="13.5"/>
    <row r="2012" s="57" customFormat="1" ht="13.5"/>
    <row r="2013" s="57" customFormat="1" ht="13.5"/>
    <row r="2014" s="57" customFormat="1" ht="13.5"/>
    <row r="2015" s="57" customFormat="1" ht="13.5"/>
    <row r="2016" s="57" customFormat="1" ht="13.5"/>
    <row r="2017" s="57" customFormat="1" ht="13.5"/>
    <row r="2018" s="57" customFormat="1" ht="13.5"/>
    <row r="2019" s="57" customFormat="1" ht="13.5"/>
    <row r="2020" s="57" customFormat="1" ht="13.5"/>
    <row r="2021" s="57" customFormat="1" ht="13.5"/>
    <row r="2022" s="57" customFormat="1" ht="13.5"/>
    <row r="2023" s="57" customFormat="1" ht="13.5"/>
    <row r="2024" s="57" customFormat="1" ht="13.5"/>
    <row r="2025" s="57" customFormat="1" ht="13.5"/>
    <row r="2026" s="57" customFormat="1" ht="13.5"/>
    <row r="2027" s="57" customFormat="1" ht="13.5"/>
    <row r="2028" s="57" customFormat="1" ht="13.5"/>
    <row r="2029" s="57" customFormat="1" ht="13.5"/>
    <row r="2030" s="57" customFormat="1" ht="13.5"/>
    <row r="2031" s="57" customFormat="1" ht="13.5"/>
    <row r="2032" s="57" customFormat="1" ht="13.5"/>
    <row r="2033" s="57" customFormat="1" ht="13.5"/>
    <row r="2034" s="57" customFormat="1" ht="13.5"/>
    <row r="2035" s="57" customFormat="1" ht="13.5"/>
    <row r="2036" s="57" customFormat="1" ht="13.5"/>
    <row r="2037" s="57" customFormat="1" ht="13.5"/>
    <row r="2038" s="57" customFormat="1" ht="13.5"/>
    <row r="2039" s="57" customFormat="1" ht="13.5"/>
    <row r="2040" s="57" customFormat="1" ht="13.5"/>
    <row r="2041" s="57" customFormat="1" ht="13.5"/>
    <row r="2042" s="57" customFormat="1" ht="13.5"/>
    <row r="2043" s="57" customFormat="1" ht="13.5"/>
    <row r="2044" s="57" customFormat="1" ht="13.5"/>
    <row r="2045" s="57" customFormat="1" ht="13.5"/>
    <row r="2046" s="57" customFormat="1" ht="13.5"/>
    <row r="2047" s="57" customFormat="1" ht="13.5"/>
    <row r="2048" s="57" customFormat="1" ht="13.5"/>
    <row r="2049" s="57" customFormat="1" ht="13.5"/>
    <row r="2050" s="57" customFormat="1" ht="13.5"/>
    <row r="2051" s="57" customFormat="1" ht="13.5"/>
    <row r="2052" s="57" customFormat="1" ht="13.5"/>
    <row r="2053" s="57" customFormat="1" ht="13.5"/>
    <row r="2054" s="57" customFormat="1" ht="13.5"/>
    <row r="2055" s="57" customFormat="1" ht="13.5"/>
    <row r="2056" s="57" customFormat="1" ht="13.5"/>
    <row r="2057" s="57" customFormat="1" ht="13.5"/>
    <row r="2058" s="57" customFormat="1" ht="13.5"/>
    <row r="2059" s="57" customFormat="1" ht="13.5"/>
    <row r="2060" s="57" customFormat="1" ht="13.5"/>
    <row r="2061" s="57" customFormat="1" ht="13.5"/>
    <row r="2062" s="57" customFormat="1" ht="13.5"/>
    <row r="2063" s="57" customFormat="1" ht="13.5"/>
    <row r="2064" s="57" customFormat="1" ht="13.5"/>
    <row r="2065" s="57" customFormat="1" ht="13.5"/>
    <row r="2066" s="57" customFormat="1" ht="13.5"/>
    <row r="2067" s="57" customFormat="1" ht="13.5"/>
    <row r="2068" s="57" customFormat="1" ht="13.5"/>
    <row r="2069" s="57" customFormat="1" ht="13.5"/>
    <row r="2070" s="57" customFormat="1" ht="13.5"/>
    <row r="2071" s="57" customFormat="1" ht="13.5"/>
    <row r="2072" s="57" customFormat="1" ht="13.5"/>
    <row r="2073" s="57" customFormat="1" ht="13.5"/>
    <row r="2074" s="57" customFormat="1" ht="13.5"/>
    <row r="2075" s="57" customFormat="1" ht="13.5"/>
    <row r="2076" s="57" customFormat="1" ht="13.5"/>
    <row r="2077" s="57" customFormat="1" ht="13.5"/>
    <row r="2078" s="57" customFormat="1" ht="13.5"/>
    <row r="2079" s="57" customFormat="1" ht="13.5"/>
    <row r="2080" s="57" customFormat="1" ht="13.5"/>
    <row r="2081" s="57" customFormat="1" ht="13.5"/>
    <row r="2082" s="57" customFormat="1" ht="13.5"/>
    <row r="2083" s="57" customFormat="1" ht="13.5"/>
    <row r="2084" s="57" customFormat="1" ht="13.5"/>
    <row r="2085" s="57" customFormat="1" ht="13.5"/>
    <row r="2086" s="57" customFormat="1" ht="13.5"/>
    <row r="2087" s="57" customFormat="1" ht="13.5"/>
    <row r="2088" s="57" customFormat="1" ht="13.5"/>
    <row r="2089" s="57" customFormat="1" ht="13.5"/>
    <row r="2090" s="57" customFormat="1" ht="13.5"/>
    <row r="2091" s="57" customFormat="1" ht="13.5"/>
    <row r="2092" s="57" customFormat="1" ht="13.5"/>
    <row r="2093" s="57" customFormat="1" ht="13.5"/>
    <row r="2094" s="57" customFormat="1" ht="13.5"/>
    <row r="2095" s="57" customFormat="1" ht="13.5"/>
    <row r="2096" s="57" customFormat="1" ht="13.5"/>
    <row r="2097" s="57" customFormat="1" ht="13.5"/>
    <row r="2098" s="57" customFormat="1" ht="13.5"/>
    <row r="2099" s="57" customFormat="1" ht="13.5"/>
    <row r="2100" s="57" customFormat="1" ht="13.5"/>
    <row r="2101" s="57" customFormat="1" ht="13.5"/>
    <row r="2102" s="57" customFormat="1" ht="13.5"/>
    <row r="2103" s="57" customFormat="1" ht="13.5"/>
    <row r="2104" s="57" customFormat="1" ht="13.5"/>
    <row r="2105" s="57" customFormat="1" ht="13.5"/>
    <row r="2106" s="57" customFormat="1" ht="13.5"/>
    <row r="2107" s="57" customFormat="1" ht="13.5"/>
    <row r="2108" s="57" customFormat="1" ht="13.5"/>
    <row r="2109" s="57" customFormat="1" ht="13.5"/>
    <row r="2110" s="57" customFormat="1" ht="13.5"/>
    <row r="2111" s="57" customFormat="1" ht="13.5"/>
    <row r="2112" s="57" customFormat="1" ht="13.5"/>
    <row r="2113" s="57" customFormat="1" ht="13.5"/>
    <row r="2114" s="57" customFormat="1" ht="13.5"/>
    <row r="2115" s="57" customFormat="1" ht="13.5"/>
    <row r="2116" s="57" customFormat="1" ht="13.5"/>
    <row r="2117" s="57" customFormat="1" ht="13.5"/>
    <row r="2118" s="57" customFormat="1" ht="13.5"/>
    <row r="2119" s="57" customFormat="1" ht="13.5"/>
    <row r="2120" s="57" customFormat="1" ht="13.5"/>
    <row r="2121" s="57" customFormat="1" ht="13.5"/>
    <row r="2122" s="57" customFormat="1" ht="13.5"/>
    <row r="2123" s="57" customFormat="1" ht="13.5"/>
    <row r="2124" s="57" customFormat="1" ht="13.5"/>
    <row r="2125" s="57" customFormat="1" ht="13.5"/>
    <row r="2126" s="57" customFormat="1" ht="13.5"/>
    <row r="2127" s="57" customFormat="1" ht="13.5"/>
    <row r="2128" s="57" customFormat="1" ht="13.5"/>
    <row r="2129" s="57" customFormat="1" ht="13.5"/>
    <row r="2130" s="57" customFormat="1" ht="13.5"/>
    <row r="2131" s="57" customFormat="1" ht="13.5"/>
    <row r="2132" s="57" customFormat="1" ht="13.5"/>
    <row r="2133" s="57" customFormat="1" ht="13.5"/>
    <row r="2134" s="57" customFormat="1" ht="13.5"/>
    <row r="2135" s="57" customFormat="1" ht="13.5"/>
    <row r="2136" s="57" customFormat="1" ht="13.5"/>
    <row r="2137" s="57" customFormat="1" ht="13.5"/>
    <row r="2138" s="57" customFormat="1" ht="13.5"/>
    <row r="2139" s="57" customFormat="1" ht="13.5"/>
    <row r="2140" s="57" customFormat="1" ht="13.5"/>
    <row r="2141" s="57" customFormat="1" ht="13.5"/>
    <row r="2142" s="57" customFormat="1" ht="13.5"/>
    <row r="2143" s="57" customFormat="1" ht="13.5"/>
    <row r="2144" s="57" customFormat="1" ht="13.5"/>
    <row r="2145" s="57" customFormat="1" ht="13.5"/>
    <row r="2146" s="57" customFormat="1" ht="13.5"/>
    <row r="2147" s="57" customFormat="1" ht="13.5"/>
    <row r="2148" s="57" customFormat="1" ht="13.5"/>
    <row r="2149" s="57" customFormat="1" ht="13.5"/>
    <row r="2150" s="57" customFormat="1" ht="13.5"/>
    <row r="2151" s="57" customFormat="1" ht="13.5"/>
    <row r="2152" s="57" customFormat="1" ht="13.5"/>
    <row r="2153" s="57" customFormat="1" ht="13.5"/>
    <row r="2154" s="57" customFormat="1" ht="13.5"/>
    <row r="2155" s="57" customFormat="1" ht="13.5"/>
    <row r="2156" s="57" customFormat="1" ht="13.5"/>
    <row r="2157" s="57" customFormat="1" ht="13.5"/>
    <row r="2158" s="57" customFormat="1" ht="13.5"/>
    <row r="2159" s="57" customFormat="1" ht="13.5"/>
    <row r="2160" s="57" customFormat="1" ht="13.5"/>
    <row r="2161" s="57" customFormat="1" ht="13.5"/>
    <row r="2162" s="57" customFormat="1" ht="13.5"/>
    <row r="2163" s="57" customFormat="1" ht="13.5"/>
    <row r="2164" s="57" customFormat="1" ht="13.5"/>
    <row r="2165" s="57" customFormat="1" ht="13.5"/>
    <row r="2166" s="57" customFormat="1" ht="13.5"/>
    <row r="2167" s="57" customFormat="1" ht="13.5"/>
    <row r="2168" s="57" customFormat="1" ht="13.5"/>
    <row r="2169" s="57" customFormat="1" ht="13.5"/>
    <row r="2170" s="57" customFormat="1" ht="13.5"/>
    <row r="2171" s="57" customFormat="1" ht="13.5"/>
    <row r="2172" s="57" customFormat="1" ht="13.5"/>
    <row r="2173" s="57" customFormat="1" ht="13.5"/>
    <row r="2174" s="57" customFormat="1" ht="13.5"/>
    <row r="2175" s="57" customFormat="1" ht="13.5"/>
    <row r="2176" s="57" customFormat="1" ht="13.5"/>
    <row r="2177" s="57" customFormat="1" ht="13.5"/>
    <row r="2178" s="57" customFormat="1" ht="13.5"/>
    <row r="2179" s="57" customFormat="1" ht="13.5"/>
    <row r="2180" s="57" customFormat="1" ht="13.5"/>
    <row r="2181" s="57" customFormat="1" ht="13.5"/>
    <row r="2182" s="57" customFormat="1" ht="13.5"/>
    <row r="2183" s="57" customFormat="1" ht="13.5"/>
    <row r="2184" s="57" customFormat="1" ht="13.5"/>
    <row r="2185" s="57" customFormat="1" ht="13.5"/>
    <row r="2186" s="57" customFormat="1" ht="13.5"/>
    <row r="2187" s="57" customFormat="1" ht="13.5"/>
    <row r="2188" s="57" customFormat="1" ht="13.5"/>
    <row r="2189" s="57" customFormat="1" ht="13.5"/>
    <row r="2190" s="57" customFormat="1" ht="13.5"/>
    <row r="2191" s="57" customFormat="1" ht="13.5"/>
    <row r="2192" s="57" customFormat="1" ht="13.5"/>
    <row r="2193" s="57" customFormat="1" ht="13.5"/>
    <row r="2194" s="57" customFormat="1" ht="13.5"/>
    <row r="2195" s="57" customFormat="1" ht="13.5"/>
    <row r="2196" s="57" customFormat="1" ht="13.5"/>
    <row r="2197" s="57" customFormat="1" ht="13.5"/>
    <row r="2198" s="57" customFormat="1" ht="13.5"/>
    <row r="2199" s="57" customFormat="1" ht="13.5"/>
    <row r="2200" s="57" customFormat="1" ht="13.5"/>
    <row r="2201" s="57" customFormat="1" ht="13.5"/>
    <row r="2202" s="57" customFormat="1" ht="13.5"/>
    <row r="2203" s="57" customFormat="1" ht="13.5"/>
    <row r="2204" s="57" customFormat="1" ht="13.5"/>
    <row r="2205" s="57" customFormat="1" ht="13.5"/>
    <row r="2206" s="57" customFormat="1" ht="13.5"/>
    <row r="2207" s="57" customFormat="1" ht="13.5"/>
    <row r="2208" s="57" customFormat="1" ht="13.5"/>
    <row r="2209" s="57" customFormat="1" ht="13.5"/>
    <row r="2210" s="57" customFormat="1" ht="13.5"/>
    <row r="2211" s="57" customFormat="1" ht="13.5"/>
    <row r="2212" s="57" customFormat="1" ht="13.5"/>
    <row r="2213" s="57" customFormat="1" ht="13.5"/>
    <row r="2214" s="57" customFormat="1" ht="13.5"/>
    <row r="2215" s="57" customFormat="1" ht="13.5"/>
    <row r="2216" s="57" customFormat="1" ht="13.5"/>
    <row r="2217" s="57" customFormat="1" ht="13.5"/>
    <row r="2218" s="57" customFormat="1" ht="13.5"/>
    <row r="2219" s="57" customFormat="1" ht="13.5"/>
    <row r="2220" s="57" customFormat="1" ht="13.5"/>
    <row r="2221" s="57" customFormat="1" ht="13.5"/>
    <row r="2222" s="57" customFormat="1" ht="13.5"/>
    <row r="2223" s="57" customFormat="1" ht="13.5"/>
    <row r="2224" s="57" customFormat="1" ht="13.5"/>
    <row r="2225" s="57" customFormat="1" ht="13.5"/>
    <row r="2226" s="57" customFormat="1" ht="13.5"/>
    <row r="2227" s="57" customFormat="1" ht="13.5"/>
    <row r="2228" s="57" customFormat="1" ht="13.5"/>
    <row r="2229" s="57" customFormat="1" ht="13.5"/>
    <row r="2230" s="57" customFormat="1" ht="13.5"/>
    <row r="2231" s="57" customFormat="1" ht="13.5"/>
    <row r="2232" s="57" customFormat="1" ht="13.5"/>
    <row r="2233" s="57" customFormat="1" ht="13.5"/>
    <row r="2234" s="57" customFormat="1" ht="13.5"/>
    <row r="2235" s="57" customFormat="1" ht="13.5"/>
    <row r="2236" s="57" customFormat="1" ht="13.5"/>
    <row r="2237" s="57" customFormat="1" ht="13.5"/>
    <row r="2238" s="57" customFormat="1" ht="13.5"/>
    <row r="2239" s="57" customFormat="1" ht="13.5"/>
    <row r="2240" s="57" customFormat="1" ht="13.5"/>
    <row r="2241" s="57" customFormat="1" ht="13.5"/>
    <row r="2242" s="57" customFormat="1" ht="13.5"/>
    <row r="2243" s="57" customFormat="1" ht="13.5"/>
    <row r="2244" s="57" customFormat="1" ht="13.5"/>
    <row r="2245" s="57" customFormat="1" ht="13.5"/>
    <row r="2246" s="57" customFormat="1" ht="13.5"/>
    <row r="2247" s="57" customFormat="1" ht="13.5"/>
    <row r="2248" s="57" customFormat="1" ht="13.5"/>
    <row r="2249" s="57" customFormat="1" ht="13.5"/>
    <row r="2250" s="57" customFormat="1" ht="13.5"/>
    <row r="2251" s="57" customFormat="1" ht="13.5"/>
    <row r="2252" s="57" customFormat="1" ht="13.5"/>
    <row r="2253" s="57" customFormat="1" ht="13.5"/>
    <row r="2254" s="57" customFormat="1" ht="13.5"/>
    <row r="2255" s="57" customFormat="1" ht="13.5"/>
    <row r="2256" s="57" customFormat="1" ht="13.5"/>
    <row r="2257" s="57" customFormat="1" ht="13.5"/>
    <row r="2258" s="57" customFormat="1" ht="13.5"/>
    <row r="2259" s="57" customFormat="1" ht="13.5"/>
    <row r="2260" s="57" customFormat="1" ht="13.5"/>
    <row r="2261" s="57" customFormat="1" ht="13.5"/>
    <row r="2262" s="57" customFormat="1" ht="13.5"/>
    <row r="2263" s="57" customFormat="1" ht="13.5"/>
    <row r="2264" s="57" customFormat="1" ht="13.5"/>
    <row r="2265" s="57" customFormat="1" ht="13.5"/>
    <row r="2266" s="57" customFormat="1" ht="13.5"/>
    <row r="2267" s="57" customFormat="1" ht="13.5"/>
    <row r="2268" s="57" customFormat="1" ht="13.5"/>
    <row r="2269" s="57" customFormat="1" ht="13.5"/>
    <row r="2270" s="57" customFormat="1" ht="13.5"/>
    <row r="2271" s="57" customFormat="1" ht="13.5"/>
    <row r="2272" s="57" customFormat="1" ht="13.5"/>
    <row r="2273" s="57" customFormat="1" ht="13.5"/>
    <row r="2274" s="57" customFormat="1" ht="13.5"/>
    <row r="2275" s="57" customFormat="1" ht="13.5"/>
    <row r="2276" s="57" customFormat="1" ht="13.5"/>
    <row r="2277" s="57" customFormat="1" ht="13.5"/>
    <row r="2278" s="57" customFormat="1" ht="13.5"/>
    <row r="2279" s="57" customFormat="1" ht="13.5"/>
    <row r="2280" s="57" customFormat="1" ht="13.5"/>
    <row r="2281" s="57" customFormat="1" ht="13.5"/>
    <row r="2282" s="57" customFormat="1" ht="13.5"/>
    <row r="2283" s="57" customFormat="1" ht="13.5"/>
    <row r="2284" s="57" customFormat="1" ht="13.5"/>
    <row r="2285" s="57" customFormat="1" ht="13.5"/>
    <row r="2286" s="57" customFormat="1" ht="13.5"/>
    <row r="2287" s="57" customFormat="1" ht="13.5"/>
    <row r="2288" s="57" customFormat="1" ht="13.5"/>
    <row r="2289" s="57" customFormat="1" ht="13.5"/>
    <row r="2290" s="57" customFormat="1" ht="13.5"/>
    <row r="2291" s="57" customFormat="1" ht="13.5"/>
    <row r="2292" s="57" customFormat="1" ht="13.5"/>
    <row r="2293" s="57" customFormat="1" ht="13.5"/>
    <row r="2294" s="57" customFormat="1" ht="13.5"/>
    <row r="2295" s="57" customFormat="1" ht="13.5"/>
    <row r="2296" s="57" customFormat="1" ht="13.5"/>
    <row r="2297" s="57" customFormat="1" ht="13.5"/>
    <row r="2298" s="57" customFormat="1" ht="13.5"/>
    <row r="2299" s="57" customFormat="1" ht="13.5"/>
    <row r="2300" s="57" customFormat="1" ht="13.5"/>
    <row r="2301" s="57" customFormat="1" ht="13.5"/>
    <row r="2302" s="57" customFormat="1" ht="13.5"/>
    <row r="2303" s="57" customFormat="1" ht="13.5"/>
    <row r="2304" s="57" customFormat="1" ht="13.5"/>
    <row r="2305" s="57" customFormat="1" ht="13.5"/>
    <row r="2306" s="57" customFormat="1" ht="13.5"/>
    <row r="2307" s="57" customFormat="1" ht="13.5"/>
    <row r="2308" s="57" customFormat="1" ht="13.5"/>
    <row r="2309" s="57" customFormat="1" ht="13.5"/>
    <row r="2310" s="57" customFormat="1" ht="13.5"/>
    <row r="2311" s="57" customFormat="1" ht="13.5"/>
    <row r="2312" s="57" customFormat="1" ht="13.5"/>
    <row r="2313" s="57" customFormat="1" ht="13.5"/>
    <row r="2314" s="57" customFormat="1" ht="13.5"/>
    <row r="2315" s="57" customFormat="1" ht="13.5"/>
    <row r="2316" s="57" customFormat="1" ht="13.5"/>
    <row r="2317" s="57" customFormat="1" ht="13.5"/>
    <row r="2318" s="57" customFormat="1" ht="13.5"/>
    <row r="2319" s="57" customFormat="1" ht="13.5"/>
    <row r="2320" s="57" customFormat="1" ht="13.5"/>
    <row r="2321" s="57" customFormat="1" ht="13.5"/>
    <row r="2322" s="57" customFormat="1" ht="13.5"/>
    <row r="2323" s="57" customFormat="1" ht="13.5"/>
    <row r="2324" s="57" customFormat="1" ht="13.5"/>
    <row r="2325" s="57" customFormat="1" ht="13.5"/>
    <row r="2326" s="57" customFormat="1" ht="13.5"/>
    <row r="2327" s="57" customFormat="1" ht="13.5"/>
    <row r="2328" s="57" customFormat="1" ht="13.5"/>
    <row r="2329" s="57" customFormat="1" ht="13.5"/>
    <row r="2330" s="57" customFormat="1" ht="13.5"/>
    <row r="2331" s="57" customFormat="1" ht="13.5"/>
    <row r="2332" s="57" customFormat="1" ht="13.5"/>
    <row r="2333" s="57" customFormat="1" ht="13.5"/>
    <row r="2334" s="57" customFormat="1" ht="13.5"/>
    <row r="2335" s="57" customFormat="1" ht="13.5"/>
    <row r="2336" s="57" customFormat="1" ht="13.5"/>
    <row r="2337" s="57" customFormat="1" ht="13.5"/>
    <row r="2338" s="57" customFormat="1" ht="13.5"/>
    <row r="2339" s="57" customFormat="1" ht="13.5"/>
    <row r="2340" s="57" customFormat="1" ht="13.5"/>
    <row r="2341" s="57" customFormat="1" ht="13.5"/>
    <row r="2342" s="57" customFormat="1" ht="13.5"/>
    <row r="2343" s="57" customFormat="1" ht="13.5"/>
    <row r="2344" s="57" customFormat="1" ht="13.5"/>
    <row r="2345" s="57" customFormat="1" ht="13.5"/>
    <row r="2346" s="57" customFormat="1" ht="13.5"/>
    <row r="2347" s="57" customFormat="1" ht="13.5"/>
    <row r="2348" s="57" customFormat="1" ht="13.5"/>
    <row r="2349" s="57" customFormat="1" ht="13.5"/>
    <row r="2350" s="57" customFormat="1" ht="13.5"/>
    <row r="2351" s="57" customFormat="1" ht="13.5"/>
    <row r="2352" s="57" customFormat="1" ht="13.5"/>
    <row r="2353" s="57" customFormat="1" ht="13.5"/>
    <row r="2354" s="57" customFormat="1" ht="13.5"/>
    <row r="2355" s="57" customFormat="1" ht="13.5"/>
    <row r="2356" s="57" customFormat="1" ht="13.5"/>
    <row r="2357" s="57" customFormat="1" ht="13.5"/>
    <row r="2358" s="57" customFormat="1" ht="13.5"/>
    <row r="2359" s="57" customFormat="1" ht="13.5"/>
    <row r="2360" s="57" customFormat="1" ht="13.5"/>
    <row r="2361" s="57" customFormat="1" ht="13.5"/>
    <row r="2362" s="57" customFormat="1" ht="13.5"/>
    <row r="2363" s="57" customFormat="1" ht="13.5"/>
    <row r="2364" s="57" customFormat="1" ht="13.5"/>
    <row r="2365" s="57" customFormat="1" ht="13.5"/>
    <row r="2366" s="57" customFormat="1" ht="13.5"/>
    <row r="2367" s="57" customFormat="1" ht="13.5"/>
    <row r="2368" s="57" customFormat="1" ht="13.5"/>
    <row r="2369" s="57" customFormat="1" ht="13.5"/>
    <row r="2370" s="57" customFormat="1" ht="13.5"/>
    <row r="2371" s="57" customFormat="1" ht="13.5"/>
    <row r="2372" s="57" customFormat="1" ht="13.5"/>
    <row r="2373" s="57" customFormat="1" ht="13.5"/>
    <row r="2374" s="57" customFormat="1" ht="13.5"/>
    <row r="2375" s="57" customFormat="1" ht="13.5"/>
    <row r="2376" s="57" customFormat="1" ht="13.5"/>
    <row r="2377" s="57" customFormat="1" ht="13.5"/>
    <row r="2378" s="57" customFormat="1" ht="13.5"/>
    <row r="2379" s="57" customFormat="1" ht="13.5"/>
    <row r="2380" s="57" customFormat="1" ht="13.5"/>
    <row r="2381" s="57" customFormat="1" ht="13.5"/>
    <row r="2382" s="57" customFormat="1" ht="13.5"/>
    <row r="2383" s="57" customFormat="1" ht="13.5"/>
    <row r="2384" s="57" customFormat="1" ht="13.5"/>
    <row r="2385" s="57" customFormat="1" ht="13.5"/>
    <row r="2386" s="57" customFormat="1" ht="13.5"/>
    <row r="2387" s="57" customFormat="1" ht="13.5"/>
    <row r="2388" s="57" customFormat="1" ht="13.5"/>
    <row r="2389" s="57" customFormat="1" ht="13.5"/>
    <row r="2390" s="57" customFormat="1" ht="13.5"/>
    <row r="2391" s="57" customFormat="1" ht="13.5"/>
    <row r="2392" s="57" customFormat="1" ht="13.5"/>
    <row r="2393" s="57" customFormat="1" ht="13.5"/>
    <row r="2394" s="57" customFormat="1" ht="13.5"/>
    <row r="2395" s="57" customFormat="1" ht="13.5"/>
    <row r="2396" s="57" customFormat="1" ht="13.5"/>
    <row r="2397" s="57" customFormat="1" ht="13.5"/>
    <row r="2398" s="57" customFormat="1" ht="13.5"/>
    <row r="2399" s="57" customFormat="1" ht="13.5"/>
    <row r="2400" s="57" customFormat="1" ht="13.5"/>
    <row r="2401" s="57" customFormat="1" ht="13.5"/>
    <row r="2402" s="57" customFormat="1" ht="13.5"/>
    <row r="2403" s="57" customFormat="1" ht="13.5"/>
    <row r="2404" s="57" customFormat="1" ht="13.5"/>
    <row r="2405" s="57" customFormat="1" ht="13.5"/>
    <row r="2406" s="57" customFormat="1" ht="13.5"/>
    <row r="2407" s="57" customFormat="1" ht="13.5"/>
    <row r="2408" s="57" customFormat="1" ht="13.5"/>
    <row r="2409" s="57" customFormat="1" ht="13.5"/>
    <row r="2410" s="57" customFormat="1" ht="13.5"/>
    <row r="2411" s="57" customFormat="1" ht="13.5"/>
    <row r="2412" s="57" customFormat="1" ht="13.5"/>
    <row r="2413" s="57" customFormat="1" ht="13.5"/>
    <row r="2414" s="57" customFormat="1" ht="13.5"/>
    <row r="2415" s="57" customFormat="1" ht="13.5"/>
    <row r="2416" s="57" customFormat="1" ht="13.5"/>
    <row r="2417" s="57" customFormat="1" ht="13.5"/>
    <row r="2418" s="57" customFormat="1" ht="13.5"/>
    <row r="2419" s="57" customFormat="1" ht="13.5"/>
    <row r="2420" s="57" customFormat="1" ht="13.5"/>
    <row r="2421" s="57" customFormat="1" ht="13.5"/>
    <row r="2422" s="57" customFormat="1" ht="13.5"/>
    <row r="2423" s="57" customFormat="1" ht="13.5"/>
    <row r="2424" s="57" customFormat="1" ht="13.5"/>
    <row r="2425" s="57" customFormat="1" ht="13.5"/>
    <row r="2426" s="57" customFormat="1" ht="13.5"/>
    <row r="2427" s="57" customFormat="1" ht="13.5"/>
    <row r="2428" s="57" customFormat="1" ht="13.5"/>
    <row r="2429" s="57" customFormat="1" ht="13.5"/>
    <row r="2430" s="57" customFormat="1" ht="13.5"/>
    <row r="2431" s="57" customFormat="1" ht="13.5"/>
    <row r="2432" s="57" customFormat="1" ht="13.5"/>
    <row r="2433" s="57" customFormat="1" ht="13.5"/>
    <row r="2434" s="57" customFormat="1" ht="13.5"/>
    <row r="2435" s="57" customFormat="1" ht="13.5"/>
    <row r="2436" s="57" customFormat="1" ht="13.5"/>
    <row r="2437" s="57" customFormat="1" ht="13.5"/>
    <row r="2438" s="57" customFormat="1" ht="13.5"/>
    <row r="2439" s="57" customFormat="1" ht="13.5"/>
    <row r="2440" s="57" customFormat="1" ht="13.5"/>
    <row r="2441" s="57" customFormat="1" ht="13.5"/>
    <row r="2442" s="57" customFormat="1" ht="13.5"/>
    <row r="2443" s="57" customFormat="1" ht="13.5"/>
    <row r="2444" s="57" customFormat="1" ht="13.5"/>
    <row r="2445" s="57" customFormat="1" ht="13.5"/>
    <row r="2446" s="57" customFormat="1" ht="13.5"/>
    <row r="2447" s="57" customFormat="1" ht="13.5"/>
    <row r="2448" s="57" customFormat="1" ht="13.5"/>
    <row r="2449" s="57" customFormat="1" ht="13.5"/>
    <row r="2450" s="57" customFormat="1" ht="13.5"/>
    <row r="2451" s="57" customFormat="1" ht="13.5"/>
    <row r="2452" s="57" customFormat="1" ht="13.5"/>
    <row r="2453" s="57" customFormat="1" ht="13.5"/>
    <row r="2454" s="57" customFormat="1" ht="13.5"/>
    <row r="2455" s="57" customFormat="1" ht="13.5"/>
    <row r="2456" s="57" customFormat="1" ht="13.5"/>
    <row r="2457" s="57" customFormat="1" ht="13.5"/>
    <row r="2458" s="57" customFormat="1" ht="13.5"/>
    <row r="2459" s="57" customFormat="1" ht="13.5"/>
    <row r="2460" s="57" customFormat="1" ht="13.5"/>
    <row r="2461" s="57" customFormat="1" ht="13.5"/>
    <row r="2462" s="57" customFormat="1" ht="13.5"/>
    <row r="2463" s="57" customFormat="1" ht="13.5"/>
    <row r="2464" s="57" customFormat="1" ht="13.5"/>
    <row r="2465" s="57" customFormat="1" ht="13.5"/>
    <row r="2466" s="57" customFormat="1" ht="13.5"/>
    <row r="2467" s="57" customFormat="1" ht="13.5"/>
    <row r="2468" s="57" customFormat="1" ht="13.5"/>
    <row r="2469" s="57" customFormat="1" ht="13.5"/>
    <row r="2470" s="57" customFormat="1" ht="13.5"/>
    <row r="2471" s="57" customFormat="1" ht="13.5"/>
    <row r="2472" s="57" customFormat="1" ht="13.5"/>
    <row r="2473" s="57" customFormat="1" ht="13.5"/>
    <row r="2474" s="57" customFormat="1" ht="13.5"/>
    <row r="2475" s="57" customFormat="1" ht="13.5"/>
    <row r="2476" s="57" customFormat="1" ht="13.5"/>
    <row r="2477" s="57" customFormat="1" ht="13.5"/>
    <row r="2478" s="57" customFormat="1" ht="13.5"/>
    <row r="2479" s="57" customFormat="1" ht="13.5"/>
    <row r="2480" s="57" customFormat="1" ht="13.5"/>
    <row r="2481" s="57" customFormat="1" ht="13.5"/>
    <row r="2482" s="57" customFormat="1" ht="13.5"/>
    <row r="2483" s="57" customFormat="1" ht="13.5"/>
    <row r="2484" s="57" customFormat="1" ht="13.5"/>
    <row r="2485" s="57" customFormat="1" ht="13.5"/>
    <row r="2486" s="57" customFormat="1" ht="13.5"/>
    <row r="2487" s="57" customFormat="1" ht="13.5"/>
    <row r="2488" s="57" customFormat="1" ht="13.5"/>
    <row r="2489" s="57" customFormat="1" ht="13.5"/>
    <row r="2490" s="57" customFormat="1" ht="13.5"/>
    <row r="2491" s="57" customFormat="1" ht="13.5"/>
    <row r="2492" s="57" customFormat="1" ht="13.5"/>
    <row r="2493" s="57" customFormat="1" ht="13.5"/>
    <row r="2494" s="57" customFormat="1" ht="13.5"/>
    <row r="2495" s="57" customFormat="1" ht="13.5"/>
    <row r="2496" s="57" customFormat="1" ht="13.5"/>
    <row r="2497" s="57" customFormat="1" ht="13.5"/>
    <row r="2498" s="57" customFormat="1" ht="13.5"/>
    <row r="2499" s="57" customFormat="1" ht="13.5"/>
    <row r="2500" s="57" customFormat="1" ht="13.5"/>
    <row r="2501" s="57" customFormat="1" ht="13.5"/>
    <row r="2502" s="57" customFormat="1" ht="13.5"/>
    <row r="2503" s="57" customFormat="1" ht="13.5"/>
    <row r="2504" s="57" customFormat="1" ht="13.5"/>
    <row r="2505" s="57" customFormat="1" ht="13.5"/>
    <row r="2506" s="57" customFormat="1" ht="13.5"/>
    <row r="2507" s="57" customFormat="1" ht="13.5"/>
    <row r="2508" s="57" customFormat="1" ht="13.5"/>
    <row r="2509" s="57" customFormat="1" ht="13.5"/>
    <row r="2510" s="57" customFormat="1" ht="13.5"/>
    <row r="2511" s="57" customFormat="1" ht="13.5"/>
    <row r="2512" s="57" customFormat="1" ht="13.5"/>
    <row r="2513" s="57" customFormat="1" ht="13.5"/>
    <row r="2514" s="57" customFormat="1" ht="13.5"/>
    <row r="2515" s="57" customFormat="1" ht="13.5"/>
    <row r="2516" s="57" customFormat="1" ht="13.5"/>
    <row r="2517" s="57" customFormat="1" ht="13.5"/>
    <row r="2518" s="57" customFormat="1" ht="13.5"/>
    <row r="2519" s="57" customFormat="1" ht="13.5"/>
    <row r="2520" s="57" customFormat="1" ht="13.5"/>
    <row r="2521" s="57" customFormat="1" ht="13.5"/>
    <row r="2522" s="57" customFormat="1" ht="13.5"/>
    <row r="2523" s="57" customFormat="1" ht="13.5"/>
    <row r="2524" s="57" customFormat="1" ht="13.5"/>
    <row r="2525" s="57" customFormat="1" ht="13.5"/>
    <row r="2526" s="57" customFormat="1" ht="13.5"/>
    <row r="2527" s="57" customFormat="1" ht="13.5"/>
    <row r="2528" s="57" customFormat="1" ht="13.5"/>
    <row r="2529" s="57" customFormat="1" ht="13.5"/>
    <row r="2530" s="57" customFormat="1" ht="13.5"/>
    <row r="2531" s="57" customFormat="1" ht="13.5"/>
    <row r="2532" s="57" customFormat="1" ht="13.5"/>
    <row r="2533" s="57" customFormat="1" ht="13.5"/>
    <row r="2534" s="57" customFormat="1" ht="13.5"/>
    <row r="2535" s="57" customFormat="1" ht="13.5"/>
    <row r="2536" s="57" customFormat="1" ht="13.5"/>
    <row r="2537" s="57" customFormat="1" ht="13.5"/>
    <row r="2538" s="57" customFormat="1" ht="13.5"/>
    <row r="2539" s="57" customFormat="1" ht="13.5"/>
    <row r="2540" s="57" customFormat="1" ht="13.5"/>
    <row r="2541" s="57" customFormat="1" ht="13.5"/>
    <row r="2542" s="57" customFormat="1" ht="13.5"/>
    <row r="2543" s="57" customFormat="1" ht="13.5"/>
    <row r="2544" s="57" customFormat="1" ht="13.5"/>
    <row r="2545" s="57" customFormat="1" ht="13.5"/>
    <row r="2546" s="57" customFormat="1" ht="13.5"/>
    <row r="2547" s="57" customFormat="1" ht="13.5"/>
    <row r="2548" s="57" customFormat="1" ht="13.5"/>
    <row r="2549" s="57" customFormat="1" ht="13.5"/>
    <row r="2550" s="57" customFormat="1" ht="13.5"/>
    <row r="2551" s="57" customFormat="1" ht="13.5"/>
    <row r="2552" s="57" customFormat="1" ht="13.5"/>
    <row r="2553" s="57" customFormat="1" ht="13.5"/>
    <row r="2554" s="57" customFormat="1" ht="13.5"/>
    <row r="2555" s="57" customFormat="1" ht="13.5"/>
    <row r="2556" s="57" customFormat="1" ht="13.5"/>
    <row r="2557" s="57" customFormat="1" ht="13.5"/>
    <row r="2558" s="57" customFormat="1" ht="13.5"/>
    <row r="2559" s="57" customFormat="1" ht="13.5"/>
    <row r="2560" s="57" customFormat="1" ht="13.5"/>
    <row r="2561" s="57" customFormat="1" ht="13.5"/>
    <row r="2562" s="57" customFormat="1" ht="13.5"/>
    <row r="2563" s="57" customFormat="1" ht="13.5"/>
    <row r="2564" s="57" customFormat="1" ht="13.5"/>
    <row r="2565" s="57" customFormat="1" ht="13.5"/>
    <row r="2566" s="57" customFormat="1" ht="13.5"/>
    <row r="2567" s="57" customFormat="1" ht="13.5"/>
    <row r="2568" s="57" customFormat="1" ht="13.5"/>
    <row r="2569" s="57" customFormat="1" ht="13.5"/>
    <row r="2570" s="57" customFormat="1" ht="13.5"/>
    <row r="2571" s="57" customFormat="1" ht="13.5"/>
    <row r="2572" s="57" customFormat="1" ht="13.5"/>
    <row r="2573" s="57" customFormat="1" ht="13.5"/>
    <row r="2574" s="57" customFormat="1" ht="13.5"/>
    <row r="2575" s="57" customFormat="1" ht="13.5"/>
    <row r="2576" s="57" customFormat="1" ht="13.5"/>
    <row r="2577" s="57" customFormat="1" ht="13.5"/>
    <row r="2578" s="57" customFormat="1" ht="13.5"/>
    <row r="2579" s="57" customFormat="1" ht="13.5"/>
    <row r="2580" s="57" customFormat="1" ht="13.5"/>
    <row r="2581" s="57" customFormat="1" ht="13.5"/>
    <row r="2582" s="57" customFormat="1" ht="13.5"/>
    <row r="2583" s="57" customFormat="1" ht="13.5"/>
    <row r="2584" s="57" customFormat="1" ht="13.5"/>
    <row r="2585" s="57" customFormat="1" ht="13.5"/>
    <row r="2586" s="57" customFormat="1" ht="13.5"/>
    <row r="2587" s="57" customFormat="1" ht="13.5"/>
    <row r="2588" s="57" customFormat="1" ht="13.5"/>
    <row r="2589" s="57" customFormat="1" ht="13.5"/>
    <row r="2590" s="57" customFormat="1" ht="13.5"/>
    <row r="2591" s="57" customFormat="1" ht="13.5"/>
    <row r="2592" s="57" customFormat="1" ht="13.5"/>
    <row r="2593" s="57" customFormat="1" ht="13.5"/>
    <row r="2594" s="57" customFormat="1" ht="13.5"/>
    <row r="2595" s="57" customFormat="1" ht="13.5"/>
    <row r="2596" s="57" customFormat="1" ht="13.5"/>
    <row r="2597" s="57" customFormat="1" ht="13.5"/>
    <row r="2598" s="57" customFormat="1" ht="13.5"/>
    <row r="2599" s="57" customFormat="1" ht="13.5"/>
    <row r="2600" s="57" customFormat="1" ht="13.5"/>
    <row r="2601" s="57" customFormat="1" ht="13.5"/>
    <row r="2602" s="57" customFormat="1" ht="13.5"/>
    <row r="2603" s="57" customFormat="1" ht="13.5"/>
    <row r="2604" s="57" customFormat="1" ht="13.5"/>
    <row r="2605" s="57" customFormat="1" ht="13.5"/>
    <row r="2606" s="57" customFormat="1" ht="13.5"/>
    <row r="2607" s="57" customFormat="1" ht="13.5"/>
    <row r="2608" s="57" customFormat="1" ht="13.5"/>
    <row r="2609" s="57" customFormat="1" ht="13.5"/>
    <row r="2610" s="57" customFormat="1" ht="13.5"/>
    <row r="2611" s="57" customFormat="1" ht="13.5"/>
    <row r="2612" s="57" customFormat="1" ht="13.5"/>
    <row r="2613" s="57" customFormat="1" ht="13.5"/>
    <row r="2614" s="57" customFormat="1" ht="13.5"/>
    <row r="2615" s="57" customFormat="1" ht="13.5"/>
    <row r="2616" s="57" customFormat="1" ht="13.5"/>
    <row r="2617" s="57" customFormat="1" ht="13.5"/>
    <row r="2618" s="57" customFormat="1" ht="13.5"/>
    <row r="2619" s="57" customFormat="1" ht="13.5"/>
    <row r="2620" s="57" customFormat="1" ht="13.5"/>
    <row r="2621" s="57" customFormat="1" ht="13.5"/>
    <row r="2622" s="57" customFormat="1" ht="13.5"/>
    <row r="2623" s="57" customFormat="1" ht="13.5"/>
    <row r="2624" s="57" customFormat="1" ht="13.5"/>
    <row r="2625" s="57" customFormat="1" ht="13.5"/>
    <row r="2626" s="57" customFormat="1" ht="13.5"/>
    <row r="2627" s="57" customFormat="1" ht="13.5"/>
    <row r="2628" s="57" customFormat="1" ht="13.5"/>
    <row r="2629" s="57" customFormat="1" ht="13.5"/>
    <row r="2630" s="57" customFormat="1" ht="13.5"/>
    <row r="2631" s="57" customFormat="1" ht="13.5"/>
    <row r="2632" s="57" customFormat="1" ht="13.5"/>
    <row r="2633" s="57" customFormat="1" ht="13.5"/>
    <row r="2634" s="57" customFormat="1" ht="13.5"/>
    <row r="2635" s="57" customFormat="1" ht="13.5"/>
    <row r="2636" s="57" customFormat="1" ht="13.5"/>
    <row r="2637" s="57" customFormat="1" ht="13.5"/>
    <row r="2638" s="57" customFormat="1" ht="13.5"/>
    <row r="2639" s="57" customFormat="1" ht="13.5"/>
    <row r="2640" s="57" customFormat="1" ht="13.5"/>
    <row r="2641" s="57" customFormat="1" ht="13.5"/>
    <row r="2642" s="57" customFormat="1" ht="13.5"/>
    <row r="2643" s="57" customFormat="1" ht="13.5"/>
    <row r="2644" s="57" customFormat="1" ht="13.5"/>
    <row r="2645" s="57" customFormat="1" ht="13.5"/>
    <row r="2646" s="57" customFormat="1" ht="13.5"/>
    <row r="2647" s="57" customFormat="1" ht="13.5"/>
    <row r="2648" s="57" customFormat="1" ht="13.5"/>
    <row r="2649" s="57" customFormat="1" ht="13.5"/>
    <row r="2650" s="57" customFormat="1" ht="13.5"/>
    <row r="2651" s="57" customFormat="1" ht="13.5"/>
    <row r="2652" s="57" customFormat="1" ht="13.5"/>
    <row r="2653" s="57" customFormat="1" ht="13.5"/>
    <row r="2654" s="57" customFormat="1" ht="13.5"/>
    <row r="2655" s="57" customFormat="1" ht="13.5"/>
    <row r="2656" s="57" customFormat="1" ht="13.5"/>
    <row r="2657" s="57" customFormat="1" ht="13.5"/>
    <row r="2658" s="57" customFormat="1" ht="13.5"/>
    <row r="2659" s="57" customFormat="1" ht="13.5"/>
    <row r="2660" s="57" customFormat="1" ht="13.5"/>
    <row r="2661" s="57" customFormat="1" ht="13.5"/>
    <row r="2662" s="57" customFormat="1" ht="13.5"/>
    <row r="2663" s="57" customFormat="1" ht="13.5"/>
    <row r="2664" s="57" customFormat="1" ht="13.5"/>
    <row r="2665" s="57" customFormat="1" ht="13.5"/>
    <row r="2666" s="57" customFormat="1" ht="13.5"/>
    <row r="2667" s="57" customFormat="1" ht="13.5"/>
    <row r="2668" s="57" customFormat="1" ht="13.5"/>
    <row r="2669" s="57" customFormat="1" ht="13.5"/>
    <row r="2670" s="57" customFormat="1" ht="13.5"/>
    <row r="2671" s="57" customFormat="1" ht="13.5"/>
    <row r="2672" s="57" customFormat="1" ht="13.5"/>
    <row r="2673" s="57" customFormat="1" ht="13.5"/>
    <row r="2674" s="57" customFormat="1" ht="13.5"/>
    <row r="2675" s="57" customFormat="1" ht="13.5"/>
    <row r="2676" s="57" customFormat="1" ht="13.5"/>
    <row r="2677" s="57" customFormat="1" ht="13.5"/>
    <row r="2678" s="57" customFormat="1" ht="13.5"/>
    <row r="2679" s="57" customFormat="1" ht="13.5"/>
    <row r="2680" s="57" customFormat="1" ht="13.5"/>
    <row r="2681" s="57" customFormat="1" ht="13.5"/>
    <row r="2682" s="57" customFormat="1" ht="13.5"/>
    <row r="2683" s="57" customFormat="1" ht="13.5"/>
    <row r="2684" s="57" customFormat="1" ht="13.5"/>
    <row r="2685" s="57" customFormat="1" ht="13.5"/>
    <row r="2686" s="57" customFormat="1" ht="13.5"/>
    <row r="2687" s="57" customFormat="1" ht="13.5"/>
    <row r="2688" s="57" customFormat="1" ht="13.5"/>
    <row r="2689" s="57" customFormat="1" ht="13.5"/>
    <row r="2690" s="57" customFormat="1" ht="13.5"/>
    <row r="2691" s="57" customFormat="1" ht="13.5"/>
    <row r="2692" s="57" customFormat="1" ht="13.5"/>
    <row r="2693" s="57" customFormat="1" ht="13.5"/>
    <row r="2694" s="57" customFormat="1" ht="13.5"/>
    <row r="2695" s="57" customFormat="1" ht="13.5"/>
    <row r="2696" s="57" customFormat="1" ht="13.5"/>
    <row r="2697" s="57" customFormat="1" ht="13.5"/>
    <row r="2698" s="57" customFormat="1" ht="13.5"/>
    <row r="2699" s="57" customFormat="1" ht="13.5"/>
    <row r="2700" s="57" customFormat="1" ht="13.5"/>
    <row r="2701" s="57" customFormat="1" ht="13.5"/>
    <row r="2702" s="57" customFormat="1" ht="13.5"/>
    <row r="2703" s="57" customFormat="1" ht="13.5"/>
    <row r="2704" s="57" customFormat="1" ht="13.5"/>
    <row r="2705" s="57" customFormat="1" ht="13.5"/>
    <row r="2706" s="57" customFormat="1" ht="13.5"/>
    <row r="2707" s="57" customFormat="1" ht="13.5"/>
    <row r="2708" s="57" customFormat="1" ht="13.5"/>
    <row r="2709" s="57" customFormat="1" ht="13.5"/>
    <row r="2710" s="57" customFormat="1" ht="13.5"/>
    <row r="2711" s="57" customFormat="1" ht="13.5"/>
    <row r="2712" s="57" customFormat="1" ht="13.5"/>
    <row r="2713" s="57" customFormat="1" ht="13.5"/>
    <row r="2714" s="57" customFormat="1" ht="13.5"/>
    <row r="2715" s="57" customFormat="1" ht="13.5"/>
    <row r="2716" s="57" customFormat="1" ht="13.5"/>
    <row r="2717" s="57" customFormat="1" ht="13.5"/>
    <row r="2718" s="57" customFormat="1" ht="13.5"/>
    <row r="2719" s="57" customFormat="1" ht="13.5"/>
    <row r="2720" s="57" customFormat="1" ht="13.5"/>
    <row r="2721" s="57" customFormat="1" ht="13.5"/>
    <row r="2722" s="57" customFormat="1" ht="13.5"/>
    <row r="2723" s="57" customFormat="1" ht="13.5"/>
    <row r="2724" s="57" customFormat="1" ht="13.5"/>
    <row r="2725" s="57" customFormat="1" ht="13.5"/>
    <row r="2726" s="57" customFormat="1" ht="13.5"/>
    <row r="2727" s="57" customFormat="1" ht="13.5"/>
    <row r="2728" s="57" customFormat="1" ht="13.5"/>
    <row r="2729" s="57" customFormat="1" ht="13.5"/>
    <row r="2730" s="57" customFormat="1" ht="13.5"/>
    <row r="2731" s="57" customFormat="1" ht="13.5"/>
    <row r="2732" s="57" customFormat="1" ht="13.5"/>
    <row r="2733" s="57" customFormat="1" ht="13.5"/>
    <row r="2734" s="57" customFormat="1" ht="13.5"/>
    <row r="2735" s="57" customFormat="1" ht="13.5"/>
    <row r="2736" s="57" customFormat="1" ht="13.5"/>
    <row r="2737" s="57" customFormat="1" ht="13.5"/>
    <row r="2738" s="57" customFormat="1" ht="13.5"/>
    <row r="2739" s="57" customFormat="1" ht="13.5"/>
    <row r="2740" s="57" customFormat="1" ht="13.5"/>
    <row r="2741" s="57" customFormat="1" ht="13.5"/>
    <row r="2742" s="57" customFormat="1" ht="13.5"/>
    <row r="2743" s="57" customFormat="1" ht="13.5"/>
    <row r="2744" s="57" customFormat="1" ht="13.5"/>
    <row r="2745" s="57" customFormat="1" ht="13.5"/>
    <row r="2746" s="57" customFormat="1" ht="13.5"/>
    <row r="2747" s="57" customFormat="1" ht="13.5"/>
    <row r="2748" s="57" customFormat="1" ht="13.5"/>
    <row r="2749" s="57" customFormat="1" ht="13.5"/>
    <row r="2750" s="57" customFormat="1" ht="13.5"/>
    <row r="2751" s="57" customFormat="1" ht="13.5"/>
    <row r="2752" s="57" customFormat="1" ht="13.5"/>
    <row r="2753" s="57" customFormat="1" ht="13.5"/>
    <row r="2754" s="57" customFormat="1" ht="13.5"/>
    <row r="2755" s="57" customFormat="1" ht="13.5"/>
    <row r="2756" s="57" customFormat="1" ht="13.5"/>
    <row r="2757" s="57" customFormat="1" ht="13.5"/>
    <row r="2758" s="57" customFormat="1" ht="13.5"/>
    <row r="2759" s="57" customFormat="1" ht="13.5"/>
    <row r="2760" s="57" customFormat="1" ht="13.5"/>
    <row r="2761" s="57" customFormat="1" ht="13.5"/>
    <row r="2762" s="57" customFormat="1" ht="13.5"/>
    <row r="2763" s="57" customFormat="1" ht="13.5"/>
    <row r="2764" s="57" customFormat="1" ht="13.5"/>
    <row r="2765" s="57" customFormat="1" ht="13.5"/>
    <row r="2766" s="57" customFormat="1" ht="13.5"/>
    <row r="2767" s="57" customFormat="1" ht="13.5"/>
    <row r="2768" s="57" customFormat="1" ht="13.5"/>
    <row r="2769" s="57" customFormat="1" ht="13.5"/>
    <row r="2770" s="57" customFormat="1" ht="13.5"/>
    <row r="2771" s="57" customFormat="1" ht="13.5"/>
    <row r="2772" s="57" customFormat="1" ht="13.5"/>
    <row r="2773" s="57" customFormat="1" ht="13.5"/>
    <row r="2774" s="57" customFormat="1" ht="13.5"/>
    <row r="2775" s="57" customFormat="1" ht="13.5"/>
    <row r="2776" s="57" customFormat="1" ht="13.5"/>
    <row r="2777" s="57" customFormat="1" ht="13.5"/>
    <row r="2778" s="57" customFormat="1" ht="13.5"/>
    <row r="2779" s="57" customFormat="1" ht="13.5"/>
    <row r="2780" s="57" customFormat="1" ht="13.5"/>
    <row r="2781" s="57" customFormat="1" ht="13.5"/>
    <row r="2782" s="57" customFormat="1" ht="13.5"/>
    <row r="2783" s="57" customFormat="1" ht="13.5"/>
    <row r="2784" s="57" customFormat="1" ht="13.5"/>
    <row r="2785" s="57" customFormat="1" ht="13.5"/>
    <row r="2786" s="57" customFormat="1" ht="13.5"/>
    <row r="2787" s="57" customFormat="1" ht="13.5"/>
    <row r="2788" s="57" customFormat="1" ht="13.5"/>
    <row r="2789" s="57" customFormat="1" ht="13.5"/>
    <row r="2790" s="57" customFormat="1" ht="13.5"/>
    <row r="2791" s="57" customFormat="1" ht="13.5"/>
    <row r="2792" s="57" customFormat="1" ht="13.5"/>
    <row r="2793" s="57" customFormat="1" ht="13.5"/>
    <row r="2794" s="57" customFormat="1" ht="13.5"/>
    <row r="2795" s="57" customFormat="1" ht="13.5"/>
    <row r="2796" s="57" customFormat="1" ht="13.5"/>
    <row r="2797" s="57" customFormat="1" ht="13.5"/>
    <row r="2798" s="57" customFormat="1" ht="13.5"/>
    <row r="2799" s="57" customFormat="1" ht="13.5"/>
    <row r="2800" s="57" customFormat="1" ht="13.5"/>
    <row r="2801" s="57" customFormat="1" ht="13.5"/>
    <row r="2802" s="57" customFormat="1" ht="13.5"/>
    <row r="2803" s="57" customFormat="1" ht="13.5"/>
    <row r="2804" s="57" customFormat="1" ht="13.5"/>
    <row r="2805" s="57" customFormat="1" ht="13.5"/>
    <row r="2806" s="57" customFormat="1" ht="13.5"/>
    <row r="2807" s="57" customFormat="1" ht="13.5"/>
    <row r="2808" s="57" customFormat="1" ht="13.5"/>
    <row r="2809" s="57" customFormat="1" ht="13.5"/>
    <row r="2810" s="57" customFormat="1" ht="13.5"/>
    <row r="2811" s="57" customFormat="1" ht="13.5"/>
    <row r="2812" s="57" customFormat="1" ht="13.5"/>
    <row r="2813" s="57" customFormat="1" ht="13.5"/>
    <row r="2814" s="57" customFormat="1" ht="13.5"/>
    <row r="2815" s="57" customFormat="1" ht="13.5"/>
    <row r="2816" s="57" customFormat="1" ht="13.5"/>
    <row r="2817" s="57" customFormat="1" ht="13.5"/>
    <row r="2818" s="57" customFormat="1" ht="13.5"/>
    <row r="2819" s="57" customFormat="1" ht="13.5"/>
    <row r="2820" s="57" customFormat="1" ht="13.5"/>
    <row r="2821" s="57" customFormat="1" ht="13.5"/>
    <row r="2822" s="57" customFormat="1" ht="13.5"/>
    <row r="2823" s="57" customFormat="1" ht="13.5"/>
    <row r="2824" s="57" customFormat="1" ht="13.5"/>
    <row r="2825" s="57" customFormat="1" ht="13.5"/>
    <row r="2826" s="57" customFormat="1" ht="13.5"/>
    <row r="2827" s="57" customFormat="1" ht="13.5"/>
    <row r="2828" s="57" customFormat="1" ht="13.5"/>
    <row r="2829" s="57" customFormat="1" ht="13.5"/>
    <row r="2830" s="57" customFormat="1" ht="13.5"/>
    <row r="2831" s="57" customFormat="1" ht="13.5"/>
    <row r="2832" s="57" customFormat="1" ht="13.5"/>
    <row r="2833" s="57" customFormat="1" ht="13.5"/>
    <row r="2834" s="57" customFormat="1" ht="13.5"/>
    <row r="2835" s="57" customFormat="1" ht="13.5"/>
    <row r="2836" s="57" customFormat="1" ht="13.5"/>
    <row r="2837" s="57" customFormat="1" ht="13.5"/>
    <row r="2838" s="57" customFormat="1" ht="13.5"/>
    <row r="2839" s="57" customFormat="1" ht="13.5"/>
    <row r="2840" s="57" customFormat="1" ht="13.5"/>
    <row r="2841" s="57" customFormat="1" ht="13.5"/>
    <row r="2842" s="57" customFormat="1" ht="13.5"/>
    <row r="2843" s="57" customFormat="1" ht="13.5"/>
    <row r="2844" s="57" customFormat="1" ht="13.5"/>
    <row r="2845" s="57" customFormat="1" ht="13.5"/>
    <row r="2846" s="57" customFormat="1" ht="13.5"/>
    <row r="2847" s="57" customFormat="1" ht="13.5"/>
    <row r="2848" s="57" customFormat="1" ht="13.5"/>
    <row r="2849" s="57" customFormat="1" ht="13.5"/>
    <row r="2850" s="57" customFormat="1" ht="13.5"/>
    <row r="2851" s="57" customFormat="1" ht="13.5"/>
    <row r="2852" s="57" customFormat="1" ht="13.5"/>
    <row r="2853" s="57" customFormat="1" ht="13.5"/>
    <row r="2854" s="57" customFormat="1" ht="13.5"/>
    <row r="2855" s="57" customFormat="1" ht="13.5"/>
    <row r="2856" s="57" customFormat="1" ht="13.5"/>
    <row r="2857" s="57" customFormat="1" ht="13.5"/>
    <row r="2858" s="57" customFormat="1" ht="13.5"/>
    <row r="2859" s="57" customFormat="1" ht="13.5"/>
    <row r="2860" s="57" customFormat="1" ht="13.5"/>
    <row r="2861" s="57" customFormat="1" ht="13.5"/>
    <row r="2862" s="57" customFormat="1" ht="13.5"/>
    <row r="2863" s="57" customFormat="1" ht="13.5"/>
    <row r="2864" s="57" customFormat="1" ht="13.5"/>
    <row r="2865" s="57" customFormat="1" ht="13.5"/>
    <row r="2866" s="57" customFormat="1" ht="13.5"/>
    <row r="2867" s="57" customFormat="1" ht="13.5"/>
    <row r="2868" s="57" customFormat="1" ht="13.5"/>
    <row r="2869" s="57" customFormat="1" ht="13.5"/>
    <row r="2870" s="57" customFormat="1" ht="13.5"/>
    <row r="2871" s="57" customFormat="1" ht="13.5"/>
    <row r="2872" s="57" customFormat="1" ht="13.5"/>
    <row r="2873" s="57" customFormat="1" ht="13.5"/>
    <row r="2874" s="57" customFormat="1" ht="13.5"/>
    <row r="2875" s="57" customFormat="1" ht="13.5"/>
    <row r="2876" s="57" customFormat="1" ht="13.5"/>
    <row r="2877" s="57" customFormat="1" ht="13.5"/>
    <row r="2878" s="57" customFormat="1" ht="13.5"/>
    <row r="2879" s="57" customFormat="1" ht="13.5"/>
    <row r="2880" s="57" customFormat="1" ht="13.5"/>
    <row r="2881" s="57" customFormat="1" ht="13.5"/>
    <row r="2882" s="57" customFormat="1" ht="13.5"/>
    <row r="2883" s="57" customFormat="1" ht="13.5"/>
    <row r="2884" s="57" customFormat="1" ht="13.5"/>
    <row r="2885" s="57" customFormat="1" ht="13.5"/>
    <row r="2886" s="57" customFormat="1" ht="13.5"/>
    <row r="2887" s="57" customFormat="1" ht="13.5"/>
    <row r="2888" s="57" customFormat="1" ht="13.5"/>
    <row r="2889" s="57" customFormat="1" ht="13.5"/>
    <row r="2890" s="57" customFormat="1" ht="13.5"/>
    <row r="2891" s="57" customFormat="1" ht="13.5"/>
    <row r="2892" s="57" customFormat="1" ht="13.5"/>
    <row r="2893" s="57" customFormat="1" ht="13.5"/>
    <row r="2894" s="57" customFormat="1" ht="13.5"/>
    <row r="2895" s="57" customFormat="1" ht="13.5"/>
    <row r="2896" s="57" customFormat="1" ht="13.5"/>
    <row r="2897" s="57" customFormat="1" ht="13.5"/>
    <row r="2898" s="57" customFormat="1" ht="13.5"/>
    <row r="2899" s="57" customFormat="1" ht="13.5"/>
    <row r="2900" s="57" customFormat="1" ht="13.5"/>
    <row r="2901" s="57" customFormat="1" ht="13.5"/>
    <row r="2902" s="57" customFormat="1" ht="13.5"/>
    <row r="2903" s="57" customFormat="1" ht="13.5"/>
    <row r="2904" s="57" customFormat="1" ht="13.5"/>
    <row r="2905" s="57" customFormat="1" ht="13.5"/>
    <row r="2906" s="57" customFormat="1" ht="13.5"/>
    <row r="2907" s="57" customFormat="1" ht="13.5"/>
    <row r="2908" s="57" customFormat="1" ht="13.5"/>
    <row r="2909" s="57" customFormat="1" ht="13.5"/>
    <row r="2910" s="57" customFormat="1" ht="13.5"/>
    <row r="2911" s="57" customFormat="1" ht="13.5"/>
    <row r="2912" s="57" customFormat="1" ht="13.5"/>
    <row r="2913" s="57" customFormat="1" ht="13.5"/>
    <row r="2914" s="57" customFormat="1" ht="13.5"/>
    <row r="2915" s="57" customFormat="1" ht="13.5"/>
    <row r="2916" s="57" customFormat="1" ht="13.5"/>
    <row r="2917" s="57" customFormat="1" ht="13.5"/>
    <row r="2918" s="57" customFormat="1" ht="13.5"/>
    <row r="2919" s="57" customFormat="1" ht="13.5"/>
    <row r="2920" s="57" customFormat="1" ht="13.5"/>
    <row r="2921" s="57" customFormat="1" ht="13.5"/>
    <row r="2922" s="57" customFormat="1" ht="13.5"/>
    <row r="2923" s="57" customFormat="1" ht="13.5"/>
    <row r="2924" s="57" customFormat="1" ht="13.5"/>
    <row r="2925" s="57" customFormat="1" ht="13.5"/>
    <row r="2926" s="57" customFormat="1" ht="13.5"/>
    <row r="2927" s="57" customFormat="1" ht="13.5"/>
    <row r="2928" s="57" customFormat="1" ht="13.5"/>
    <row r="2929" s="57" customFormat="1" ht="13.5"/>
    <row r="2930" s="57" customFormat="1" ht="13.5"/>
    <row r="2931" s="57" customFormat="1" ht="13.5"/>
    <row r="2932" s="57" customFormat="1" ht="13.5"/>
    <row r="2933" s="57" customFormat="1" ht="13.5"/>
    <row r="2934" s="57" customFormat="1" ht="13.5"/>
    <row r="2935" s="57" customFormat="1" ht="13.5"/>
    <row r="2936" s="57" customFormat="1" ht="13.5"/>
    <row r="2937" s="57" customFormat="1" ht="13.5"/>
    <row r="2938" s="57" customFormat="1" ht="13.5"/>
    <row r="2939" s="57" customFormat="1" ht="13.5"/>
    <row r="2940" s="57" customFormat="1" ht="13.5"/>
    <row r="2941" s="57" customFormat="1" ht="13.5"/>
    <row r="2942" s="57" customFormat="1" ht="13.5"/>
    <row r="2943" s="57" customFormat="1" ht="13.5"/>
    <row r="2944" s="57" customFormat="1" ht="13.5"/>
    <row r="2945" s="57" customFormat="1" ht="13.5"/>
    <row r="2946" s="57" customFormat="1" ht="13.5"/>
    <row r="2947" s="57" customFormat="1" ht="13.5"/>
    <row r="2948" s="57" customFormat="1" ht="13.5"/>
    <row r="2949" s="57" customFormat="1" ht="13.5"/>
    <row r="2950" s="57" customFormat="1" ht="13.5"/>
    <row r="2951" s="57" customFormat="1" ht="13.5"/>
    <row r="2952" s="57" customFormat="1" ht="13.5"/>
    <row r="2953" s="57" customFormat="1" ht="13.5"/>
    <row r="2954" s="57" customFormat="1" ht="13.5"/>
    <row r="2955" s="57" customFormat="1" ht="13.5"/>
    <row r="2956" s="57" customFormat="1" ht="13.5"/>
    <row r="2957" s="57" customFormat="1" ht="13.5"/>
    <row r="2958" s="57" customFormat="1" ht="13.5"/>
    <row r="2959" s="57" customFormat="1" ht="13.5"/>
    <row r="2960" s="57" customFormat="1" ht="13.5"/>
    <row r="2961" s="57" customFormat="1" ht="13.5"/>
    <row r="2962" s="57" customFormat="1" ht="13.5"/>
    <row r="2963" s="57" customFormat="1" ht="13.5"/>
    <row r="2964" s="57" customFormat="1" ht="13.5"/>
    <row r="2965" s="57" customFormat="1" ht="13.5"/>
    <row r="2966" s="57" customFormat="1" ht="13.5"/>
    <row r="2967" s="57" customFormat="1" ht="13.5"/>
    <row r="2968" s="57" customFormat="1" ht="13.5"/>
    <row r="2969" s="57" customFormat="1" ht="13.5"/>
    <row r="2970" s="57" customFormat="1" ht="13.5"/>
    <row r="2971" s="57" customFormat="1" ht="13.5"/>
    <row r="2972" s="57" customFormat="1" ht="13.5"/>
    <row r="2973" s="57" customFormat="1" ht="13.5"/>
    <row r="2974" s="57" customFormat="1" ht="13.5"/>
    <row r="2975" s="57" customFormat="1" ht="13.5"/>
    <row r="2976" s="57" customFormat="1" ht="13.5"/>
    <row r="2977" s="57" customFormat="1" ht="13.5"/>
    <row r="2978" s="57" customFormat="1" ht="13.5"/>
    <row r="2979" s="57" customFormat="1" ht="13.5"/>
    <row r="2980" s="57" customFormat="1" ht="13.5"/>
    <row r="2981" s="57" customFormat="1" ht="13.5"/>
    <row r="2982" s="57" customFormat="1" ht="13.5"/>
    <row r="2983" s="57" customFormat="1" ht="13.5"/>
    <row r="2984" s="57" customFormat="1" ht="13.5"/>
    <row r="2985" s="57" customFormat="1" ht="13.5"/>
    <row r="2986" s="57" customFormat="1" ht="13.5"/>
    <row r="2987" s="57" customFormat="1" ht="13.5"/>
    <row r="2988" s="57" customFormat="1" ht="13.5"/>
    <row r="2989" s="57" customFormat="1" ht="13.5"/>
    <row r="2990" s="57" customFormat="1" ht="13.5"/>
    <row r="2991" s="57" customFormat="1" ht="13.5"/>
    <row r="2992" s="57" customFormat="1" ht="13.5"/>
    <row r="2993" s="57" customFormat="1" ht="13.5"/>
    <row r="2994" s="57" customFormat="1" ht="13.5"/>
    <row r="2995" s="57" customFormat="1" ht="13.5"/>
    <row r="2996" s="57" customFormat="1" ht="13.5"/>
    <row r="2997" s="57" customFormat="1" ht="13.5"/>
    <row r="2998" s="57" customFormat="1" ht="13.5"/>
    <row r="2999" s="57" customFormat="1" ht="13.5"/>
    <row r="3000" s="57" customFormat="1" ht="13.5"/>
    <row r="3001" s="57" customFormat="1" ht="13.5"/>
    <row r="3002" s="57" customFormat="1" ht="13.5"/>
    <row r="3003" s="57" customFormat="1" ht="13.5"/>
    <row r="3004" s="57" customFormat="1" ht="13.5"/>
    <row r="3005" s="57" customFormat="1" ht="13.5"/>
    <row r="3006" s="57" customFormat="1" ht="13.5"/>
    <row r="3007" s="57" customFormat="1" ht="13.5"/>
    <row r="3008" s="57" customFormat="1" ht="13.5"/>
    <row r="3009" s="57" customFormat="1" ht="13.5"/>
    <row r="3010" s="57" customFormat="1" ht="13.5"/>
    <row r="3011" s="57" customFormat="1" ht="13.5"/>
    <row r="3012" s="57" customFormat="1" ht="13.5"/>
    <row r="3013" s="57" customFormat="1" ht="13.5"/>
    <row r="3014" s="57" customFormat="1" ht="13.5"/>
    <row r="3015" s="57" customFormat="1" ht="13.5"/>
    <row r="3016" s="57" customFormat="1" ht="13.5"/>
    <row r="3017" s="57" customFormat="1" ht="13.5"/>
    <row r="3018" s="57" customFormat="1" ht="13.5"/>
    <row r="3019" s="57" customFormat="1" ht="13.5"/>
    <row r="3020" s="57" customFormat="1" ht="13.5"/>
    <row r="3021" s="57" customFormat="1" ht="13.5"/>
    <row r="3022" s="57" customFormat="1" ht="13.5"/>
    <row r="3023" s="57" customFormat="1" ht="13.5"/>
    <row r="3024" s="57" customFormat="1" ht="13.5"/>
    <row r="3025" s="57" customFormat="1" ht="13.5"/>
    <row r="3026" s="57" customFormat="1" ht="13.5"/>
    <row r="3027" s="57" customFormat="1" ht="13.5"/>
    <row r="3028" s="57" customFormat="1" ht="13.5"/>
    <row r="3029" s="57" customFormat="1" ht="13.5"/>
    <row r="3030" s="57" customFormat="1" ht="13.5"/>
    <row r="3031" s="57" customFormat="1" ht="13.5"/>
    <row r="3032" s="57" customFormat="1" ht="13.5"/>
    <row r="3033" s="57" customFormat="1" ht="13.5"/>
    <row r="3034" s="57" customFormat="1" ht="13.5"/>
    <row r="3035" s="57" customFormat="1" ht="13.5"/>
    <row r="3036" s="57" customFormat="1" ht="13.5"/>
    <row r="3037" s="57" customFormat="1" ht="13.5"/>
    <row r="3038" s="57" customFormat="1" ht="13.5"/>
    <row r="3039" s="57" customFormat="1" ht="13.5"/>
    <row r="3040" s="57" customFormat="1" ht="13.5"/>
    <row r="3041" s="57" customFormat="1" ht="13.5"/>
    <row r="3042" s="57" customFormat="1" ht="13.5"/>
    <row r="3043" s="57" customFormat="1" ht="13.5"/>
    <row r="3044" s="57" customFormat="1" ht="13.5"/>
    <row r="3045" s="57" customFormat="1" ht="13.5"/>
    <row r="3046" s="57" customFormat="1" ht="13.5"/>
    <row r="3047" s="57" customFormat="1" ht="13.5"/>
    <row r="3048" s="57" customFormat="1" ht="13.5"/>
    <row r="3049" s="57" customFormat="1" ht="13.5"/>
    <row r="3050" s="57" customFormat="1" ht="13.5"/>
    <row r="3051" s="57" customFormat="1" ht="13.5"/>
    <row r="3052" s="57" customFormat="1" ht="13.5"/>
    <row r="3053" s="57" customFormat="1" ht="13.5"/>
    <row r="3054" s="57" customFormat="1" ht="13.5"/>
    <row r="3055" s="57" customFormat="1" ht="13.5"/>
    <row r="3056" s="57" customFormat="1" ht="13.5"/>
    <row r="3057" s="57" customFormat="1" ht="13.5"/>
    <row r="3058" s="57" customFormat="1" ht="13.5"/>
    <row r="3059" s="57" customFormat="1" ht="13.5"/>
    <row r="3060" s="57" customFormat="1" ht="13.5"/>
    <row r="3061" s="57" customFormat="1" ht="13.5"/>
    <row r="3062" s="57" customFormat="1" ht="13.5"/>
    <row r="3063" s="57" customFormat="1" ht="13.5"/>
    <row r="3064" s="57" customFormat="1" ht="13.5"/>
    <row r="3065" s="57" customFormat="1" ht="13.5"/>
    <row r="3066" s="57" customFormat="1" ht="13.5"/>
    <row r="3067" s="57" customFormat="1" ht="13.5"/>
    <row r="3068" s="57" customFormat="1" ht="13.5"/>
    <row r="3069" s="57" customFormat="1" ht="13.5"/>
    <row r="3070" s="57" customFormat="1" ht="13.5"/>
    <row r="3071" s="57" customFormat="1" ht="13.5"/>
    <row r="3072" s="57" customFormat="1" ht="13.5"/>
    <row r="3073" s="57" customFormat="1" ht="13.5"/>
    <row r="3074" s="57" customFormat="1" ht="13.5"/>
    <row r="3075" s="57" customFormat="1" ht="13.5"/>
    <row r="3076" s="57" customFormat="1" ht="13.5"/>
    <row r="3077" s="57" customFormat="1" ht="13.5"/>
    <row r="3078" s="57" customFormat="1" ht="13.5"/>
    <row r="3079" s="57" customFormat="1" ht="13.5"/>
    <row r="3080" s="57" customFormat="1" ht="13.5"/>
    <row r="3081" s="57" customFormat="1" ht="13.5"/>
    <row r="3082" s="57" customFormat="1" ht="13.5"/>
    <row r="3083" s="57" customFormat="1" ht="13.5"/>
    <row r="3084" s="57" customFormat="1" ht="13.5"/>
    <row r="3085" s="57" customFormat="1" ht="13.5"/>
    <row r="3086" s="57" customFormat="1" ht="13.5"/>
    <row r="3087" s="57" customFormat="1" ht="13.5"/>
    <row r="3088" s="57" customFormat="1" ht="13.5"/>
    <row r="3089" s="57" customFormat="1" ht="13.5"/>
    <row r="3090" s="57" customFormat="1" ht="13.5"/>
    <row r="3091" s="57" customFormat="1" ht="13.5"/>
    <row r="3092" s="57" customFormat="1" ht="13.5"/>
    <row r="3093" s="57" customFormat="1" ht="13.5"/>
    <row r="3094" s="57" customFormat="1" ht="13.5"/>
    <row r="3095" s="57" customFormat="1" ht="13.5"/>
    <row r="3096" s="57" customFormat="1" ht="13.5"/>
    <row r="3097" s="57" customFormat="1" ht="13.5"/>
    <row r="3098" s="57" customFormat="1" ht="13.5"/>
    <row r="3099" s="57" customFormat="1" ht="13.5"/>
    <row r="3100" s="57" customFormat="1" ht="13.5"/>
    <row r="3101" s="57" customFormat="1" ht="13.5"/>
    <row r="3102" s="57" customFormat="1" ht="13.5"/>
    <row r="3103" s="57" customFormat="1" ht="13.5"/>
    <row r="3104" s="57" customFormat="1" ht="13.5"/>
    <row r="3105" s="57" customFormat="1" ht="13.5"/>
    <row r="3106" s="57" customFormat="1" ht="13.5"/>
    <row r="3107" s="57" customFormat="1" ht="13.5"/>
    <row r="3108" s="57" customFormat="1" ht="13.5"/>
    <row r="3109" s="57" customFormat="1" ht="13.5"/>
    <row r="3110" s="57" customFormat="1" ht="13.5"/>
    <row r="3111" s="57" customFormat="1" ht="13.5"/>
    <row r="3112" s="57" customFormat="1" ht="13.5"/>
    <row r="3113" s="57" customFormat="1" ht="13.5"/>
    <row r="3114" s="57" customFormat="1" ht="13.5"/>
    <row r="3115" s="57" customFormat="1" ht="13.5"/>
    <row r="3116" s="57" customFormat="1" ht="13.5"/>
    <row r="3117" s="57" customFormat="1" ht="13.5"/>
    <row r="3118" s="57" customFormat="1" ht="13.5"/>
    <row r="3119" s="57" customFormat="1" ht="13.5"/>
    <row r="3120" s="57" customFormat="1" ht="13.5"/>
    <row r="3121" s="57" customFormat="1" ht="13.5"/>
    <row r="3122" s="57" customFormat="1" ht="13.5"/>
    <row r="3123" s="57" customFormat="1" ht="13.5"/>
    <row r="3124" s="57" customFormat="1" ht="13.5"/>
    <row r="3125" s="57" customFormat="1" ht="13.5"/>
    <row r="3126" s="57" customFormat="1" ht="13.5"/>
    <row r="3127" s="57" customFormat="1" ht="13.5"/>
    <row r="3128" s="57" customFormat="1" ht="13.5"/>
    <row r="3129" s="57" customFormat="1" ht="13.5"/>
    <row r="3130" s="57" customFormat="1" ht="13.5"/>
    <row r="3131" s="57" customFormat="1" ht="13.5"/>
    <row r="3132" s="57" customFormat="1" ht="13.5"/>
    <row r="3133" s="57" customFormat="1" ht="13.5"/>
    <row r="3134" s="57" customFormat="1" ht="13.5"/>
    <row r="3135" s="57" customFormat="1" ht="13.5"/>
    <row r="3136" s="57" customFormat="1" ht="13.5"/>
    <row r="3137" s="57" customFormat="1" ht="13.5"/>
    <row r="3138" s="57" customFormat="1" ht="13.5"/>
    <row r="3139" s="57" customFormat="1" ht="13.5"/>
    <row r="3140" s="57" customFormat="1" ht="13.5"/>
    <row r="3141" s="57" customFormat="1" ht="13.5"/>
    <row r="3142" s="57" customFormat="1" ht="13.5"/>
    <row r="3143" s="57" customFormat="1" ht="13.5"/>
    <row r="3144" s="57" customFormat="1" ht="13.5"/>
    <row r="3145" s="57" customFormat="1" ht="13.5"/>
    <row r="3146" s="57" customFormat="1" ht="13.5"/>
    <row r="3147" s="57" customFormat="1" ht="13.5"/>
    <row r="3148" s="57" customFormat="1" ht="13.5"/>
    <row r="3149" s="57" customFormat="1" ht="13.5"/>
    <row r="3150" s="57" customFormat="1" ht="13.5"/>
    <row r="3151" s="57" customFormat="1" ht="13.5"/>
    <row r="3152" s="57" customFormat="1" ht="13.5"/>
    <row r="3153" s="57" customFormat="1" ht="13.5"/>
    <row r="3154" s="57" customFormat="1" ht="13.5"/>
    <row r="3155" s="57" customFormat="1" ht="13.5"/>
    <row r="3156" s="57" customFormat="1" ht="13.5"/>
    <row r="3157" s="57" customFormat="1" ht="13.5"/>
    <row r="3158" s="57" customFormat="1" ht="13.5"/>
    <row r="3159" s="57" customFormat="1" ht="13.5"/>
    <row r="3160" s="57" customFormat="1" ht="13.5"/>
    <row r="3161" s="57" customFormat="1" ht="13.5"/>
    <row r="3162" s="57" customFormat="1" ht="13.5"/>
    <row r="3163" s="57" customFormat="1" ht="13.5"/>
    <row r="3164" s="57" customFormat="1" ht="13.5"/>
    <row r="3165" s="57" customFormat="1" ht="13.5"/>
    <row r="3166" s="57" customFormat="1" ht="13.5"/>
    <row r="3167" s="57" customFormat="1" ht="13.5"/>
    <row r="3168" s="57" customFormat="1" ht="13.5"/>
    <row r="3169" s="57" customFormat="1" ht="13.5"/>
    <row r="3170" s="57" customFormat="1" ht="13.5"/>
    <row r="3171" s="57" customFormat="1" ht="13.5"/>
    <row r="3172" s="57" customFormat="1" ht="13.5"/>
    <row r="3173" s="57" customFormat="1" ht="13.5"/>
    <row r="3174" s="57" customFormat="1" ht="13.5"/>
    <row r="3175" s="57" customFormat="1" ht="13.5"/>
    <row r="3176" s="57" customFormat="1" ht="13.5"/>
    <row r="3177" s="57" customFormat="1" ht="13.5"/>
    <row r="3178" s="57" customFormat="1" ht="13.5"/>
    <row r="3179" s="57" customFormat="1" ht="13.5"/>
    <row r="3180" s="57" customFormat="1" ht="13.5"/>
    <row r="3181" s="57" customFormat="1" ht="13.5"/>
    <row r="3182" s="57" customFormat="1" ht="13.5"/>
    <row r="3183" s="57" customFormat="1" ht="13.5"/>
    <row r="3184" s="57" customFormat="1" ht="13.5"/>
    <row r="3185" s="57" customFormat="1" ht="13.5"/>
    <row r="3186" s="57" customFormat="1" ht="13.5"/>
    <row r="3187" s="57" customFormat="1" ht="13.5"/>
    <row r="3188" s="57" customFormat="1" ht="13.5"/>
    <row r="3189" s="57" customFormat="1" ht="13.5"/>
    <row r="3190" s="57" customFormat="1" ht="13.5"/>
    <row r="3191" s="57" customFormat="1" ht="13.5"/>
    <row r="3192" s="57" customFormat="1" ht="13.5"/>
    <row r="3193" s="57" customFormat="1" ht="13.5"/>
    <row r="3194" s="57" customFormat="1" ht="13.5"/>
    <row r="3195" s="57" customFormat="1" ht="13.5"/>
    <row r="3196" s="57" customFormat="1" ht="13.5"/>
    <row r="3197" s="57" customFormat="1" ht="13.5"/>
    <row r="3198" s="57" customFormat="1" ht="13.5"/>
    <row r="3199" s="57" customFormat="1" ht="13.5"/>
    <row r="3200" s="57" customFormat="1" ht="13.5"/>
    <row r="3201" s="57" customFormat="1" ht="13.5"/>
    <row r="3202" s="57" customFormat="1" ht="13.5"/>
    <row r="3203" s="57" customFormat="1" ht="13.5"/>
    <row r="3204" s="57" customFormat="1" ht="13.5"/>
    <row r="3205" s="57" customFormat="1" ht="13.5"/>
    <row r="3206" s="57" customFormat="1" ht="13.5"/>
    <row r="3207" s="57" customFormat="1" ht="13.5"/>
    <row r="3208" s="57" customFormat="1" ht="13.5"/>
    <row r="3209" s="57" customFormat="1" ht="13.5"/>
    <row r="3210" s="57" customFormat="1" ht="13.5"/>
    <row r="3211" s="57" customFormat="1" ht="13.5"/>
    <row r="3212" s="57" customFormat="1" ht="13.5"/>
    <row r="3213" s="57" customFormat="1" ht="13.5"/>
    <row r="3214" s="57" customFormat="1" ht="13.5"/>
    <row r="3215" s="57" customFormat="1" ht="13.5"/>
    <row r="3216" s="57" customFormat="1" ht="13.5"/>
    <row r="3217" s="57" customFormat="1" ht="13.5"/>
    <row r="3218" s="57" customFormat="1" ht="13.5"/>
    <row r="3219" s="57" customFormat="1" ht="13.5"/>
    <row r="3220" s="57" customFormat="1" ht="13.5"/>
    <row r="3221" s="57" customFormat="1" ht="13.5"/>
    <row r="3222" s="57" customFormat="1" ht="13.5"/>
    <row r="3223" s="57" customFormat="1" ht="13.5"/>
    <row r="3224" s="57" customFormat="1" ht="13.5"/>
    <row r="3225" s="57" customFormat="1" ht="13.5"/>
    <row r="3226" s="57" customFormat="1" ht="13.5"/>
    <row r="3227" s="57" customFormat="1" ht="13.5"/>
    <row r="3228" s="57" customFormat="1" ht="13.5"/>
    <row r="3229" s="57" customFormat="1" ht="13.5"/>
    <row r="3230" s="57" customFormat="1" ht="13.5"/>
    <row r="3231" s="57" customFormat="1" ht="13.5"/>
    <row r="3232" s="57" customFormat="1" ht="13.5"/>
    <row r="3233" s="57" customFormat="1" ht="13.5"/>
    <row r="3234" s="57" customFormat="1" ht="13.5"/>
    <row r="3235" s="57" customFormat="1" ht="13.5"/>
    <row r="3236" s="57" customFormat="1" ht="13.5"/>
    <row r="3237" s="57" customFormat="1" ht="13.5"/>
    <row r="3238" s="57" customFormat="1" ht="13.5"/>
    <row r="3239" s="57" customFormat="1" ht="13.5"/>
    <row r="3240" s="57" customFormat="1" ht="13.5"/>
    <row r="3241" s="57" customFormat="1" ht="13.5"/>
    <row r="3242" s="57" customFormat="1" ht="13.5"/>
    <row r="3243" s="57" customFormat="1" ht="13.5"/>
    <row r="3244" s="57" customFormat="1" ht="13.5"/>
    <row r="3245" s="57" customFormat="1" ht="13.5"/>
    <row r="3246" s="57" customFormat="1" ht="13.5"/>
    <row r="3247" s="57" customFormat="1" ht="13.5"/>
    <row r="3248" s="57" customFormat="1" ht="13.5"/>
    <row r="3249" s="57" customFormat="1" ht="13.5"/>
    <row r="3250" s="57" customFormat="1" ht="13.5"/>
    <row r="3251" s="57" customFormat="1" ht="13.5"/>
    <row r="3252" s="57" customFormat="1" ht="13.5"/>
    <row r="3253" s="57" customFormat="1" ht="13.5"/>
    <row r="3254" s="57" customFormat="1" ht="13.5"/>
    <row r="3255" s="57" customFormat="1" ht="13.5"/>
    <row r="3256" s="57" customFormat="1" ht="13.5"/>
    <row r="3257" s="57" customFormat="1" ht="13.5"/>
    <row r="3258" s="57" customFormat="1" ht="13.5"/>
    <row r="3259" s="57" customFormat="1" ht="13.5"/>
    <row r="3260" s="57" customFormat="1" ht="13.5"/>
    <row r="3261" s="57" customFormat="1" ht="13.5"/>
    <row r="3262" s="57" customFormat="1" ht="13.5"/>
    <row r="3263" s="57" customFormat="1" ht="13.5"/>
    <row r="3264" s="57" customFormat="1" ht="13.5"/>
    <row r="3265" s="57" customFormat="1" ht="13.5"/>
    <row r="3266" s="57" customFormat="1" ht="13.5"/>
    <row r="3267" s="57" customFormat="1" ht="13.5"/>
    <row r="3268" s="57" customFormat="1" ht="13.5"/>
    <row r="3269" s="57" customFormat="1" ht="13.5"/>
    <row r="3270" s="57" customFormat="1" ht="13.5"/>
    <row r="3271" s="57" customFormat="1" ht="13.5"/>
    <row r="3272" s="57" customFormat="1" ht="13.5"/>
    <row r="3273" s="57" customFormat="1" ht="13.5"/>
    <row r="3274" s="57" customFormat="1" ht="13.5"/>
    <row r="3275" s="57" customFormat="1" ht="13.5"/>
    <row r="3276" s="57" customFormat="1" ht="13.5"/>
    <row r="3277" s="57" customFormat="1" ht="13.5"/>
    <row r="3278" s="57" customFormat="1" ht="13.5"/>
    <row r="3279" s="57" customFormat="1" ht="13.5"/>
    <row r="3280" s="57" customFormat="1" ht="13.5"/>
    <row r="3281" s="57" customFormat="1" ht="13.5"/>
    <row r="3282" s="57" customFormat="1" ht="13.5"/>
    <row r="3283" s="57" customFormat="1" ht="13.5"/>
    <row r="3284" s="57" customFormat="1" ht="13.5"/>
    <row r="3285" s="57" customFormat="1" ht="13.5"/>
    <row r="3286" s="57" customFormat="1" ht="13.5"/>
    <row r="3287" s="57" customFormat="1" ht="13.5"/>
    <row r="3288" s="57" customFormat="1" ht="13.5"/>
    <row r="3289" s="57" customFormat="1" ht="13.5"/>
    <row r="3290" s="57" customFormat="1" ht="13.5"/>
    <row r="3291" s="57" customFormat="1" ht="13.5"/>
    <row r="3292" s="57" customFormat="1" ht="13.5"/>
    <row r="3293" s="57" customFormat="1" ht="13.5"/>
    <row r="3294" s="57" customFormat="1" ht="13.5"/>
    <row r="3295" s="57" customFormat="1" ht="13.5"/>
    <row r="3296" s="57" customFormat="1" ht="13.5"/>
    <row r="3297" s="57" customFormat="1" ht="13.5"/>
    <row r="3298" s="57" customFormat="1" ht="13.5"/>
    <row r="3299" s="57" customFormat="1" ht="13.5"/>
    <row r="3300" s="57" customFormat="1" ht="13.5"/>
    <row r="3301" s="57" customFormat="1" ht="13.5"/>
    <row r="3302" s="57" customFormat="1" ht="13.5"/>
    <row r="3303" s="57" customFormat="1" ht="13.5"/>
    <row r="3304" s="57" customFormat="1" ht="13.5"/>
    <row r="3305" s="57" customFormat="1" ht="13.5"/>
    <row r="3306" s="57" customFormat="1" ht="13.5"/>
    <row r="3307" s="57" customFormat="1" ht="13.5"/>
    <row r="3308" s="57" customFormat="1" ht="13.5"/>
    <row r="3309" s="57" customFormat="1" ht="13.5"/>
    <row r="3310" s="57" customFormat="1" ht="13.5"/>
    <row r="3311" s="57" customFormat="1" ht="13.5"/>
    <row r="3312" s="57" customFormat="1" ht="13.5"/>
    <row r="3313" s="57" customFormat="1" ht="13.5"/>
    <row r="3314" s="57" customFormat="1" ht="13.5"/>
    <row r="3315" s="57" customFormat="1" ht="13.5"/>
    <row r="3316" s="57" customFormat="1" ht="13.5"/>
    <row r="3317" s="57" customFormat="1" ht="13.5"/>
    <row r="3318" s="57" customFormat="1" ht="13.5"/>
    <row r="3319" s="57" customFormat="1" ht="13.5"/>
    <row r="3320" s="57" customFormat="1" ht="13.5"/>
    <row r="3321" s="57" customFormat="1" ht="13.5"/>
    <row r="3322" s="57" customFormat="1" ht="13.5"/>
    <row r="3323" s="57" customFormat="1" ht="13.5"/>
    <row r="3324" s="57" customFormat="1" ht="13.5"/>
    <row r="3325" s="57" customFormat="1" ht="13.5"/>
    <row r="3326" s="57" customFormat="1" ht="13.5"/>
    <row r="3327" s="57" customFormat="1" ht="13.5"/>
    <row r="3328" s="57" customFormat="1" ht="13.5"/>
    <row r="3329" s="57" customFormat="1" ht="13.5"/>
    <row r="3330" s="57" customFormat="1" ht="13.5"/>
    <row r="3331" s="57" customFormat="1" ht="13.5"/>
    <row r="3332" s="57" customFormat="1" ht="13.5"/>
    <row r="3333" s="57" customFormat="1" ht="13.5"/>
    <row r="3334" s="57" customFormat="1" ht="13.5"/>
    <row r="3335" s="57" customFormat="1" ht="13.5"/>
    <row r="3336" s="57" customFormat="1" ht="13.5"/>
    <row r="3337" s="57" customFormat="1" ht="13.5"/>
    <row r="3338" s="57" customFormat="1" ht="13.5"/>
    <row r="3339" s="57" customFormat="1" ht="13.5"/>
    <row r="3340" s="57" customFormat="1" ht="13.5"/>
    <row r="3341" s="57" customFormat="1" ht="13.5"/>
    <row r="3342" s="57" customFormat="1" ht="13.5"/>
    <row r="3343" s="57" customFormat="1" ht="13.5"/>
    <row r="3344" s="57" customFormat="1" ht="13.5"/>
    <row r="3345" s="57" customFormat="1" ht="13.5"/>
    <row r="3346" s="57" customFormat="1" ht="13.5"/>
    <row r="3347" s="57" customFormat="1" ht="13.5"/>
    <row r="3348" s="57" customFormat="1" ht="13.5"/>
    <row r="3349" s="57" customFormat="1" ht="13.5"/>
    <row r="3350" s="57" customFormat="1" ht="13.5"/>
    <row r="3351" s="57" customFormat="1" ht="13.5"/>
    <row r="3352" s="57" customFormat="1" ht="13.5"/>
    <row r="3353" s="57" customFormat="1" ht="13.5"/>
    <row r="3354" s="57" customFormat="1" ht="13.5"/>
    <row r="3355" s="57" customFormat="1" ht="13.5"/>
    <row r="3356" s="57" customFormat="1" ht="13.5"/>
    <row r="3357" s="57" customFormat="1" ht="13.5"/>
    <row r="3358" s="57" customFormat="1" ht="13.5"/>
    <row r="3359" s="57" customFormat="1" ht="13.5"/>
    <row r="3360" s="57" customFormat="1" ht="13.5"/>
    <row r="3361" s="57" customFormat="1" ht="13.5"/>
    <row r="3362" s="57" customFormat="1" ht="13.5"/>
    <row r="3363" s="57" customFormat="1" ht="13.5"/>
    <row r="3364" s="57" customFormat="1" ht="13.5"/>
    <row r="3365" s="57" customFormat="1" ht="13.5"/>
    <row r="3366" s="57" customFormat="1" ht="13.5"/>
    <row r="3367" s="57" customFormat="1" ht="13.5"/>
    <row r="3368" s="57" customFormat="1" ht="13.5"/>
    <row r="3369" s="57" customFormat="1" ht="13.5"/>
    <row r="3370" s="57" customFormat="1" ht="13.5"/>
    <row r="3371" s="57" customFormat="1" ht="13.5"/>
    <row r="3372" s="57" customFormat="1" ht="13.5"/>
    <row r="3373" s="57" customFormat="1" ht="13.5"/>
    <row r="3374" s="57" customFormat="1" ht="13.5"/>
    <row r="3375" s="57" customFormat="1" ht="13.5"/>
    <row r="3376" s="57" customFormat="1" ht="13.5"/>
    <row r="3377" s="57" customFormat="1" ht="13.5"/>
    <row r="3378" s="57" customFormat="1" ht="13.5"/>
    <row r="3379" s="57" customFormat="1" ht="13.5"/>
    <row r="3380" s="57" customFormat="1" ht="13.5"/>
    <row r="3381" s="57" customFormat="1" ht="13.5"/>
    <row r="3382" s="57" customFormat="1" ht="13.5"/>
    <row r="3383" s="57" customFormat="1" ht="13.5"/>
    <row r="3384" s="57" customFormat="1" ht="13.5"/>
    <row r="3385" s="57" customFormat="1" ht="13.5"/>
    <row r="3386" s="57" customFormat="1" ht="13.5"/>
    <row r="3387" s="57" customFormat="1" ht="13.5"/>
    <row r="3388" s="57" customFormat="1" ht="13.5"/>
    <row r="3389" s="57" customFormat="1" ht="13.5"/>
    <row r="3390" s="57" customFormat="1" ht="13.5"/>
    <row r="3391" s="57" customFormat="1" ht="13.5"/>
    <row r="3392" s="57" customFormat="1" ht="13.5"/>
    <row r="3393" s="57" customFormat="1" ht="13.5"/>
    <row r="3394" s="57" customFormat="1" ht="13.5"/>
    <row r="3395" s="57" customFormat="1" ht="13.5"/>
    <row r="3396" s="57" customFormat="1" ht="13.5"/>
    <row r="3397" s="57" customFormat="1" ht="13.5"/>
    <row r="3398" s="57" customFormat="1" ht="13.5"/>
    <row r="3399" s="57" customFormat="1" ht="13.5"/>
    <row r="3400" s="57" customFormat="1" ht="13.5"/>
    <row r="3401" s="57" customFormat="1" ht="13.5"/>
    <row r="3402" s="57" customFormat="1" ht="13.5"/>
    <row r="3403" s="57" customFormat="1" ht="13.5"/>
    <row r="3404" s="57" customFormat="1" ht="13.5"/>
    <row r="3405" s="57" customFormat="1" ht="13.5"/>
    <row r="3406" s="57" customFormat="1" ht="13.5"/>
    <row r="3407" s="57" customFormat="1" ht="13.5"/>
    <row r="3408" s="57" customFormat="1" ht="13.5"/>
    <row r="3409" s="57" customFormat="1" ht="13.5"/>
    <row r="3410" s="57" customFormat="1" ht="13.5"/>
    <row r="3411" s="57" customFormat="1" ht="13.5"/>
    <row r="3412" s="57" customFormat="1" ht="13.5"/>
    <row r="3413" s="57" customFormat="1" ht="13.5"/>
    <row r="3414" s="57" customFormat="1" ht="13.5"/>
    <row r="3415" s="57" customFormat="1" ht="13.5"/>
    <row r="3416" s="57" customFormat="1" ht="13.5"/>
    <row r="3417" s="57" customFormat="1" ht="13.5"/>
    <row r="3418" s="57" customFormat="1" ht="13.5"/>
    <row r="3419" s="57" customFormat="1" ht="13.5"/>
    <row r="3420" s="57" customFormat="1" ht="13.5"/>
    <row r="3421" s="57" customFormat="1" ht="13.5"/>
    <row r="3422" s="57" customFormat="1" ht="13.5"/>
    <row r="3423" s="57" customFormat="1" ht="13.5"/>
    <row r="3424" s="57" customFormat="1" ht="13.5"/>
    <row r="3425" s="57" customFormat="1" ht="13.5"/>
    <row r="3426" s="57" customFormat="1" ht="13.5"/>
    <row r="3427" s="57" customFormat="1" ht="13.5"/>
    <row r="3428" s="57" customFormat="1" ht="13.5"/>
    <row r="3429" s="57" customFormat="1" ht="13.5"/>
    <row r="3430" s="57" customFormat="1" ht="13.5"/>
    <row r="3431" s="57" customFormat="1" ht="13.5"/>
    <row r="3432" s="57" customFormat="1" ht="13.5"/>
    <row r="3433" s="57" customFormat="1" ht="13.5"/>
    <row r="3434" s="57" customFormat="1" ht="13.5"/>
    <row r="3435" s="57" customFormat="1" ht="13.5"/>
    <row r="3436" s="57" customFormat="1" ht="13.5"/>
    <row r="3437" s="57" customFormat="1" ht="13.5"/>
    <row r="3438" s="57" customFormat="1" ht="13.5"/>
    <row r="3439" s="57" customFormat="1" ht="13.5"/>
    <row r="3440" s="57" customFormat="1" ht="13.5"/>
    <row r="3441" s="57" customFormat="1" ht="13.5"/>
    <row r="3442" s="57" customFormat="1" ht="13.5"/>
    <row r="3443" s="57" customFormat="1" ht="13.5"/>
    <row r="3444" s="57" customFormat="1" ht="13.5"/>
    <row r="3445" s="57" customFormat="1" ht="13.5"/>
    <row r="3446" s="57" customFormat="1" ht="13.5"/>
    <row r="3447" s="57" customFormat="1" ht="13.5"/>
    <row r="3448" s="57" customFormat="1" ht="13.5"/>
    <row r="3449" s="57" customFormat="1" ht="13.5"/>
    <row r="3450" s="57" customFormat="1" ht="13.5"/>
    <row r="3451" s="57" customFormat="1" ht="13.5"/>
    <row r="3452" s="57" customFormat="1" ht="13.5"/>
    <row r="3453" s="57" customFormat="1" ht="13.5"/>
    <row r="3454" s="57" customFormat="1" ht="13.5"/>
    <row r="3455" s="57" customFormat="1" ht="13.5"/>
    <row r="3456" s="57" customFormat="1" ht="13.5"/>
    <row r="3457" s="57" customFormat="1" ht="13.5"/>
    <row r="3458" s="57" customFormat="1" ht="13.5"/>
    <row r="3459" s="57" customFormat="1" ht="13.5"/>
    <row r="3460" s="57" customFormat="1" ht="13.5"/>
    <row r="3461" s="57" customFormat="1" ht="13.5"/>
    <row r="3462" s="57" customFormat="1" ht="13.5"/>
    <row r="3463" s="57" customFormat="1" ht="13.5"/>
    <row r="3464" s="57" customFormat="1" ht="13.5"/>
    <row r="3465" s="57" customFormat="1" ht="13.5"/>
    <row r="3466" s="57" customFormat="1" ht="13.5"/>
    <row r="3467" s="57" customFormat="1" ht="13.5"/>
    <row r="3468" s="57" customFormat="1" ht="13.5"/>
    <row r="3469" s="57" customFormat="1" ht="13.5"/>
    <row r="3470" s="57" customFormat="1" ht="13.5"/>
    <row r="3471" s="57" customFormat="1" ht="13.5"/>
    <row r="3472" s="57" customFormat="1" ht="13.5"/>
    <row r="3473" s="57" customFormat="1" ht="13.5"/>
    <row r="3474" s="57" customFormat="1" ht="13.5"/>
    <row r="3475" s="57" customFormat="1" ht="13.5"/>
    <row r="3476" s="57" customFormat="1" ht="13.5"/>
    <row r="3477" s="57" customFormat="1" ht="13.5"/>
    <row r="3478" s="57" customFormat="1" ht="13.5"/>
    <row r="3479" s="57" customFormat="1" ht="13.5"/>
    <row r="3480" s="57" customFormat="1" ht="13.5"/>
    <row r="3481" s="57" customFormat="1" ht="13.5"/>
    <row r="3482" s="57" customFormat="1" ht="13.5"/>
    <row r="3483" s="57" customFormat="1" ht="13.5"/>
    <row r="3484" s="57" customFormat="1" ht="13.5"/>
    <row r="3485" s="57" customFormat="1" ht="13.5"/>
    <row r="3486" s="57" customFormat="1" ht="13.5"/>
    <row r="3487" s="57" customFormat="1" ht="13.5"/>
    <row r="3488" s="57" customFormat="1" ht="13.5"/>
    <row r="3489" s="57" customFormat="1" ht="13.5"/>
    <row r="3490" s="57" customFormat="1" ht="13.5"/>
    <row r="3491" s="57" customFormat="1" ht="13.5"/>
    <row r="3492" s="57" customFormat="1" ht="13.5"/>
    <row r="3493" s="57" customFormat="1" ht="13.5"/>
    <row r="3494" s="57" customFormat="1" ht="13.5"/>
    <row r="3495" s="57" customFormat="1" ht="13.5"/>
    <row r="3496" s="57" customFormat="1" ht="13.5"/>
    <row r="3497" s="57" customFormat="1" ht="13.5"/>
    <row r="3498" s="57" customFormat="1" ht="13.5"/>
    <row r="3499" s="57" customFormat="1" ht="13.5"/>
    <row r="3500" s="57" customFormat="1" ht="13.5"/>
    <row r="3501" s="57" customFormat="1" ht="13.5"/>
    <row r="3502" s="57" customFormat="1" ht="13.5"/>
    <row r="3503" s="57" customFormat="1" ht="13.5"/>
    <row r="3504" s="57" customFormat="1" ht="13.5"/>
    <row r="3505" s="57" customFormat="1" ht="13.5"/>
    <row r="3506" s="57" customFormat="1" ht="13.5"/>
    <row r="3507" s="57" customFormat="1" ht="13.5"/>
    <row r="3508" s="57" customFormat="1" ht="13.5"/>
    <row r="3509" s="57" customFormat="1" ht="13.5"/>
    <row r="3510" s="57" customFormat="1" ht="13.5"/>
    <row r="3511" s="57" customFormat="1" ht="13.5"/>
    <row r="3512" s="57" customFormat="1" ht="13.5"/>
    <row r="3513" s="57" customFormat="1" ht="13.5"/>
    <row r="3514" s="57" customFormat="1" ht="13.5"/>
    <row r="3515" s="57" customFormat="1" ht="13.5"/>
    <row r="3516" s="57" customFormat="1" ht="13.5"/>
    <row r="3517" s="57" customFormat="1" ht="13.5"/>
    <row r="3518" s="57" customFormat="1" ht="13.5"/>
    <row r="3519" s="57" customFormat="1" ht="13.5"/>
    <row r="3520" s="57" customFormat="1" ht="13.5"/>
    <row r="3521" s="57" customFormat="1" ht="13.5"/>
    <row r="3522" s="57" customFormat="1" ht="13.5"/>
    <row r="3523" s="57" customFormat="1" ht="13.5"/>
    <row r="3524" s="57" customFormat="1" ht="13.5"/>
    <row r="3525" s="57" customFormat="1" ht="13.5"/>
    <row r="3526" s="57" customFormat="1" ht="13.5"/>
    <row r="3527" s="57" customFormat="1" ht="13.5"/>
    <row r="3528" s="57" customFormat="1" ht="13.5"/>
    <row r="3529" s="57" customFormat="1" ht="13.5"/>
    <row r="3530" s="57" customFormat="1" ht="13.5"/>
    <row r="3531" s="57" customFormat="1" ht="13.5"/>
    <row r="3532" s="57" customFormat="1" ht="13.5"/>
    <row r="3533" s="57" customFormat="1" ht="13.5"/>
    <row r="3534" s="57" customFormat="1" ht="13.5"/>
    <row r="3535" s="57" customFormat="1" ht="13.5"/>
    <row r="3536" s="57" customFormat="1" ht="13.5"/>
    <row r="3537" s="57" customFormat="1" ht="13.5"/>
    <row r="3538" s="57" customFormat="1" ht="13.5"/>
    <row r="3539" s="57" customFormat="1" ht="13.5"/>
    <row r="3540" s="57" customFormat="1" ht="13.5"/>
    <row r="3541" s="57" customFormat="1" ht="13.5"/>
    <row r="3542" s="57" customFormat="1" ht="13.5"/>
    <row r="3543" s="57" customFormat="1" ht="13.5"/>
    <row r="3544" s="57" customFormat="1" ht="13.5"/>
    <row r="3545" s="57" customFormat="1" ht="13.5"/>
    <row r="3546" s="57" customFormat="1" ht="13.5"/>
    <row r="3547" s="57" customFormat="1" ht="13.5"/>
    <row r="3548" s="57" customFormat="1" ht="13.5"/>
    <row r="3549" s="57" customFormat="1" ht="13.5"/>
    <row r="3550" s="57" customFormat="1" ht="13.5"/>
    <row r="3551" s="57" customFormat="1" ht="13.5"/>
    <row r="3552" s="57" customFormat="1" ht="13.5"/>
    <row r="3553" s="57" customFormat="1" ht="13.5"/>
    <row r="3554" s="57" customFormat="1" ht="13.5"/>
    <row r="3555" s="57" customFormat="1" ht="13.5"/>
    <row r="3556" s="57" customFormat="1" ht="13.5"/>
    <row r="3557" s="57" customFormat="1" ht="13.5"/>
    <row r="3558" s="57" customFormat="1" ht="13.5"/>
    <row r="3559" s="57" customFormat="1" ht="13.5"/>
    <row r="3560" s="57" customFormat="1" ht="13.5"/>
    <row r="3561" s="57" customFormat="1" ht="13.5"/>
    <row r="3562" s="57" customFormat="1" ht="13.5"/>
    <row r="3563" s="57" customFormat="1" ht="13.5"/>
    <row r="3564" s="57" customFormat="1" ht="13.5"/>
    <row r="3565" s="57" customFormat="1" ht="13.5"/>
    <row r="3566" s="57" customFormat="1" ht="13.5"/>
    <row r="3567" s="57" customFormat="1" ht="13.5"/>
    <row r="3568" s="57" customFormat="1" ht="13.5"/>
    <row r="3569" s="57" customFormat="1" ht="13.5"/>
    <row r="3570" s="57" customFormat="1" ht="13.5"/>
    <row r="3571" s="57" customFormat="1" ht="13.5"/>
    <row r="3572" s="57" customFormat="1" ht="13.5"/>
    <row r="3573" s="57" customFormat="1" ht="13.5"/>
    <row r="3574" s="57" customFormat="1" ht="13.5"/>
    <row r="3575" s="57" customFormat="1" ht="13.5"/>
    <row r="3576" s="57" customFormat="1" ht="13.5"/>
    <row r="3577" s="57" customFormat="1" ht="13.5"/>
    <row r="3578" s="57" customFormat="1" ht="13.5"/>
    <row r="3579" s="57" customFormat="1" ht="13.5"/>
    <row r="3580" s="57" customFormat="1" ht="13.5"/>
    <row r="3581" s="57" customFormat="1" ht="13.5"/>
    <row r="3582" s="57" customFormat="1" ht="13.5"/>
    <row r="3583" s="57" customFormat="1" ht="13.5"/>
    <row r="3584" s="57" customFormat="1" ht="13.5"/>
    <row r="3585" s="57" customFormat="1" ht="13.5"/>
    <row r="3586" s="57" customFormat="1" ht="13.5"/>
    <row r="3587" s="57" customFormat="1" ht="13.5"/>
    <row r="3588" s="57" customFormat="1" ht="13.5"/>
    <row r="3589" s="57" customFormat="1" ht="13.5"/>
    <row r="3590" s="57" customFormat="1" ht="13.5"/>
    <row r="3591" s="57" customFormat="1" ht="13.5"/>
    <row r="3592" s="57" customFormat="1" ht="13.5"/>
    <row r="3593" s="57" customFormat="1" ht="13.5"/>
    <row r="3594" s="57" customFormat="1" ht="13.5"/>
    <row r="3595" s="57" customFormat="1" ht="13.5"/>
    <row r="3596" s="57" customFormat="1" ht="13.5"/>
    <row r="3597" s="57" customFormat="1" ht="13.5"/>
    <row r="3598" s="57" customFormat="1" ht="13.5"/>
    <row r="3599" s="57" customFormat="1" ht="13.5"/>
    <row r="3600" s="57" customFormat="1" ht="13.5"/>
    <row r="3601" s="57" customFormat="1" ht="13.5"/>
    <row r="3602" s="57" customFormat="1" ht="13.5"/>
    <row r="3603" s="57" customFormat="1" ht="13.5"/>
    <row r="3604" s="57" customFormat="1" ht="13.5"/>
    <row r="3605" s="57" customFormat="1" ht="13.5"/>
    <row r="3606" s="57" customFormat="1" ht="13.5"/>
    <row r="3607" s="57" customFormat="1" ht="13.5"/>
    <row r="3608" s="57" customFormat="1" ht="13.5"/>
    <row r="3609" s="57" customFormat="1" ht="13.5"/>
    <row r="3610" s="57" customFormat="1" ht="13.5"/>
    <row r="3611" s="57" customFormat="1" ht="13.5"/>
    <row r="3612" s="57" customFormat="1" ht="13.5"/>
    <row r="3613" s="57" customFormat="1" ht="13.5"/>
    <row r="3614" s="57" customFormat="1" ht="13.5"/>
    <row r="3615" s="57" customFormat="1" ht="13.5"/>
    <row r="3616" s="57" customFormat="1" ht="13.5"/>
    <row r="3617" s="57" customFormat="1" ht="13.5"/>
    <row r="3618" s="57" customFormat="1" ht="13.5"/>
    <row r="3619" s="57" customFormat="1" ht="13.5"/>
    <row r="3620" s="57" customFormat="1" ht="13.5"/>
    <row r="3621" s="57" customFormat="1" ht="13.5"/>
    <row r="3622" s="57" customFormat="1" ht="13.5"/>
    <row r="3623" s="57" customFormat="1" ht="13.5"/>
    <row r="3624" s="57" customFormat="1" ht="13.5"/>
    <row r="3625" s="57" customFormat="1" ht="13.5"/>
    <row r="3626" s="57" customFormat="1" ht="13.5"/>
    <row r="3627" s="57" customFormat="1" ht="13.5"/>
    <row r="3628" s="57" customFormat="1" ht="13.5"/>
    <row r="3629" s="57" customFormat="1" ht="13.5"/>
    <row r="3630" s="57" customFormat="1" ht="13.5"/>
    <row r="3631" s="57" customFormat="1" ht="13.5"/>
    <row r="3632" s="57" customFormat="1" ht="13.5"/>
    <row r="3633" s="57" customFormat="1" ht="13.5"/>
    <row r="3634" s="57" customFormat="1" ht="13.5"/>
    <row r="3635" s="57" customFormat="1" ht="13.5"/>
    <row r="3636" s="57" customFormat="1" ht="13.5"/>
    <row r="3637" s="57" customFormat="1" ht="13.5"/>
    <row r="3638" s="57" customFormat="1" ht="13.5"/>
    <row r="3639" s="57" customFormat="1" ht="13.5"/>
    <row r="3640" s="57" customFormat="1" ht="13.5"/>
    <row r="3641" s="57" customFormat="1" ht="13.5"/>
    <row r="3642" s="57" customFormat="1" ht="13.5"/>
    <row r="3643" s="57" customFormat="1" ht="13.5"/>
    <row r="3644" s="57" customFormat="1" ht="13.5"/>
    <row r="3645" s="57" customFormat="1" ht="13.5"/>
    <row r="3646" s="57" customFormat="1" ht="13.5"/>
    <row r="3647" s="57" customFormat="1" ht="13.5"/>
    <row r="3648" s="57" customFormat="1" ht="13.5"/>
    <row r="3649" s="57" customFormat="1" ht="13.5"/>
    <row r="3650" s="57" customFormat="1" ht="13.5"/>
    <row r="3651" s="57" customFormat="1" ht="13.5"/>
    <row r="3652" s="57" customFormat="1" ht="13.5"/>
    <row r="3653" s="57" customFormat="1" ht="13.5"/>
    <row r="3654" s="57" customFormat="1" ht="13.5"/>
    <row r="3655" s="57" customFormat="1" ht="13.5"/>
    <row r="3656" s="57" customFormat="1" ht="13.5"/>
    <row r="3657" s="57" customFormat="1" ht="13.5"/>
    <row r="3658" s="57" customFormat="1" ht="13.5"/>
    <row r="3659" s="57" customFormat="1" ht="13.5"/>
    <row r="3660" s="57" customFormat="1" ht="13.5"/>
    <row r="3661" s="57" customFormat="1" ht="13.5"/>
    <row r="3662" s="57" customFormat="1" ht="13.5"/>
    <row r="3663" s="57" customFormat="1" ht="13.5"/>
    <row r="3664" s="57" customFormat="1" ht="13.5"/>
    <row r="3665" s="57" customFormat="1" ht="13.5"/>
    <row r="3666" s="57" customFormat="1" ht="13.5"/>
    <row r="3667" s="57" customFormat="1" ht="13.5"/>
    <row r="3668" s="57" customFormat="1" ht="13.5"/>
    <row r="3669" s="57" customFormat="1" ht="13.5"/>
    <row r="3670" s="57" customFormat="1" ht="13.5"/>
    <row r="3671" s="57" customFormat="1" ht="13.5"/>
    <row r="3672" s="57" customFormat="1" ht="13.5"/>
    <row r="3673" s="57" customFormat="1" ht="13.5"/>
    <row r="3674" s="57" customFormat="1" ht="13.5"/>
    <row r="3675" s="57" customFormat="1" ht="13.5"/>
    <row r="3676" s="57" customFormat="1" ht="13.5"/>
    <row r="3677" s="57" customFormat="1" ht="13.5"/>
    <row r="3678" s="57" customFormat="1" ht="13.5"/>
    <row r="3679" s="57" customFormat="1" ht="13.5"/>
    <row r="3680" s="57" customFormat="1" ht="13.5"/>
    <row r="3681" s="57" customFormat="1" ht="13.5"/>
    <row r="3682" s="57" customFormat="1" ht="13.5"/>
    <row r="3683" s="57" customFormat="1" ht="13.5"/>
    <row r="3684" s="57" customFormat="1" ht="13.5"/>
    <row r="3685" s="57" customFormat="1" ht="13.5"/>
    <row r="3686" s="57" customFormat="1" ht="13.5"/>
    <row r="3687" s="57" customFormat="1" ht="13.5"/>
    <row r="3688" s="57" customFormat="1" ht="13.5"/>
    <row r="3689" s="57" customFormat="1" ht="13.5"/>
    <row r="3690" s="57" customFormat="1" ht="13.5"/>
    <row r="3691" s="57" customFormat="1" ht="13.5"/>
    <row r="3692" s="57" customFormat="1" ht="13.5"/>
    <row r="3693" s="57" customFormat="1" ht="13.5"/>
    <row r="3694" s="57" customFormat="1" ht="13.5"/>
    <row r="3695" s="57" customFormat="1" ht="13.5"/>
    <row r="3696" s="57" customFormat="1" ht="13.5"/>
    <row r="3697" s="57" customFormat="1" ht="13.5"/>
    <row r="3698" s="57" customFormat="1" ht="13.5"/>
    <row r="3699" s="57" customFormat="1" ht="13.5"/>
    <row r="3700" s="57" customFormat="1" ht="13.5"/>
    <row r="3701" s="57" customFormat="1" ht="13.5"/>
    <row r="3702" s="57" customFormat="1" ht="13.5"/>
    <row r="3703" s="57" customFormat="1" ht="13.5"/>
    <row r="3704" s="57" customFormat="1" ht="13.5"/>
    <row r="3705" s="57" customFormat="1" ht="13.5"/>
    <row r="3706" s="57" customFormat="1" ht="13.5"/>
    <row r="3707" s="57" customFormat="1" ht="13.5"/>
    <row r="3708" s="57" customFormat="1" ht="13.5"/>
    <row r="3709" s="57" customFormat="1" ht="13.5"/>
    <row r="3710" s="57" customFormat="1" ht="13.5"/>
    <row r="3711" s="57" customFormat="1" ht="13.5"/>
    <row r="3712" s="57" customFormat="1" ht="13.5"/>
    <row r="3713" s="57" customFormat="1" ht="13.5"/>
    <row r="3714" s="57" customFormat="1" ht="13.5"/>
    <row r="3715" s="57" customFormat="1" ht="13.5"/>
    <row r="3716" s="57" customFormat="1" ht="13.5"/>
    <row r="3717" s="57" customFormat="1" ht="13.5"/>
    <row r="3718" s="57" customFormat="1" ht="13.5"/>
    <row r="3719" s="57" customFormat="1" ht="13.5"/>
    <row r="3720" s="57" customFormat="1" ht="13.5"/>
    <row r="3721" s="57" customFormat="1" ht="13.5"/>
    <row r="3722" s="57" customFormat="1" ht="13.5"/>
    <row r="3723" s="57" customFormat="1" ht="13.5"/>
    <row r="3724" s="57" customFormat="1" ht="13.5"/>
    <row r="3725" s="57" customFormat="1" ht="13.5"/>
    <row r="3726" s="57" customFormat="1" ht="13.5"/>
    <row r="3727" s="57" customFormat="1" ht="13.5"/>
    <row r="3728" s="57" customFormat="1" ht="13.5"/>
    <row r="3729" s="57" customFormat="1" ht="13.5"/>
    <row r="3730" s="57" customFormat="1" ht="13.5"/>
    <row r="3731" s="57" customFormat="1" ht="13.5"/>
    <row r="3732" s="57" customFormat="1" ht="13.5"/>
    <row r="3733" s="57" customFormat="1" ht="13.5"/>
    <row r="3734" s="57" customFormat="1" ht="13.5"/>
    <row r="3735" s="57" customFormat="1" ht="13.5"/>
    <row r="3736" s="57" customFormat="1" ht="13.5"/>
    <row r="3737" s="57" customFormat="1" ht="13.5"/>
    <row r="3738" s="57" customFormat="1" ht="13.5"/>
    <row r="3739" s="57" customFormat="1" ht="13.5"/>
    <row r="3740" s="57" customFormat="1" ht="13.5"/>
    <row r="3741" s="57" customFormat="1" ht="13.5"/>
    <row r="3742" s="57" customFormat="1" ht="13.5"/>
    <row r="3743" s="57" customFormat="1" ht="13.5"/>
    <row r="3744" s="57" customFormat="1" ht="13.5"/>
    <row r="3745" s="57" customFormat="1" ht="13.5"/>
    <row r="3746" s="57" customFormat="1" ht="13.5"/>
    <row r="3747" s="57" customFormat="1" ht="13.5"/>
    <row r="3748" s="57" customFormat="1" ht="13.5"/>
    <row r="3749" s="57" customFormat="1" ht="13.5"/>
    <row r="3750" s="57" customFormat="1" ht="13.5"/>
    <row r="3751" s="57" customFormat="1" ht="13.5"/>
    <row r="3752" s="57" customFormat="1" ht="13.5"/>
    <row r="3753" s="57" customFormat="1" ht="13.5"/>
    <row r="3754" s="57" customFormat="1" ht="13.5"/>
    <row r="3755" s="57" customFormat="1" ht="13.5"/>
    <row r="3756" s="57" customFormat="1" ht="13.5"/>
    <row r="3757" s="57" customFormat="1" ht="13.5"/>
    <row r="3758" s="57" customFormat="1" ht="13.5"/>
    <row r="3759" s="57" customFormat="1" ht="13.5"/>
    <row r="3760" s="57" customFormat="1" ht="13.5"/>
    <row r="3761" s="57" customFormat="1" ht="13.5"/>
    <row r="3762" s="57" customFormat="1" ht="13.5"/>
    <row r="3763" s="57" customFormat="1" ht="13.5"/>
    <row r="3764" s="57" customFormat="1" ht="13.5"/>
    <row r="3765" s="57" customFormat="1" ht="13.5"/>
    <row r="3766" s="57" customFormat="1" ht="13.5"/>
    <row r="3767" s="57" customFormat="1" ht="13.5"/>
    <row r="3768" s="57" customFormat="1" ht="13.5"/>
    <row r="3769" s="57" customFormat="1" ht="13.5"/>
    <row r="3770" s="57" customFormat="1" ht="13.5"/>
    <row r="3771" s="57" customFormat="1" ht="13.5"/>
    <row r="3772" s="57" customFormat="1" ht="13.5"/>
    <row r="3773" s="57" customFormat="1" ht="13.5"/>
    <row r="3774" s="57" customFormat="1" ht="13.5"/>
    <row r="3775" s="57" customFormat="1" ht="13.5"/>
    <row r="3776" s="57" customFormat="1" ht="13.5"/>
    <row r="3777" s="57" customFormat="1" ht="13.5"/>
    <row r="3778" s="57" customFormat="1" ht="13.5"/>
    <row r="3779" s="57" customFormat="1" ht="13.5"/>
    <row r="3780" s="57" customFormat="1" ht="13.5"/>
    <row r="3781" s="57" customFormat="1" ht="13.5"/>
    <row r="3782" s="57" customFormat="1" ht="13.5"/>
    <row r="3783" s="57" customFormat="1" ht="13.5"/>
    <row r="3784" s="57" customFormat="1" ht="13.5"/>
    <row r="3785" s="57" customFormat="1" ht="13.5"/>
    <row r="3786" s="57" customFormat="1" ht="13.5"/>
    <row r="3787" s="57" customFormat="1" ht="13.5"/>
    <row r="3788" s="57" customFormat="1" ht="13.5"/>
    <row r="3789" s="57" customFormat="1" ht="13.5"/>
    <row r="3790" s="57" customFormat="1" ht="13.5"/>
    <row r="3791" s="57" customFormat="1" ht="13.5"/>
    <row r="3792" s="57" customFormat="1" ht="13.5"/>
    <row r="3793" s="57" customFormat="1" ht="13.5"/>
    <row r="3794" s="57" customFormat="1" ht="13.5"/>
    <row r="3795" s="57" customFormat="1" ht="13.5"/>
    <row r="3796" s="57" customFormat="1" ht="13.5"/>
    <row r="3797" s="57" customFormat="1" ht="13.5"/>
    <row r="3798" s="57" customFormat="1" ht="13.5"/>
    <row r="3799" s="57" customFormat="1" ht="13.5"/>
    <row r="3800" s="57" customFormat="1" ht="13.5"/>
    <row r="3801" s="57" customFormat="1" ht="13.5"/>
    <row r="3802" s="57" customFormat="1" ht="13.5"/>
    <row r="3803" s="57" customFormat="1" ht="13.5"/>
    <row r="3804" s="57" customFormat="1" ht="13.5"/>
    <row r="3805" s="57" customFormat="1" ht="13.5"/>
    <row r="3806" s="57" customFormat="1" ht="13.5"/>
    <row r="3807" s="57" customFormat="1" ht="13.5"/>
    <row r="3808" s="57" customFormat="1" ht="13.5"/>
    <row r="3809" s="57" customFormat="1" ht="13.5"/>
    <row r="3810" s="57" customFormat="1" ht="13.5"/>
    <row r="3811" s="57" customFormat="1" ht="13.5"/>
    <row r="3812" s="57" customFormat="1" ht="13.5"/>
    <row r="3813" s="57" customFormat="1" ht="13.5"/>
    <row r="3814" s="57" customFormat="1" ht="13.5"/>
    <row r="3815" s="57" customFormat="1" ht="13.5"/>
    <row r="3816" s="57" customFormat="1" ht="13.5"/>
    <row r="3817" s="57" customFormat="1" ht="13.5"/>
    <row r="3818" s="57" customFormat="1" ht="13.5"/>
    <row r="3819" s="57" customFormat="1" ht="13.5"/>
    <row r="3820" s="57" customFormat="1" ht="13.5"/>
    <row r="3821" s="57" customFormat="1" ht="13.5"/>
    <row r="3822" s="57" customFormat="1" ht="13.5"/>
    <row r="3823" s="57" customFormat="1" ht="13.5"/>
    <row r="3824" s="57" customFormat="1" ht="13.5"/>
    <row r="3825" s="57" customFormat="1" ht="13.5"/>
    <row r="3826" s="57" customFormat="1" ht="13.5"/>
    <row r="3827" s="57" customFormat="1" ht="13.5"/>
    <row r="3828" s="57" customFormat="1" ht="13.5"/>
    <row r="3829" s="57" customFormat="1" ht="13.5"/>
    <row r="3830" s="57" customFormat="1" ht="13.5"/>
    <row r="3831" s="57" customFormat="1" ht="13.5"/>
    <row r="3832" s="57" customFormat="1" ht="13.5"/>
    <row r="3833" s="57" customFormat="1" ht="13.5"/>
    <row r="3834" s="57" customFormat="1" ht="13.5"/>
    <row r="3835" s="57" customFormat="1" ht="13.5"/>
    <row r="3836" s="57" customFormat="1" ht="13.5"/>
    <row r="3837" s="57" customFormat="1" ht="13.5"/>
    <row r="3838" s="57" customFormat="1" ht="13.5"/>
    <row r="3839" s="57" customFormat="1" ht="13.5"/>
    <row r="3840" s="57" customFormat="1" ht="13.5"/>
    <row r="3841" s="57" customFormat="1" ht="13.5"/>
    <row r="3842" s="57" customFormat="1" ht="13.5"/>
    <row r="3843" s="57" customFormat="1" ht="13.5"/>
    <row r="3844" s="57" customFormat="1" ht="13.5"/>
    <row r="3845" s="57" customFormat="1" ht="13.5"/>
    <row r="3846" s="57" customFormat="1" ht="13.5"/>
    <row r="3847" s="57" customFormat="1" ht="13.5"/>
    <row r="3848" s="57" customFormat="1" ht="13.5"/>
    <row r="3849" s="57" customFormat="1" ht="13.5"/>
    <row r="3850" s="57" customFormat="1" ht="13.5"/>
    <row r="3851" s="57" customFormat="1" ht="13.5"/>
    <row r="3852" s="57" customFormat="1" ht="13.5"/>
    <row r="3853" s="57" customFormat="1" ht="13.5"/>
    <row r="3854" s="57" customFormat="1" ht="13.5"/>
    <row r="3855" s="57" customFormat="1" ht="13.5"/>
    <row r="3856" s="57" customFormat="1" ht="13.5"/>
    <row r="3857" s="57" customFormat="1" ht="13.5"/>
    <row r="3858" s="57" customFormat="1" ht="13.5"/>
    <row r="3859" s="57" customFormat="1" ht="13.5"/>
    <row r="3860" s="57" customFormat="1" ht="13.5"/>
    <row r="3861" s="57" customFormat="1" ht="13.5"/>
    <row r="3862" s="57" customFormat="1" ht="13.5"/>
    <row r="3863" s="57" customFormat="1" ht="13.5"/>
    <row r="3864" s="57" customFormat="1" ht="13.5"/>
    <row r="3865" s="57" customFormat="1" ht="13.5"/>
    <row r="3866" s="57" customFormat="1" ht="13.5"/>
    <row r="3867" s="57" customFormat="1" ht="13.5"/>
    <row r="3868" s="57" customFormat="1" ht="13.5"/>
    <row r="3869" s="57" customFormat="1" ht="13.5"/>
    <row r="3870" s="57" customFormat="1" ht="13.5"/>
    <row r="3871" s="57" customFormat="1" ht="13.5"/>
    <row r="3872" s="57" customFormat="1" ht="13.5"/>
    <row r="3873" s="57" customFormat="1" ht="13.5"/>
    <row r="3874" s="57" customFormat="1" ht="13.5"/>
    <row r="3875" s="57" customFormat="1" ht="13.5"/>
    <row r="3876" s="57" customFormat="1" ht="13.5"/>
    <row r="3877" s="57" customFormat="1" ht="13.5"/>
    <row r="3878" s="57" customFormat="1" ht="13.5"/>
    <row r="3879" s="57" customFormat="1" ht="13.5"/>
    <row r="3880" s="57" customFormat="1" ht="13.5"/>
    <row r="3881" s="57" customFormat="1" ht="13.5"/>
    <row r="3882" s="57" customFormat="1" ht="13.5"/>
    <row r="3883" s="57" customFormat="1" ht="13.5"/>
    <row r="3884" s="57" customFormat="1" ht="13.5"/>
    <row r="3885" s="57" customFormat="1" ht="13.5"/>
    <row r="3886" s="57" customFormat="1" ht="13.5"/>
    <row r="3887" s="57" customFormat="1" ht="13.5"/>
    <row r="3888" s="57" customFormat="1" ht="13.5"/>
    <row r="3889" s="57" customFormat="1" ht="13.5"/>
    <row r="3890" s="57" customFormat="1" ht="13.5"/>
    <row r="3891" s="57" customFormat="1" ht="13.5"/>
    <row r="3892" s="57" customFormat="1" ht="13.5"/>
    <row r="3893" s="57" customFormat="1" ht="13.5"/>
    <row r="3894" s="57" customFormat="1" ht="13.5"/>
    <row r="3895" s="57" customFormat="1" ht="13.5"/>
    <row r="3896" s="57" customFormat="1" ht="13.5"/>
    <row r="3897" s="57" customFormat="1" ht="13.5"/>
    <row r="3898" s="57" customFormat="1" ht="13.5"/>
    <row r="3899" s="57" customFormat="1" ht="13.5"/>
    <row r="3900" s="57" customFormat="1" ht="13.5"/>
    <row r="3901" s="57" customFormat="1" ht="13.5"/>
    <row r="3902" s="57" customFormat="1" ht="13.5"/>
    <row r="3903" s="57" customFormat="1" ht="13.5"/>
    <row r="3904" s="57" customFormat="1" ht="13.5"/>
    <row r="3905" s="57" customFormat="1" ht="13.5"/>
    <row r="3906" s="57" customFormat="1" ht="13.5"/>
    <row r="3907" s="57" customFormat="1" ht="13.5"/>
    <row r="3908" s="57" customFormat="1" ht="13.5"/>
    <row r="3909" s="57" customFormat="1" ht="13.5"/>
    <row r="3910" s="57" customFormat="1" ht="13.5"/>
    <row r="3911" s="57" customFormat="1" ht="13.5"/>
    <row r="3912" s="57" customFormat="1" ht="13.5"/>
    <row r="3913" s="57" customFormat="1" ht="13.5"/>
    <row r="3914" s="57" customFormat="1" ht="13.5"/>
    <row r="3915" s="57" customFormat="1" ht="13.5"/>
    <row r="3916" s="57" customFormat="1" ht="13.5"/>
    <row r="3917" s="57" customFormat="1" ht="13.5"/>
    <row r="3918" s="57" customFormat="1" ht="13.5"/>
    <row r="3919" s="57" customFormat="1" ht="13.5"/>
    <row r="3920" s="57" customFormat="1" ht="13.5"/>
    <row r="3921" s="57" customFormat="1" ht="13.5"/>
    <row r="3922" s="57" customFormat="1" ht="13.5"/>
    <row r="3923" s="57" customFormat="1" ht="13.5"/>
    <row r="3924" s="57" customFormat="1" ht="13.5"/>
    <row r="3925" s="57" customFormat="1" ht="13.5"/>
    <row r="3926" s="57" customFormat="1" ht="13.5"/>
    <row r="3927" s="57" customFormat="1" ht="13.5"/>
    <row r="3928" s="57" customFormat="1" ht="13.5"/>
    <row r="3929" s="57" customFormat="1" ht="13.5"/>
    <row r="3930" s="57" customFormat="1" ht="13.5"/>
    <row r="3931" s="57" customFormat="1" ht="13.5"/>
    <row r="3932" s="57" customFormat="1" ht="13.5"/>
    <row r="3933" s="57" customFormat="1" ht="13.5"/>
    <row r="3934" s="57" customFormat="1" ht="13.5"/>
    <row r="3935" s="57" customFormat="1" ht="13.5"/>
    <row r="3936" s="57" customFormat="1" ht="13.5"/>
    <row r="3937" s="57" customFormat="1" ht="13.5"/>
    <row r="3938" s="57" customFormat="1" ht="13.5"/>
    <row r="3939" s="57" customFormat="1" ht="13.5"/>
    <row r="3940" s="57" customFormat="1" ht="13.5"/>
    <row r="3941" s="57" customFormat="1" ht="13.5"/>
    <row r="3942" s="57" customFormat="1" ht="13.5"/>
    <row r="3943" s="57" customFormat="1" ht="13.5"/>
    <row r="3944" s="57" customFormat="1" ht="13.5"/>
    <row r="3945" s="57" customFormat="1" ht="13.5"/>
    <row r="3946" s="57" customFormat="1" ht="13.5"/>
    <row r="3947" s="57" customFormat="1" ht="13.5"/>
    <row r="3948" s="57" customFormat="1" ht="13.5"/>
    <row r="3949" s="57" customFormat="1" ht="13.5"/>
    <row r="3950" s="57" customFormat="1" ht="13.5"/>
    <row r="3951" s="57" customFormat="1" ht="13.5"/>
    <row r="3952" s="57" customFormat="1" ht="13.5"/>
    <row r="3953" s="57" customFormat="1" ht="13.5"/>
    <row r="3954" s="57" customFormat="1" ht="13.5"/>
    <row r="3955" s="57" customFormat="1" ht="13.5"/>
    <row r="3956" s="57" customFormat="1" ht="13.5"/>
    <row r="3957" s="57" customFormat="1" ht="13.5"/>
    <row r="3958" s="57" customFormat="1" ht="13.5"/>
    <row r="3959" s="57" customFormat="1" ht="13.5"/>
    <row r="3960" s="57" customFormat="1" ht="13.5"/>
    <row r="3961" s="57" customFormat="1" ht="13.5"/>
    <row r="3962" s="57" customFormat="1" ht="13.5"/>
    <row r="3963" s="57" customFormat="1" ht="13.5"/>
    <row r="3964" s="57" customFormat="1" ht="13.5"/>
    <row r="3965" s="57" customFormat="1" ht="13.5"/>
    <row r="3966" s="57" customFormat="1" ht="13.5"/>
    <row r="3967" s="57" customFormat="1" ht="13.5"/>
    <row r="3968" s="57" customFormat="1" ht="13.5"/>
    <row r="3969" s="57" customFormat="1" ht="13.5"/>
    <row r="3970" s="57" customFormat="1" ht="13.5"/>
    <row r="3971" s="57" customFormat="1" ht="13.5"/>
    <row r="3972" s="57" customFormat="1" ht="13.5"/>
    <row r="3973" s="57" customFormat="1" ht="13.5"/>
    <row r="3974" s="57" customFormat="1" ht="13.5"/>
    <row r="3975" s="57" customFormat="1" ht="13.5"/>
    <row r="3976" s="57" customFormat="1" ht="13.5"/>
    <row r="3977" s="57" customFormat="1" ht="13.5"/>
    <row r="3978" s="57" customFormat="1" ht="13.5"/>
    <row r="3979" s="57" customFormat="1" ht="13.5"/>
    <row r="3980" s="57" customFormat="1" ht="13.5"/>
    <row r="3981" s="57" customFormat="1" ht="13.5"/>
    <row r="3982" s="57" customFormat="1" ht="13.5"/>
    <row r="3983" s="57" customFormat="1" ht="13.5"/>
    <row r="3984" s="57" customFormat="1" ht="13.5"/>
    <row r="3985" s="57" customFormat="1" ht="13.5"/>
    <row r="3986" s="57" customFormat="1" ht="13.5"/>
    <row r="3987" s="57" customFormat="1" ht="13.5"/>
    <row r="3988" s="57" customFormat="1" ht="13.5"/>
    <row r="3989" s="57" customFormat="1" ht="13.5"/>
    <row r="3990" s="57" customFormat="1" ht="13.5"/>
    <row r="3991" s="57" customFormat="1" ht="13.5"/>
    <row r="3992" s="57" customFormat="1" ht="13.5"/>
    <row r="3993" s="57" customFormat="1" ht="13.5"/>
    <row r="3994" s="57" customFormat="1" ht="13.5"/>
    <row r="3995" s="57" customFormat="1" ht="13.5"/>
    <row r="3996" s="57" customFormat="1" ht="13.5"/>
    <row r="3997" s="57" customFormat="1" ht="13.5"/>
    <row r="3998" s="57" customFormat="1" ht="13.5"/>
    <row r="3999" s="57" customFormat="1" ht="13.5"/>
    <row r="4000" s="57" customFormat="1" ht="13.5"/>
    <row r="4001" s="57" customFormat="1" ht="13.5"/>
    <row r="4002" s="57" customFormat="1" ht="13.5"/>
    <row r="4003" s="57" customFormat="1" ht="13.5"/>
    <row r="4004" s="57" customFormat="1" ht="13.5"/>
    <row r="4005" s="57" customFormat="1" ht="13.5"/>
    <row r="4006" s="57" customFormat="1" ht="13.5"/>
    <row r="4007" s="57" customFormat="1" ht="13.5"/>
    <row r="4008" s="57" customFormat="1" ht="13.5"/>
    <row r="4009" s="57" customFormat="1" ht="13.5"/>
    <row r="4010" s="57" customFormat="1" ht="13.5"/>
    <row r="4011" s="57" customFormat="1" ht="13.5"/>
    <row r="4012" s="57" customFormat="1" ht="13.5"/>
    <row r="4013" s="57" customFormat="1" ht="13.5"/>
    <row r="4014" s="57" customFormat="1" ht="13.5"/>
    <row r="4015" s="57" customFormat="1" ht="13.5"/>
    <row r="4016" s="57" customFormat="1" ht="13.5"/>
    <row r="4017" s="57" customFormat="1" ht="13.5"/>
    <row r="4018" s="57" customFormat="1" ht="13.5"/>
    <row r="4019" s="57" customFormat="1" ht="13.5"/>
    <row r="4020" s="57" customFormat="1" ht="13.5"/>
    <row r="4021" s="57" customFormat="1" ht="13.5"/>
    <row r="4022" s="57" customFormat="1" ht="13.5"/>
    <row r="4023" s="57" customFormat="1" ht="13.5"/>
    <row r="4024" s="57" customFormat="1" ht="13.5"/>
    <row r="4025" s="57" customFormat="1" ht="13.5"/>
    <row r="4026" s="57" customFormat="1" ht="13.5"/>
    <row r="4027" s="57" customFormat="1" ht="13.5"/>
    <row r="4028" s="57" customFormat="1" ht="13.5"/>
    <row r="4029" s="57" customFormat="1" ht="13.5"/>
    <row r="4030" s="57" customFormat="1" ht="13.5"/>
    <row r="4031" s="57" customFormat="1" ht="13.5"/>
    <row r="4032" s="57" customFormat="1" ht="13.5"/>
    <row r="4033" s="57" customFormat="1" ht="13.5"/>
    <row r="4034" s="57" customFormat="1" ht="13.5"/>
    <row r="4035" s="57" customFormat="1" ht="13.5"/>
    <row r="4036" s="57" customFormat="1" ht="13.5"/>
    <row r="4037" s="57" customFormat="1" ht="13.5"/>
    <row r="4038" s="57" customFormat="1" ht="13.5"/>
    <row r="4039" s="57" customFormat="1" ht="13.5"/>
    <row r="4040" s="57" customFormat="1" ht="13.5"/>
    <row r="4041" s="57" customFormat="1" ht="13.5"/>
    <row r="4042" s="57" customFormat="1" ht="13.5"/>
    <row r="4043" s="57" customFormat="1" ht="13.5"/>
    <row r="4044" s="57" customFormat="1" ht="13.5"/>
    <row r="4045" s="57" customFormat="1" ht="13.5"/>
    <row r="4046" s="57" customFormat="1" ht="13.5"/>
    <row r="4047" s="57" customFormat="1" ht="13.5"/>
    <row r="4048" s="57" customFormat="1" ht="13.5"/>
    <row r="4049" s="57" customFormat="1" ht="13.5"/>
    <row r="4050" s="57" customFormat="1" ht="13.5"/>
    <row r="4051" s="57" customFormat="1" ht="13.5"/>
    <row r="4052" s="57" customFormat="1" ht="13.5"/>
    <row r="4053" s="57" customFormat="1" ht="13.5"/>
    <row r="4054" s="57" customFormat="1" ht="13.5"/>
    <row r="4055" s="57" customFormat="1" ht="13.5"/>
    <row r="4056" s="57" customFormat="1" ht="13.5"/>
    <row r="4057" s="57" customFormat="1" ht="13.5"/>
    <row r="4058" s="57" customFormat="1" ht="13.5"/>
    <row r="4059" s="57" customFormat="1" ht="13.5"/>
    <row r="4060" s="57" customFormat="1" ht="13.5"/>
    <row r="4061" s="57" customFormat="1" ht="13.5"/>
    <row r="4062" s="57" customFormat="1" ht="13.5"/>
    <row r="4063" s="57" customFormat="1" ht="13.5"/>
    <row r="4064" s="57" customFormat="1" ht="13.5"/>
    <row r="4065" s="57" customFormat="1" ht="13.5"/>
    <row r="4066" s="57" customFormat="1" ht="13.5"/>
    <row r="4067" s="57" customFormat="1" ht="13.5"/>
    <row r="4068" s="57" customFormat="1" ht="13.5"/>
    <row r="4069" s="57" customFormat="1" ht="13.5"/>
    <row r="4070" s="57" customFormat="1" ht="13.5"/>
    <row r="4071" s="57" customFormat="1" ht="13.5"/>
    <row r="4072" s="57" customFormat="1" ht="13.5"/>
    <row r="4073" s="57" customFormat="1" ht="13.5"/>
    <row r="4074" s="57" customFormat="1" ht="13.5"/>
    <row r="4075" s="57" customFormat="1" ht="13.5"/>
    <row r="4076" s="57" customFormat="1" ht="13.5"/>
    <row r="4077" s="57" customFormat="1" ht="13.5"/>
    <row r="4078" s="57" customFormat="1" ht="13.5"/>
    <row r="4079" s="57" customFormat="1" ht="13.5"/>
    <row r="4080" s="57" customFormat="1" ht="13.5"/>
    <row r="4081" s="57" customFormat="1" ht="13.5"/>
    <row r="4082" s="57" customFormat="1" ht="13.5"/>
    <row r="4083" s="57" customFormat="1" ht="13.5"/>
    <row r="4084" s="57" customFormat="1" ht="13.5"/>
    <row r="4085" s="57" customFormat="1" ht="13.5"/>
    <row r="4086" s="57" customFormat="1" ht="13.5"/>
    <row r="4087" s="57" customFormat="1" ht="13.5"/>
    <row r="4088" s="57" customFormat="1" ht="13.5"/>
    <row r="4089" s="57" customFormat="1" ht="13.5"/>
    <row r="4090" s="57" customFormat="1" ht="13.5"/>
    <row r="4091" s="57" customFormat="1" ht="13.5"/>
    <row r="4092" s="57" customFormat="1" ht="13.5"/>
    <row r="4093" s="57" customFormat="1" ht="13.5"/>
    <row r="4094" s="57" customFormat="1" ht="13.5"/>
    <row r="4095" s="57" customFormat="1" ht="13.5"/>
    <row r="4096" s="57" customFormat="1" ht="13.5"/>
    <row r="4097" s="57" customFormat="1" ht="13.5"/>
    <row r="4098" s="57" customFormat="1" ht="13.5"/>
    <row r="4099" s="57" customFormat="1" ht="13.5"/>
    <row r="4100" s="57" customFormat="1" ht="13.5"/>
    <row r="4101" s="57" customFormat="1" ht="13.5"/>
    <row r="4102" s="57" customFormat="1" ht="13.5"/>
    <row r="4103" s="57" customFormat="1" ht="13.5"/>
    <row r="4104" s="57" customFormat="1" ht="13.5"/>
    <row r="4105" s="57" customFormat="1" ht="13.5"/>
    <row r="4106" s="57" customFormat="1" ht="13.5"/>
    <row r="4107" s="57" customFormat="1" ht="13.5"/>
    <row r="4108" s="57" customFormat="1" ht="13.5"/>
    <row r="4109" s="57" customFormat="1" ht="13.5"/>
    <row r="4110" s="57" customFormat="1" ht="13.5"/>
    <row r="4111" s="57" customFormat="1" ht="13.5"/>
    <row r="4112" s="57" customFormat="1" ht="13.5"/>
    <row r="4113" s="57" customFormat="1" ht="13.5"/>
    <row r="4114" s="57" customFormat="1" ht="13.5"/>
    <row r="4115" s="57" customFormat="1" ht="13.5"/>
    <row r="4116" s="57" customFormat="1" ht="13.5"/>
    <row r="4117" s="57" customFormat="1" ht="13.5"/>
    <row r="4118" s="57" customFormat="1" ht="13.5"/>
    <row r="4119" s="57" customFormat="1" ht="13.5"/>
    <row r="4120" s="57" customFormat="1" ht="13.5"/>
    <row r="4121" s="57" customFormat="1" ht="13.5"/>
    <row r="4122" s="57" customFormat="1" ht="13.5"/>
    <row r="4123" s="57" customFormat="1" ht="13.5"/>
    <row r="4124" s="57" customFormat="1" ht="13.5"/>
    <row r="4125" s="57" customFormat="1" ht="13.5"/>
    <row r="4126" s="57" customFormat="1" ht="13.5"/>
    <row r="4127" s="57" customFormat="1" ht="13.5"/>
    <row r="4128" s="57" customFormat="1" ht="13.5"/>
    <row r="4129" s="57" customFormat="1" ht="13.5"/>
    <row r="4130" s="57" customFormat="1" ht="13.5"/>
    <row r="4131" s="57" customFormat="1" ht="13.5"/>
    <row r="4132" s="57" customFormat="1" ht="13.5"/>
    <row r="4133" s="57" customFormat="1" ht="13.5"/>
    <row r="4134" s="57" customFormat="1" ht="13.5"/>
    <row r="4135" s="57" customFormat="1" ht="13.5"/>
    <row r="4136" s="57" customFormat="1" ht="13.5"/>
    <row r="4137" s="57" customFormat="1" ht="13.5"/>
    <row r="4138" s="57" customFormat="1" ht="13.5"/>
    <row r="4139" s="57" customFormat="1" ht="13.5"/>
    <row r="4140" s="57" customFormat="1" ht="13.5"/>
    <row r="4141" s="57" customFormat="1" ht="13.5"/>
    <row r="4142" s="57" customFormat="1" ht="13.5"/>
    <row r="4143" s="57" customFormat="1" ht="13.5"/>
    <row r="4144" s="57" customFormat="1" ht="13.5"/>
    <row r="4145" s="57" customFormat="1" ht="13.5"/>
    <row r="4146" s="57" customFormat="1" ht="13.5"/>
    <row r="4147" s="57" customFormat="1" ht="13.5"/>
    <row r="4148" s="57" customFormat="1" ht="13.5"/>
    <row r="4149" s="57" customFormat="1" ht="13.5"/>
    <row r="4150" s="57" customFormat="1" ht="13.5"/>
    <row r="4151" s="57" customFormat="1" ht="13.5"/>
    <row r="4152" s="57" customFormat="1" ht="13.5"/>
    <row r="4153" s="57" customFormat="1" ht="13.5"/>
    <row r="4154" s="57" customFormat="1" ht="13.5"/>
    <row r="4155" s="57" customFormat="1" ht="13.5"/>
    <row r="4156" s="57" customFormat="1" ht="13.5"/>
    <row r="4157" s="57" customFormat="1" ht="13.5"/>
    <row r="4158" s="57" customFormat="1" ht="13.5"/>
    <row r="4159" s="57" customFormat="1" ht="13.5"/>
    <row r="4160" s="57" customFormat="1" ht="13.5"/>
    <row r="4161" s="57" customFormat="1" ht="13.5"/>
    <row r="4162" s="57" customFormat="1" ht="13.5"/>
    <row r="4163" s="57" customFormat="1" ht="13.5"/>
    <row r="4164" s="57" customFormat="1" ht="13.5"/>
    <row r="4165" s="57" customFormat="1" ht="13.5"/>
    <row r="4166" s="57" customFormat="1" ht="13.5"/>
    <row r="4167" s="57" customFormat="1" ht="13.5"/>
    <row r="4168" s="57" customFormat="1" ht="13.5"/>
    <row r="4169" s="57" customFormat="1" ht="13.5"/>
    <row r="4170" s="57" customFormat="1" ht="13.5"/>
    <row r="4171" s="57" customFormat="1" ht="13.5"/>
    <row r="4172" s="57" customFormat="1" ht="13.5"/>
    <row r="4173" s="57" customFormat="1" ht="13.5"/>
    <row r="4174" s="57" customFormat="1" ht="13.5"/>
    <row r="4175" s="57" customFormat="1" ht="13.5"/>
    <row r="4176" s="57" customFormat="1" ht="13.5"/>
    <row r="4177" s="57" customFormat="1" ht="13.5"/>
    <row r="4178" s="57" customFormat="1" ht="13.5"/>
    <row r="4179" s="57" customFormat="1" ht="13.5"/>
    <row r="4180" s="57" customFormat="1" ht="13.5"/>
    <row r="4181" s="57" customFormat="1" ht="13.5"/>
    <row r="4182" s="57" customFormat="1" ht="13.5"/>
    <row r="4183" s="57" customFormat="1" ht="13.5"/>
    <row r="4184" s="57" customFormat="1" ht="13.5"/>
    <row r="4185" s="57" customFormat="1" ht="13.5"/>
    <row r="4186" s="57" customFormat="1" ht="13.5"/>
    <row r="4187" s="57" customFormat="1" ht="13.5"/>
    <row r="4188" s="57" customFormat="1" ht="13.5"/>
    <row r="4189" s="57" customFormat="1" ht="13.5"/>
    <row r="4190" s="57" customFormat="1" ht="13.5"/>
    <row r="4191" s="57" customFormat="1" ht="13.5"/>
    <row r="4192" s="57" customFormat="1" ht="13.5"/>
    <row r="4193" s="57" customFormat="1" ht="13.5"/>
    <row r="4194" s="57" customFormat="1" ht="13.5"/>
    <row r="4195" s="57" customFormat="1" ht="13.5"/>
    <row r="4196" s="57" customFormat="1" ht="13.5"/>
    <row r="4197" s="57" customFormat="1" ht="13.5"/>
    <row r="4198" s="57" customFormat="1" ht="13.5"/>
    <row r="4199" s="57" customFormat="1" ht="13.5"/>
    <row r="4200" s="57" customFormat="1" ht="13.5"/>
    <row r="4201" s="57" customFormat="1" ht="13.5"/>
    <row r="4202" s="57" customFormat="1" ht="13.5"/>
    <row r="4203" s="57" customFormat="1" ht="13.5"/>
    <row r="4204" s="57" customFormat="1" ht="13.5"/>
    <row r="4205" s="57" customFormat="1" ht="13.5"/>
    <row r="4206" s="57" customFormat="1" ht="13.5"/>
    <row r="4207" s="57" customFormat="1" ht="13.5"/>
    <row r="4208" s="57" customFormat="1" ht="13.5"/>
    <row r="4209" s="57" customFormat="1" ht="13.5"/>
    <row r="4210" s="57" customFormat="1" ht="13.5"/>
    <row r="4211" s="57" customFormat="1" ht="13.5"/>
    <row r="4212" s="57" customFormat="1" ht="13.5"/>
    <row r="4213" s="57" customFormat="1" ht="13.5"/>
    <row r="4214" s="57" customFormat="1" ht="13.5"/>
    <row r="4215" s="57" customFormat="1" ht="13.5"/>
    <row r="4216" s="57" customFormat="1" ht="13.5"/>
    <row r="4217" s="57" customFormat="1" ht="13.5"/>
    <row r="4218" s="57" customFormat="1" ht="13.5"/>
    <row r="4219" s="57" customFormat="1" ht="13.5"/>
    <row r="4220" s="57" customFormat="1" ht="13.5"/>
    <row r="4221" s="57" customFormat="1" ht="13.5"/>
    <row r="4222" s="57" customFormat="1" ht="13.5"/>
    <row r="4223" s="57" customFormat="1" ht="13.5"/>
    <row r="4224" s="57" customFormat="1" ht="13.5"/>
    <row r="4225" s="57" customFormat="1" ht="13.5"/>
    <row r="4226" s="57" customFormat="1" ht="13.5"/>
    <row r="4227" s="57" customFormat="1" ht="13.5"/>
    <row r="4228" s="57" customFormat="1" ht="13.5"/>
    <row r="4229" s="57" customFormat="1" ht="13.5"/>
    <row r="4230" s="57" customFormat="1" ht="13.5"/>
    <row r="4231" s="57" customFormat="1" ht="13.5"/>
    <row r="4232" s="57" customFormat="1" ht="13.5"/>
    <row r="4233" s="57" customFormat="1" ht="13.5"/>
    <row r="4234" s="57" customFormat="1" ht="13.5"/>
    <row r="4235" s="57" customFormat="1" ht="13.5"/>
    <row r="4236" s="57" customFormat="1" ht="13.5"/>
    <row r="4237" s="57" customFormat="1" ht="13.5"/>
    <row r="4238" s="57" customFormat="1" ht="13.5"/>
    <row r="4239" s="57" customFormat="1" ht="13.5"/>
    <row r="4240" s="57" customFormat="1" ht="13.5"/>
    <row r="4241" s="57" customFormat="1" ht="13.5"/>
    <row r="4242" s="57" customFormat="1" ht="13.5"/>
    <row r="4243" s="57" customFormat="1" ht="13.5"/>
    <row r="4244" s="57" customFormat="1" ht="13.5"/>
    <row r="4245" s="57" customFormat="1" ht="13.5"/>
    <row r="4246" s="57" customFormat="1" ht="13.5"/>
    <row r="4247" s="57" customFormat="1" ht="13.5"/>
    <row r="4248" s="57" customFormat="1" ht="13.5"/>
    <row r="4249" s="57" customFormat="1" ht="13.5"/>
    <row r="4250" s="57" customFormat="1" ht="13.5"/>
    <row r="4251" s="57" customFormat="1" ht="13.5"/>
    <row r="4252" s="57" customFormat="1" ht="13.5"/>
    <row r="4253" s="57" customFormat="1" ht="13.5"/>
    <row r="4254" s="57" customFormat="1" ht="13.5"/>
    <row r="4255" s="57" customFormat="1" ht="13.5"/>
    <row r="4256" s="57" customFormat="1" ht="13.5"/>
    <row r="4257" s="57" customFormat="1" ht="13.5"/>
    <row r="4258" s="57" customFormat="1" ht="13.5"/>
    <row r="4259" s="57" customFormat="1" ht="13.5"/>
    <row r="4260" s="57" customFormat="1" ht="13.5"/>
    <row r="4261" s="57" customFormat="1" ht="13.5"/>
    <row r="4262" s="57" customFormat="1" ht="13.5"/>
    <row r="4263" s="57" customFormat="1" ht="13.5"/>
    <row r="4264" s="57" customFormat="1" ht="13.5"/>
    <row r="4265" s="57" customFormat="1" ht="13.5"/>
    <row r="4266" s="57" customFormat="1" ht="13.5"/>
    <row r="4267" s="57" customFormat="1" ht="13.5"/>
    <row r="4268" s="57" customFormat="1" ht="13.5"/>
    <row r="4269" s="57" customFormat="1" ht="13.5"/>
    <row r="4270" s="57" customFormat="1" ht="13.5"/>
    <row r="4271" s="57" customFormat="1" ht="13.5"/>
    <row r="4272" s="57" customFormat="1" ht="13.5"/>
    <row r="4273" s="57" customFormat="1" ht="13.5"/>
    <row r="4274" s="57" customFormat="1" ht="13.5"/>
    <row r="4275" s="57" customFormat="1" ht="13.5"/>
    <row r="4276" s="57" customFormat="1" ht="13.5"/>
    <row r="4277" s="57" customFormat="1" ht="13.5"/>
    <row r="4278" s="57" customFormat="1" ht="13.5"/>
    <row r="4279" s="57" customFormat="1" ht="13.5"/>
    <row r="4280" s="57" customFormat="1" ht="13.5"/>
    <row r="4281" s="57" customFormat="1" ht="13.5"/>
    <row r="4282" s="57" customFormat="1" ht="13.5"/>
    <row r="4283" s="57" customFormat="1" ht="13.5"/>
    <row r="4284" s="57" customFormat="1" ht="13.5"/>
    <row r="4285" s="57" customFormat="1" ht="13.5"/>
    <row r="4286" s="57" customFormat="1" ht="13.5"/>
    <row r="4287" s="57" customFormat="1" ht="13.5"/>
    <row r="4288" s="57" customFormat="1" ht="13.5"/>
    <row r="4289" s="57" customFormat="1" ht="13.5"/>
    <row r="4290" s="57" customFormat="1" ht="13.5"/>
    <row r="4291" s="57" customFormat="1" ht="13.5"/>
    <row r="4292" s="57" customFormat="1" ht="13.5"/>
    <row r="4293" s="57" customFormat="1" ht="13.5"/>
    <row r="4294" s="57" customFormat="1" ht="13.5"/>
    <row r="4295" s="57" customFormat="1" ht="13.5"/>
    <row r="4296" s="57" customFormat="1" ht="13.5"/>
    <row r="4297" s="57" customFormat="1" ht="13.5"/>
    <row r="4298" s="57" customFormat="1" ht="13.5"/>
    <row r="4299" s="57" customFormat="1" ht="13.5"/>
    <row r="4300" s="57" customFormat="1" ht="13.5"/>
    <row r="4301" s="57" customFormat="1" ht="13.5"/>
    <row r="4302" s="57" customFormat="1" ht="13.5"/>
    <row r="4303" s="57" customFormat="1" ht="13.5"/>
    <row r="4304" s="57" customFormat="1" ht="13.5"/>
    <row r="4305" s="57" customFormat="1" ht="13.5"/>
    <row r="4306" s="57" customFormat="1" ht="13.5"/>
    <row r="4307" s="57" customFormat="1" ht="13.5"/>
    <row r="4308" s="57" customFormat="1" ht="13.5"/>
    <row r="4309" s="57" customFormat="1" ht="13.5"/>
    <row r="4310" s="57" customFormat="1" ht="13.5"/>
    <row r="4311" s="57" customFormat="1" ht="13.5"/>
    <row r="4312" s="57" customFormat="1" ht="13.5"/>
    <row r="4313" s="57" customFormat="1" ht="13.5"/>
    <row r="4314" s="57" customFormat="1" ht="13.5"/>
    <row r="4315" s="57" customFormat="1" ht="13.5"/>
    <row r="4316" s="57" customFormat="1" ht="13.5"/>
    <row r="4317" s="57" customFormat="1" ht="13.5"/>
    <row r="4318" s="57" customFormat="1" ht="13.5"/>
    <row r="4319" s="57" customFormat="1" ht="13.5"/>
    <row r="4320" s="57" customFormat="1" ht="13.5"/>
    <row r="4321" s="57" customFormat="1" ht="13.5"/>
    <row r="4322" s="57" customFormat="1" ht="13.5"/>
    <row r="4323" s="57" customFormat="1" ht="13.5"/>
    <row r="4324" s="57" customFormat="1" ht="13.5"/>
    <row r="4325" s="57" customFormat="1" ht="13.5"/>
    <row r="4326" s="57" customFormat="1" ht="13.5"/>
    <row r="4327" s="57" customFormat="1" ht="13.5"/>
    <row r="4328" s="57" customFormat="1" ht="13.5"/>
    <row r="4329" s="57" customFormat="1" ht="13.5"/>
    <row r="4330" s="57" customFormat="1" ht="13.5"/>
    <row r="4331" s="57" customFormat="1" ht="13.5"/>
    <row r="4332" s="57" customFormat="1" ht="13.5"/>
    <row r="4333" s="57" customFormat="1" ht="13.5"/>
    <row r="4334" s="57" customFormat="1" ht="13.5"/>
    <row r="4335" s="57" customFormat="1" ht="13.5"/>
    <row r="4336" s="57" customFormat="1" ht="13.5"/>
    <row r="4337" s="57" customFormat="1" ht="13.5"/>
    <row r="4338" s="57" customFormat="1" ht="13.5"/>
    <row r="4339" s="57" customFormat="1" ht="13.5"/>
    <row r="4340" s="57" customFormat="1" ht="13.5"/>
    <row r="4341" s="57" customFormat="1" ht="13.5"/>
    <row r="4342" s="57" customFormat="1" ht="13.5"/>
    <row r="4343" s="57" customFormat="1" ht="13.5"/>
    <row r="4344" s="57" customFormat="1" ht="13.5"/>
    <row r="4345" s="57" customFormat="1" ht="13.5"/>
    <row r="4346" s="57" customFormat="1" ht="13.5"/>
    <row r="4347" s="57" customFormat="1" ht="13.5"/>
    <row r="4348" s="57" customFormat="1" ht="13.5"/>
    <row r="4349" s="57" customFormat="1" ht="13.5"/>
    <row r="4350" s="57" customFormat="1" ht="13.5"/>
    <row r="4351" s="57" customFormat="1" ht="13.5"/>
    <row r="4352" s="57" customFormat="1" ht="13.5"/>
    <row r="4353" s="57" customFormat="1" ht="13.5"/>
    <row r="4354" s="57" customFormat="1" ht="13.5"/>
    <row r="4355" s="57" customFormat="1" ht="13.5"/>
    <row r="4356" s="57" customFormat="1" ht="13.5"/>
    <row r="4357" s="57" customFormat="1" ht="13.5"/>
    <row r="4358" s="57" customFormat="1" ht="13.5"/>
    <row r="4359" s="57" customFormat="1" ht="13.5"/>
    <row r="4360" s="57" customFormat="1" ht="13.5"/>
    <row r="4361" s="57" customFormat="1" ht="13.5"/>
    <row r="4362" s="57" customFormat="1" ht="13.5"/>
    <row r="4363" s="57" customFormat="1" ht="13.5"/>
    <row r="4364" s="57" customFormat="1" ht="13.5"/>
    <row r="4365" s="57" customFormat="1" ht="13.5"/>
    <row r="4366" s="57" customFormat="1" ht="13.5"/>
    <row r="4367" s="57" customFormat="1" ht="13.5"/>
    <row r="4368" s="57" customFormat="1" ht="13.5"/>
    <row r="4369" s="57" customFormat="1" ht="13.5"/>
    <row r="4370" s="57" customFormat="1" ht="13.5"/>
    <row r="4371" s="57" customFormat="1" ht="13.5"/>
    <row r="4372" s="57" customFormat="1" ht="13.5"/>
    <row r="4373" s="57" customFormat="1" ht="13.5"/>
    <row r="4374" s="57" customFormat="1" ht="13.5"/>
    <row r="4375" s="57" customFormat="1" ht="13.5"/>
    <row r="4376" s="57" customFormat="1" ht="13.5"/>
    <row r="4377" s="57" customFormat="1" ht="13.5"/>
    <row r="4378" s="57" customFormat="1" ht="13.5"/>
    <row r="4379" s="57" customFormat="1" ht="13.5"/>
    <row r="4380" s="57" customFormat="1" ht="13.5"/>
    <row r="4381" s="57" customFormat="1" ht="13.5"/>
    <row r="4382" s="57" customFormat="1" ht="13.5"/>
    <row r="4383" s="57" customFormat="1" ht="13.5"/>
    <row r="4384" s="57" customFormat="1" ht="13.5"/>
    <row r="4385" s="57" customFormat="1" ht="13.5"/>
    <row r="4386" s="57" customFormat="1" ht="13.5"/>
    <row r="4387" s="57" customFormat="1" ht="13.5"/>
    <row r="4388" s="57" customFormat="1" ht="13.5"/>
    <row r="4389" s="57" customFormat="1" ht="13.5"/>
    <row r="4390" s="57" customFormat="1" ht="13.5"/>
    <row r="4391" s="57" customFormat="1" ht="13.5"/>
    <row r="4392" s="57" customFormat="1" ht="13.5"/>
    <row r="4393" s="57" customFormat="1" ht="13.5"/>
    <row r="4394" s="57" customFormat="1" ht="13.5"/>
    <row r="4395" s="57" customFormat="1" ht="13.5"/>
    <row r="4396" s="57" customFormat="1" ht="13.5"/>
    <row r="4397" s="57" customFormat="1" ht="13.5"/>
    <row r="4398" s="57" customFormat="1" ht="13.5"/>
    <row r="4399" s="57" customFormat="1" ht="13.5"/>
    <row r="4400" s="57" customFormat="1" ht="13.5"/>
    <row r="4401" s="57" customFormat="1" ht="13.5"/>
    <row r="4402" s="57" customFormat="1" ht="13.5"/>
    <row r="4403" s="57" customFormat="1" ht="13.5"/>
    <row r="4404" s="57" customFormat="1" ht="13.5"/>
    <row r="4405" s="57" customFormat="1" ht="13.5"/>
    <row r="4406" s="57" customFormat="1" ht="13.5"/>
    <row r="4407" s="57" customFormat="1" ht="13.5"/>
    <row r="4408" s="57" customFormat="1" ht="13.5"/>
    <row r="4409" s="57" customFormat="1" ht="13.5"/>
    <row r="4410" s="57" customFormat="1" ht="13.5"/>
    <row r="4411" s="57" customFormat="1" ht="13.5"/>
    <row r="4412" s="57" customFormat="1" ht="13.5"/>
    <row r="4413" s="57" customFormat="1" ht="13.5"/>
    <row r="4414" s="57" customFormat="1" ht="13.5"/>
    <row r="4415" s="57" customFormat="1" ht="13.5"/>
    <row r="4416" s="57" customFormat="1" ht="13.5"/>
    <row r="4417" s="57" customFormat="1" ht="13.5"/>
    <row r="4418" s="57" customFormat="1" ht="13.5"/>
    <row r="4419" s="57" customFormat="1" ht="13.5"/>
    <row r="4420" s="57" customFormat="1" ht="13.5"/>
    <row r="4421" s="57" customFormat="1" ht="13.5"/>
    <row r="4422" s="57" customFormat="1" ht="13.5"/>
    <row r="4423" s="57" customFormat="1" ht="13.5"/>
    <row r="4424" s="57" customFormat="1" ht="13.5"/>
    <row r="4425" s="57" customFormat="1" ht="13.5"/>
    <row r="4426" s="57" customFormat="1" ht="13.5"/>
    <row r="4427" s="57" customFormat="1" ht="13.5"/>
    <row r="4428" s="57" customFormat="1" ht="13.5"/>
    <row r="4429" s="57" customFormat="1" ht="13.5"/>
    <row r="4430" s="57" customFormat="1" ht="13.5"/>
    <row r="4431" s="57" customFormat="1" ht="13.5"/>
    <row r="4432" s="57" customFormat="1" ht="13.5"/>
    <row r="4433" s="57" customFormat="1" ht="13.5"/>
    <row r="4434" s="57" customFormat="1" ht="13.5"/>
    <row r="4435" s="57" customFormat="1" ht="13.5"/>
    <row r="4436" s="57" customFormat="1" ht="13.5"/>
    <row r="4437" s="57" customFormat="1" ht="13.5"/>
    <row r="4438" s="57" customFormat="1" ht="13.5"/>
    <row r="4439" s="57" customFormat="1" ht="13.5"/>
    <row r="4440" s="57" customFormat="1" ht="13.5"/>
    <row r="4441" s="57" customFormat="1" ht="13.5"/>
    <row r="4442" s="57" customFormat="1" ht="13.5"/>
    <row r="4443" s="57" customFormat="1" ht="13.5"/>
    <row r="4444" s="57" customFormat="1" ht="13.5"/>
    <row r="4445" s="57" customFormat="1" ht="13.5"/>
    <row r="4446" s="57" customFormat="1" ht="13.5"/>
    <row r="4447" s="57" customFormat="1" ht="13.5"/>
    <row r="4448" s="57" customFormat="1" ht="13.5"/>
    <row r="4449" s="57" customFormat="1" ht="13.5"/>
    <row r="4450" s="57" customFormat="1" ht="13.5"/>
    <row r="4451" s="57" customFormat="1" ht="13.5"/>
    <row r="4452" s="57" customFormat="1" ht="13.5"/>
    <row r="4453" s="57" customFormat="1" ht="13.5"/>
    <row r="4454" s="57" customFormat="1" ht="13.5"/>
    <row r="4455" s="57" customFormat="1" ht="13.5"/>
    <row r="4456" s="57" customFormat="1" ht="13.5"/>
    <row r="4457" s="57" customFormat="1" ht="13.5"/>
    <row r="4458" s="57" customFormat="1" ht="13.5"/>
    <row r="4459" s="57" customFormat="1" ht="13.5"/>
    <row r="4460" s="57" customFormat="1" ht="13.5"/>
    <row r="4461" s="57" customFormat="1" ht="13.5"/>
    <row r="4462" s="57" customFormat="1" ht="13.5"/>
    <row r="4463" s="57" customFormat="1" ht="13.5"/>
    <row r="4464" s="57" customFormat="1" ht="13.5"/>
    <row r="4465" s="57" customFormat="1" ht="13.5"/>
    <row r="4466" s="57" customFormat="1" ht="13.5"/>
    <row r="4467" s="57" customFormat="1" ht="13.5"/>
    <row r="4468" s="57" customFormat="1" ht="13.5"/>
    <row r="4469" s="57" customFormat="1" ht="13.5"/>
    <row r="4470" s="57" customFormat="1" ht="13.5"/>
    <row r="4471" s="57" customFormat="1" ht="13.5"/>
    <row r="4472" s="57" customFormat="1" ht="13.5"/>
    <row r="4473" s="57" customFormat="1" ht="13.5"/>
    <row r="4474" s="57" customFormat="1" ht="13.5"/>
    <row r="4475" s="57" customFormat="1" ht="13.5"/>
    <row r="4476" s="57" customFormat="1" ht="13.5"/>
    <row r="4477" s="57" customFormat="1" ht="13.5"/>
    <row r="4478" s="57" customFormat="1" ht="13.5"/>
    <row r="4479" s="57" customFormat="1" ht="13.5"/>
    <row r="4480" s="57" customFormat="1" ht="13.5"/>
    <row r="4481" s="57" customFormat="1" ht="13.5"/>
    <row r="4482" s="57" customFormat="1" ht="13.5"/>
    <row r="4483" s="57" customFormat="1" ht="13.5"/>
    <row r="4484" s="57" customFormat="1" ht="13.5"/>
    <row r="4485" s="57" customFormat="1" ht="13.5"/>
    <row r="4486" s="57" customFormat="1" ht="13.5"/>
    <row r="4487" s="57" customFormat="1" ht="13.5"/>
    <row r="4488" s="57" customFormat="1" ht="13.5"/>
    <row r="4489" s="57" customFormat="1" ht="13.5"/>
    <row r="4490" s="57" customFormat="1" ht="13.5"/>
    <row r="4491" s="57" customFormat="1" ht="13.5"/>
    <row r="4492" s="57" customFormat="1" ht="13.5"/>
    <row r="4493" s="57" customFormat="1" ht="13.5"/>
    <row r="4494" s="57" customFormat="1" ht="13.5"/>
    <row r="4495" s="57" customFormat="1" ht="13.5"/>
    <row r="4496" s="57" customFormat="1" ht="13.5"/>
    <row r="4497" s="57" customFormat="1" ht="13.5"/>
    <row r="4498" s="57" customFormat="1" ht="13.5"/>
    <row r="4499" s="57" customFormat="1" ht="13.5"/>
    <row r="4500" s="57" customFormat="1" ht="13.5"/>
    <row r="4501" s="57" customFormat="1" ht="13.5"/>
    <row r="4502" s="57" customFormat="1" ht="13.5"/>
    <row r="4503" s="57" customFormat="1" ht="13.5"/>
    <row r="4504" s="57" customFormat="1" ht="13.5"/>
    <row r="4505" s="57" customFormat="1" ht="13.5"/>
    <row r="4506" s="57" customFormat="1" ht="13.5"/>
    <row r="4507" s="57" customFormat="1" ht="13.5"/>
    <row r="4508" s="57" customFormat="1" ht="13.5"/>
    <row r="4509" s="57" customFormat="1" ht="13.5"/>
    <row r="4510" s="57" customFormat="1" ht="13.5"/>
    <row r="4511" s="57" customFormat="1" ht="13.5"/>
    <row r="4512" s="57" customFormat="1" ht="13.5"/>
    <row r="4513" s="57" customFormat="1" ht="13.5"/>
    <row r="4514" s="57" customFormat="1" ht="13.5"/>
    <row r="4515" s="57" customFormat="1" ht="13.5"/>
    <row r="4516" s="57" customFormat="1" ht="13.5"/>
    <row r="4517" s="57" customFormat="1" ht="13.5"/>
    <row r="4518" s="57" customFormat="1" ht="13.5"/>
    <row r="4519" s="57" customFormat="1" ht="13.5"/>
    <row r="4520" s="57" customFormat="1" ht="13.5"/>
    <row r="4521" s="57" customFormat="1" ht="13.5"/>
    <row r="4522" s="57" customFormat="1" ht="13.5"/>
    <row r="4523" s="57" customFormat="1" ht="13.5"/>
    <row r="4524" s="57" customFormat="1" ht="13.5"/>
    <row r="4525" s="57" customFormat="1" ht="13.5"/>
    <row r="4526" s="57" customFormat="1" ht="13.5"/>
    <row r="4527" s="57" customFormat="1" ht="13.5"/>
    <row r="4528" s="57" customFormat="1" ht="13.5"/>
    <row r="4529" s="57" customFormat="1" ht="13.5"/>
    <row r="4530" s="57" customFormat="1" ht="13.5"/>
    <row r="4531" s="57" customFormat="1" ht="13.5"/>
    <row r="4532" s="57" customFormat="1" ht="13.5"/>
    <row r="4533" s="57" customFormat="1" ht="13.5"/>
    <row r="4534" s="57" customFormat="1" ht="13.5"/>
    <row r="4535" s="57" customFormat="1" ht="13.5"/>
    <row r="4536" s="57" customFormat="1" ht="13.5"/>
    <row r="4537" s="57" customFormat="1" ht="13.5"/>
    <row r="4538" s="57" customFormat="1" ht="13.5"/>
    <row r="4539" s="57" customFormat="1" ht="13.5"/>
    <row r="4540" s="57" customFormat="1" ht="13.5"/>
    <row r="4541" s="57" customFormat="1" ht="13.5"/>
    <row r="4542" s="57" customFormat="1" ht="13.5"/>
    <row r="4543" s="57" customFormat="1" ht="13.5"/>
    <row r="4544" s="57" customFormat="1" ht="13.5"/>
    <row r="4545" s="57" customFormat="1" ht="13.5"/>
    <row r="4546" s="57" customFormat="1" ht="13.5"/>
    <row r="4547" s="57" customFormat="1" ht="13.5"/>
    <row r="4548" s="57" customFormat="1" ht="13.5"/>
    <row r="4549" s="57" customFormat="1" ht="13.5"/>
    <row r="4550" s="57" customFormat="1" ht="13.5"/>
    <row r="4551" s="57" customFormat="1" ht="13.5"/>
    <row r="4552" s="57" customFormat="1" ht="13.5"/>
    <row r="4553" s="57" customFormat="1" ht="13.5"/>
    <row r="4554" s="57" customFormat="1" ht="13.5"/>
    <row r="4555" s="57" customFormat="1" ht="13.5"/>
    <row r="4556" s="57" customFormat="1" ht="13.5"/>
    <row r="4557" s="57" customFormat="1" ht="13.5"/>
    <row r="4558" s="57" customFormat="1" ht="13.5"/>
    <row r="4559" s="57" customFormat="1" ht="13.5"/>
    <row r="4560" s="57" customFormat="1" ht="13.5"/>
    <row r="4561" s="57" customFormat="1" ht="13.5"/>
    <row r="4562" s="57" customFormat="1" ht="13.5"/>
    <row r="4563" s="57" customFormat="1" ht="13.5"/>
    <row r="4564" s="57" customFormat="1" ht="13.5"/>
    <row r="4565" s="57" customFormat="1" ht="13.5"/>
    <row r="4566" s="57" customFormat="1" ht="13.5"/>
    <row r="4567" s="57" customFormat="1" ht="13.5"/>
    <row r="4568" s="57" customFormat="1" ht="13.5"/>
    <row r="4569" s="57" customFormat="1" ht="13.5"/>
    <row r="4570" s="57" customFormat="1" ht="13.5"/>
    <row r="4571" s="57" customFormat="1" ht="13.5"/>
    <row r="4572" s="57" customFormat="1" ht="13.5"/>
    <row r="4573" s="57" customFormat="1" ht="13.5"/>
    <row r="4574" s="57" customFormat="1" ht="13.5"/>
    <row r="4575" s="57" customFormat="1" ht="13.5"/>
    <row r="4576" s="57" customFormat="1" ht="13.5"/>
    <row r="4577" s="57" customFormat="1" ht="13.5"/>
    <row r="4578" s="57" customFormat="1" ht="13.5"/>
    <row r="4579" s="57" customFormat="1" ht="13.5"/>
    <row r="4580" s="57" customFormat="1" ht="13.5"/>
    <row r="4581" s="57" customFormat="1" ht="13.5"/>
    <row r="4582" s="57" customFormat="1" ht="13.5"/>
    <row r="4583" s="57" customFormat="1" ht="13.5"/>
    <row r="4584" s="57" customFormat="1" ht="13.5"/>
    <row r="4585" s="57" customFormat="1" ht="13.5"/>
    <row r="4586" s="57" customFormat="1" ht="13.5"/>
    <row r="4587" s="57" customFormat="1" ht="13.5"/>
    <row r="4588" s="57" customFormat="1" ht="13.5"/>
    <row r="4589" s="57" customFormat="1" ht="13.5"/>
    <row r="4590" s="57" customFormat="1" ht="13.5"/>
    <row r="4591" s="57" customFormat="1" ht="13.5"/>
    <row r="4592" s="57" customFormat="1" ht="13.5"/>
    <row r="4593" s="57" customFormat="1" ht="13.5"/>
    <row r="4594" s="57" customFormat="1" ht="13.5"/>
    <row r="4595" s="57" customFormat="1" ht="13.5"/>
    <row r="4596" s="57" customFormat="1" ht="13.5"/>
    <row r="4597" s="57" customFormat="1" ht="13.5"/>
    <row r="4598" s="57" customFormat="1" ht="13.5"/>
    <row r="4599" s="57" customFormat="1" ht="13.5"/>
    <row r="4600" s="57" customFormat="1" ht="13.5"/>
    <row r="4601" s="57" customFormat="1" ht="13.5"/>
    <row r="4602" s="57" customFormat="1" ht="13.5"/>
    <row r="4603" s="57" customFormat="1" ht="13.5"/>
    <row r="4604" s="57" customFormat="1" ht="13.5"/>
    <row r="4605" s="57" customFormat="1" ht="13.5"/>
    <row r="4606" s="57" customFormat="1" ht="13.5"/>
    <row r="4607" s="57" customFormat="1" ht="13.5"/>
    <row r="4608" s="57" customFormat="1" ht="13.5"/>
    <row r="4609" s="57" customFormat="1" ht="13.5"/>
    <row r="4610" s="57" customFormat="1" ht="13.5"/>
    <row r="4611" s="57" customFormat="1" ht="13.5"/>
    <row r="4612" s="57" customFormat="1" ht="13.5"/>
    <row r="4613" s="57" customFormat="1" ht="13.5"/>
    <row r="4614" s="57" customFormat="1" ht="13.5"/>
    <row r="4615" s="57" customFormat="1" ht="13.5"/>
    <row r="4616" s="57" customFormat="1" ht="13.5"/>
    <row r="4617" s="57" customFormat="1" ht="13.5"/>
    <row r="4618" s="57" customFormat="1" ht="13.5"/>
    <row r="4619" s="57" customFormat="1" ht="13.5"/>
    <row r="4620" s="57" customFormat="1" ht="13.5"/>
    <row r="4621" s="57" customFormat="1" ht="13.5"/>
    <row r="4622" s="57" customFormat="1" ht="13.5"/>
    <row r="4623" s="57" customFormat="1" ht="13.5"/>
    <row r="4624" s="57" customFormat="1" ht="13.5"/>
    <row r="4625" s="57" customFormat="1" ht="13.5"/>
    <row r="4626" s="57" customFormat="1" ht="13.5"/>
    <row r="4627" s="57" customFormat="1" ht="13.5"/>
    <row r="4628" s="57" customFormat="1" ht="13.5"/>
    <row r="4629" s="57" customFormat="1" ht="13.5"/>
    <row r="4630" s="57" customFormat="1" ht="13.5"/>
    <row r="4631" s="57" customFormat="1" ht="13.5"/>
    <row r="4632" s="57" customFormat="1" ht="13.5"/>
    <row r="4633" s="57" customFormat="1" ht="13.5"/>
    <row r="4634" s="57" customFormat="1" ht="13.5"/>
    <row r="4635" s="57" customFormat="1" ht="13.5"/>
    <row r="4636" s="57" customFormat="1" ht="13.5"/>
    <row r="4637" s="57" customFormat="1" ht="13.5"/>
    <row r="4638" s="57" customFormat="1" ht="13.5"/>
    <row r="4639" s="57" customFormat="1" ht="13.5"/>
    <row r="4640" s="57" customFormat="1" ht="13.5"/>
    <row r="4641" s="57" customFormat="1" ht="13.5"/>
    <row r="4642" s="57" customFormat="1" ht="13.5"/>
    <row r="4643" s="57" customFormat="1" ht="13.5"/>
    <row r="4644" s="57" customFormat="1" ht="13.5"/>
    <row r="4645" s="57" customFormat="1" ht="13.5"/>
    <row r="4646" s="57" customFormat="1" ht="13.5"/>
    <row r="4647" s="57" customFormat="1" ht="13.5"/>
    <row r="4648" s="57" customFormat="1" ht="13.5"/>
    <row r="4649" s="57" customFormat="1" ht="13.5"/>
    <row r="4650" s="57" customFormat="1" ht="13.5"/>
    <row r="4651" s="57" customFormat="1" ht="13.5"/>
    <row r="4652" s="57" customFormat="1" ht="13.5"/>
    <row r="4653" s="57" customFormat="1" ht="13.5"/>
    <row r="4654" s="57" customFormat="1" ht="13.5"/>
    <row r="4655" s="57" customFormat="1" ht="13.5"/>
    <row r="4656" s="57" customFormat="1" ht="13.5"/>
    <row r="4657" s="57" customFormat="1" ht="13.5"/>
    <row r="4658" s="57" customFormat="1" ht="13.5"/>
    <row r="4659" s="57" customFormat="1" ht="13.5"/>
    <row r="4660" s="57" customFormat="1" ht="13.5"/>
    <row r="4661" s="57" customFormat="1" ht="13.5"/>
    <row r="4662" s="57" customFormat="1" ht="13.5"/>
    <row r="4663" s="57" customFormat="1" ht="13.5"/>
    <row r="4664" s="57" customFormat="1" ht="13.5"/>
    <row r="4665" s="57" customFormat="1" ht="13.5"/>
    <row r="4666" s="57" customFormat="1" ht="13.5"/>
    <row r="4667" s="57" customFormat="1" ht="13.5"/>
    <row r="4668" s="57" customFormat="1" ht="13.5"/>
    <row r="4669" s="57" customFormat="1" ht="13.5"/>
    <row r="4670" s="57" customFormat="1" ht="13.5"/>
    <row r="4671" s="57" customFormat="1" ht="13.5"/>
    <row r="4672" s="57" customFormat="1" ht="13.5"/>
    <row r="4673" s="57" customFormat="1" ht="13.5"/>
    <row r="4674" s="57" customFormat="1" ht="13.5"/>
    <row r="4675" s="57" customFormat="1" ht="13.5"/>
    <row r="4676" s="57" customFormat="1" ht="13.5"/>
    <row r="4677" s="57" customFormat="1" ht="13.5"/>
    <row r="4678" s="57" customFormat="1" ht="13.5"/>
    <row r="4679" s="57" customFormat="1" ht="13.5"/>
    <row r="4680" s="57" customFormat="1" ht="13.5"/>
    <row r="4681" s="57" customFormat="1" ht="13.5"/>
    <row r="4682" s="57" customFormat="1" ht="13.5"/>
    <row r="4683" s="57" customFormat="1" ht="13.5"/>
    <row r="4684" s="57" customFormat="1" ht="13.5"/>
    <row r="4685" s="57" customFormat="1" ht="13.5"/>
    <row r="4686" s="57" customFormat="1" ht="13.5"/>
    <row r="4687" s="57" customFormat="1" ht="13.5"/>
    <row r="4688" s="57" customFormat="1" ht="13.5"/>
    <row r="4689" s="57" customFormat="1" ht="13.5"/>
    <row r="4690" s="57" customFormat="1" ht="13.5"/>
    <row r="4691" s="57" customFormat="1" ht="13.5"/>
    <row r="4692" s="57" customFormat="1" ht="13.5"/>
    <row r="4693" s="57" customFormat="1" ht="13.5"/>
    <row r="4694" s="57" customFormat="1" ht="13.5"/>
    <row r="4695" s="57" customFormat="1" ht="13.5"/>
    <row r="4696" s="57" customFormat="1" ht="13.5"/>
    <row r="4697" s="57" customFormat="1" ht="13.5"/>
    <row r="4698" s="57" customFormat="1" ht="13.5"/>
    <row r="4699" s="57" customFormat="1" ht="13.5"/>
    <row r="4700" s="57" customFormat="1" ht="13.5"/>
    <row r="4701" s="57" customFormat="1" ht="13.5"/>
    <row r="4702" s="57" customFormat="1" ht="13.5"/>
    <row r="4703" s="57" customFormat="1" ht="13.5"/>
    <row r="4704" s="57" customFormat="1" ht="13.5"/>
    <row r="4705" s="57" customFormat="1" ht="13.5"/>
    <row r="4706" s="57" customFormat="1" ht="13.5"/>
    <row r="4707" s="57" customFormat="1" ht="13.5"/>
    <row r="4708" s="57" customFormat="1" ht="13.5"/>
    <row r="4709" s="57" customFormat="1" ht="13.5"/>
    <row r="4710" s="57" customFormat="1" ht="13.5"/>
    <row r="4711" s="57" customFormat="1" ht="13.5"/>
    <row r="4712" s="57" customFormat="1" ht="13.5"/>
    <row r="4713" s="57" customFormat="1" ht="13.5"/>
    <row r="4714" s="57" customFormat="1" ht="13.5"/>
    <row r="4715" s="57" customFormat="1" ht="13.5"/>
    <row r="4716" s="57" customFormat="1" ht="13.5"/>
    <row r="4717" s="57" customFormat="1" ht="13.5"/>
    <row r="4718" s="57" customFormat="1" ht="13.5"/>
    <row r="4719" s="57" customFormat="1" ht="13.5"/>
    <row r="4720" s="57" customFormat="1" ht="13.5"/>
    <row r="4721" s="57" customFormat="1" ht="13.5"/>
    <row r="4722" s="57" customFormat="1" ht="13.5"/>
    <row r="4723" s="57" customFormat="1" ht="13.5"/>
    <row r="4724" s="57" customFormat="1" ht="13.5"/>
    <row r="4725" s="57" customFormat="1" ht="13.5"/>
    <row r="4726" s="57" customFormat="1" ht="13.5"/>
    <row r="4727" s="57" customFormat="1" ht="13.5"/>
    <row r="4728" s="57" customFormat="1" ht="13.5"/>
    <row r="4729" s="57" customFormat="1" ht="13.5"/>
    <row r="4730" s="57" customFormat="1" ht="13.5"/>
    <row r="4731" s="57" customFormat="1" ht="13.5"/>
    <row r="4732" s="57" customFormat="1" ht="13.5"/>
    <row r="4733" s="57" customFormat="1" ht="13.5"/>
    <row r="4734" s="57" customFormat="1" ht="13.5"/>
    <row r="4735" s="57" customFormat="1" ht="13.5"/>
    <row r="4736" s="57" customFormat="1" ht="13.5"/>
    <row r="4737" s="57" customFormat="1" ht="13.5"/>
    <row r="4738" s="57" customFormat="1" ht="13.5"/>
    <row r="4739" s="57" customFormat="1" ht="13.5"/>
    <row r="4740" s="57" customFormat="1" ht="13.5"/>
    <row r="4741" s="57" customFormat="1" ht="13.5"/>
    <row r="4742" s="57" customFormat="1" ht="13.5"/>
    <row r="4743" s="57" customFormat="1" ht="13.5"/>
    <row r="4744" s="57" customFormat="1" ht="13.5"/>
    <row r="4745" s="57" customFormat="1" ht="13.5"/>
    <row r="4746" s="57" customFormat="1" ht="13.5"/>
    <row r="4747" s="57" customFormat="1" ht="13.5"/>
    <row r="4748" s="57" customFormat="1" ht="13.5"/>
    <row r="4749" s="57" customFormat="1" ht="13.5"/>
    <row r="4750" s="57" customFormat="1" ht="13.5"/>
    <row r="4751" s="57" customFormat="1" ht="13.5"/>
    <row r="4752" s="57" customFormat="1" ht="13.5"/>
    <row r="4753" s="57" customFormat="1" ht="13.5"/>
    <row r="4754" s="57" customFormat="1" ht="13.5"/>
    <row r="4755" s="57" customFormat="1" ht="13.5"/>
    <row r="4756" s="57" customFormat="1" ht="13.5"/>
    <row r="4757" s="57" customFormat="1" ht="13.5"/>
    <row r="4758" s="57" customFormat="1" ht="13.5"/>
    <row r="4759" s="57" customFormat="1" ht="13.5"/>
    <row r="4760" s="57" customFormat="1" ht="13.5"/>
    <row r="4761" s="57" customFormat="1" ht="13.5"/>
    <row r="4762" s="57" customFormat="1" ht="13.5"/>
    <row r="4763" s="57" customFormat="1" ht="13.5"/>
    <row r="4764" s="57" customFormat="1" ht="13.5"/>
    <row r="4765" s="57" customFormat="1" ht="13.5"/>
    <row r="4766" s="57" customFormat="1" ht="13.5"/>
    <row r="4767" s="57" customFormat="1" ht="13.5"/>
    <row r="4768" s="57" customFormat="1" ht="13.5"/>
    <row r="4769" s="57" customFormat="1" ht="13.5"/>
    <row r="4770" s="57" customFormat="1" ht="13.5"/>
    <row r="4771" s="57" customFormat="1" ht="13.5"/>
    <row r="4772" s="57" customFormat="1" ht="13.5"/>
    <row r="4773" s="57" customFormat="1" ht="13.5"/>
    <row r="4774" s="57" customFormat="1" ht="13.5"/>
    <row r="4775" s="57" customFormat="1" ht="13.5"/>
    <row r="4776" s="57" customFormat="1" ht="13.5"/>
    <row r="4777" s="57" customFormat="1" ht="13.5"/>
    <row r="4778" s="57" customFormat="1" ht="13.5"/>
    <row r="4779" s="57" customFormat="1" ht="13.5"/>
    <row r="4780" s="57" customFormat="1" ht="13.5"/>
    <row r="4781" s="57" customFormat="1" ht="13.5"/>
    <row r="4782" s="57" customFormat="1" ht="13.5"/>
    <row r="4783" s="57" customFormat="1" ht="13.5"/>
    <row r="4784" s="57" customFormat="1" ht="13.5"/>
    <row r="4785" s="57" customFormat="1" ht="13.5"/>
    <row r="4786" s="57" customFormat="1" ht="13.5"/>
    <row r="4787" s="57" customFormat="1" ht="13.5"/>
    <row r="4788" s="57" customFormat="1" ht="13.5"/>
    <row r="4789" s="57" customFormat="1" ht="13.5"/>
    <row r="4790" s="57" customFormat="1" ht="13.5"/>
    <row r="4791" s="57" customFormat="1" ht="13.5"/>
    <row r="4792" s="57" customFormat="1" ht="13.5"/>
    <row r="4793" s="57" customFormat="1" ht="13.5"/>
    <row r="4794" s="57" customFormat="1" ht="13.5"/>
    <row r="4795" s="57" customFormat="1" ht="13.5"/>
    <row r="4796" s="57" customFormat="1" ht="13.5"/>
    <row r="4797" s="57" customFormat="1" ht="13.5"/>
    <row r="4798" s="57" customFormat="1" ht="13.5"/>
    <row r="4799" s="57" customFormat="1" ht="13.5"/>
    <row r="4800" s="57" customFormat="1" ht="13.5"/>
    <row r="4801" s="57" customFormat="1" ht="13.5"/>
    <row r="4802" s="57" customFormat="1" ht="13.5"/>
    <row r="4803" s="57" customFormat="1" ht="13.5"/>
    <row r="4804" s="57" customFormat="1" ht="13.5"/>
    <row r="4805" s="57" customFormat="1" ht="13.5"/>
    <row r="4806" s="57" customFormat="1" ht="13.5"/>
    <row r="4807" s="57" customFormat="1" ht="13.5"/>
    <row r="4808" s="57" customFormat="1" ht="13.5"/>
    <row r="4809" s="57" customFormat="1" ht="13.5"/>
    <row r="4810" s="57" customFormat="1" ht="13.5"/>
    <row r="4811" s="57" customFormat="1" ht="13.5"/>
    <row r="4812" s="57" customFormat="1" ht="13.5"/>
    <row r="4813" s="57" customFormat="1" ht="13.5"/>
    <row r="4814" s="57" customFormat="1" ht="13.5"/>
    <row r="4815" s="57" customFormat="1" ht="13.5"/>
    <row r="4816" s="57" customFormat="1" ht="13.5"/>
    <row r="4817" s="57" customFormat="1" ht="13.5"/>
    <row r="4818" s="57" customFormat="1" ht="13.5"/>
    <row r="4819" s="57" customFormat="1" ht="13.5"/>
    <row r="4820" s="57" customFormat="1" ht="13.5"/>
    <row r="4821" s="57" customFormat="1" ht="13.5"/>
    <row r="4822" s="57" customFormat="1" ht="13.5"/>
    <row r="4823" s="57" customFormat="1" ht="13.5"/>
    <row r="4824" s="57" customFormat="1" ht="13.5"/>
    <row r="4825" s="57" customFormat="1" ht="13.5"/>
    <row r="4826" s="57" customFormat="1" ht="13.5"/>
    <row r="4827" s="57" customFormat="1" ht="13.5"/>
    <row r="4828" s="57" customFormat="1" ht="13.5"/>
    <row r="4829" s="57" customFormat="1" ht="13.5"/>
    <row r="4830" s="57" customFormat="1" ht="13.5"/>
    <row r="4831" s="57" customFormat="1" ht="13.5"/>
    <row r="4832" s="57" customFormat="1" ht="13.5"/>
    <row r="4833" s="57" customFormat="1" ht="13.5"/>
    <row r="4834" s="57" customFormat="1" ht="13.5"/>
    <row r="4835" s="57" customFormat="1" ht="13.5"/>
    <row r="4836" s="57" customFormat="1" ht="13.5"/>
    <row r="4837" s="57" customFormat="1" ht="13.5"/>
    <row r="4838" s="57" customFormat="1" ht="13.5"/>
    <row r="4839" s="57" customFormat="1" ht="13.5"/>
    <row r="4840" s="57" customFormat="1" ht="13.5"/>
    <row r="4841" s="57" customFormat="1" ht="13.5"/>
    <row r="4842" s="57" customFormat="1" ht="13.5"/>
    <row r="4843" s="57" customFormat="1" ht="13.5"/>
    <row r="4844" s="57" customFormat="1" ht="13.5"/>
    <row r="4845" s="57" customFormat="1" ht="13.5"/>
    <row r="4846" s="57" customFormat="1" ht="13.5"/>
    <row r="4847" s="57" customFormat="1" ht="13.5"/>
    <row r="4848" s="57" customFormat="1" ht="13.5"/>
    <row r="4849" s="57" customFormat="1" ht="13.5"/>
    <row r="4850" s="57" customFormat="1" ht="13.5"/>
    <row r="4851" s="57" customFormat="1" ht="13.5"/>
    <row r="4852" s="57" customFormat="1" ht="13.5"/>
    <row r="4853" s="57" customFormat="1" ht="13.5"/>
    <row r="4854" s="57" customFormat="1" ht="13.5"/>
    <row r="4855" s="57" customFormat="1" ht="13.5"/>
    <row r="4856" s="57" customFormat="1" ht="13.5"/>
    <row r="4857" s="57" customFormat="1" ht="13.5"/>
    <row r="4858" s="57" customFormat="1" ht="13.5"/>
    <row r="4859" s="57" customFormat="1" ht="13.5"/>
    <row r="4860" s="57" customFormat="1" ht="13.5"/>
    <row r="4861" s="57" customFormat="1" ht="13.5"/>
    <row r="4862" s="57" customFormat="1" ht="13.5"/>
    <row r="4863" s="57" customFormat="1" ht="13.5"/>
    <row r="4864" s="57" customFormat="1" ht="13.5"/>
    <row r="4865" s="57" customFormat="1" ht="13.5"/>
    <row r="4866" s="57" customFormat="1" ht="13.5"/>
    <row r="4867" s="57" customFormat="1" ht="13.5"/>
    <row r="4868" s="57" customFormat="1" ht="13.5"/>
    <row r="4869" s="57" customFormat="1" ht="13.5"/>
    <row r="4870" s="57" customFormat="1" ht="13.5"/>
    <row r="4871" s="57" customFormat="1" ht="13.5"/>
    <row r="4872" s="57" customFormat="1" ht="13.5"/>
    <row r="4873" s="57" customFormat="1" ht="13.5"/>
    <row r="4874" s="57" customFormat="1" ht="13.5"/>
    <row r="4875" s="57" customFormat="1" ht="13.5"/>
    <row r="4876" s="57" customFormat="1" ht="13.5"/>
    <row r="4877" s="57" customFormat="1" ht="13.5"/>
    <row r="4878" s="57" customFormat="1" ht="13.5"/>
    <row r="4879" s="57" customFormat="1" ht="13.5"/>
    <row r="4880" s="57" customFormat="1" ht="13.5"/>
    <row r="4881" s="57" customFormat="1" ht="13.5"/>
    <row r="4882" s="57" customFormat="1" ht="13.5"/>
    <row r="4883" s="57" customFormat="1" ht="13.5"/>
    <row r="4884" s="57" customFormat="1" ht="13.5"/>
    <row r="4885" s="57" customFormat="1" ht="13.5"/>
    <row r="4886" s="57" customFormat="1" ht="13.5"/>
    <row r="4887" s="57" customFormat="1" ht="13.5"/>
    <row r="4888" s="57" customFormat="1" ht="13.5"/>
    <row r="4889" s="57" customFormat="1" ht="13.5"/>
    <row r="4890" s="57" customFormat="1" ht="13.5"/>
    <row r="4891" s="57" customFormat="1" ht="13.5"/>
    <row r="4892" s="57" customFormat="1" ht="13.5"/>
    <row r="4893" s="57" customFormat="1" ht="13.5"/>
    <row r="4894" s="57" customFormat="1" ht="13.5"/>
    <row r="4895" s="57" customFormat="1" ht="13.5"/>
    <row r="4896" s="57" customFormat="1" ht="13.5"/>
    <row r="4897" s="57" customFormat="1" ht="13.5"/>
    <row r="4898" s="57" customFormat="1" ht="13.5"/>
    <row r="4899" s="57" customFormat="1" ht="13.5"/>
    <row r="4900" s="57" customFormat="1" ht="13.5"/>
    <row r="4901" s="57" customFormat="1" ht="13.5"/>
    <row r="4902" s="57" customFormat="1" ht="13.5"/>
    <row r="4903" s="57" customFormat="1" ht="13.5"/>
    <row r="4904" s="57" customFormat="1" ht="13.5"/>
    <row r="4905" s="57" customFormat="1" ht="13.5"/>
    <row r="4906" s="57" customFormat="1" ht="13.5"/>
    <row r="4907" s="57" customFormat="1" ht="13.5"/>
    <row r="4908" s="57" customFormat="1" ht="13.5"/>
    <row r="4909" s="57" customFormat="1" ht="13.5"/>
    <row r="4910" s="57" customFormat="1" ht="13.5"/>
    <row r="4911" s="57" customFormat="1" ht="13.5"/>
    <row r="4912" s="57" customFormat="1" ht="13.5"/>
    <row r="4913" s="57" customFormat="1" ht="13.5"/>
    <row r="4914" s="57" customFormat="1" ht="13.5"/>
    <row r="4915" s="57" customFormat="1" ht="13.5"/>
    <row r="4916" s="57" customFormat="1" ht="13.5"/>
    <row r="4917" s="57" customFormat="1" ht="13.5"/>
    <row r="4918" s="57" customFormat="1" ht="13.5"/>
    <row r="4919" s="57" customFormat="1" ht="13.5"/>
    <row r="4920" s="57" customFormat="1" ht="13.5"/>
    <row r="4921" s="57" customFormat="1" ht="13.5"/>
    <row r="4922" s="57" customFormat="1" ht="13.5"/>
    <row r="4923" s="57" customFormat="1" ht="13.5"/>
    <row r="4924" s="57" customFormat="1" ht="13.5"/>
    <row r="4925" s="57" customFormat="1" ht="13.5"/>
    <row r="4926" s="57" customFormat="1" ht="13.5"/>
    <row r="4927" s="57" customFormat="1" ht="13.5"/>
    <row r="4928" s="57" customFormat="1" ht="13.5"/>
    <row r="4929" s="57" customFormat="1" ht="13.5"/>
    <row r="4930" s="57" customFormat="1" ht="13.5"/>
    <row r="4931" s="57" customFormat="1" ht="13.5"/>
    <row r="4932" s="57" customFormat="1" ht="13.5"/>
    <row r="4933" s="57" customFormat="1" ht="13.5"/>
    <row r="4934" s="57" customFormat="1" ht="13.5"/>
    <row r="4935" s="57" customFormat="1" ht="13.5"/>
    <row r="4936" s="57" customFormat="1" ht="13.5"/>
    <row r="4937" s="57" customFormat="1" ht="13.5"/>
    <row r="4938" s="57" customFormat="1" ht="13.5"/>
    <row r="4939" s="57" customFormat="1" ht="13.5"/>
    <row r="4940" s="57" customFormat="1" ht="13.5"/>
    <row r="4941" s="57" customFormat="1" ht="13.5"/>
    <row r="4942" s="57" customFormat="1" ht="13.5"/>
    <row r="4943" s="57" customFormat="1" ht="13.5"/>
    <row r="4944" s="57" customFormat="1" ht="13.5"/>
    <row r="4945" s="57" customFormat="1" ht="13.5"/>
    <row r="4946" s="57" customFormat="1" ht="13.5"/>
    <row r="4947" s="57" customFormat="1" ht="13.5"/>
    <row r="4948" s="57" customFormat="1" ht="13.5"/>
    <row r="4949" s="57" customFormat="1" ht="13.5"/>
    <row r="4950" s="57" customFormat="1" ht="13.5"/>
    <row r="4951" s="57" customFormat="1" ht="13.5"/>
    <row r="4952" s="57" customFormat="1" ht="13.5"/>
    <row r="4953" s="57" customFormat="1" ht="13.5"/>
    <row r="4954" s="57" customFormat="1" ht="13.5"/>
    <row r="4955" s="57" customFormat="1" ht="13.5"/>
    <row r="4956" s="57" customFormat="1" ht="13.5"/>
    <row r="4957" s="57" customFormat="1" ht="13.5"/>
    <row r="4958" s="57" customFormat="1" ht="13.5"/>
    <row r="4959" s="57" customFormat="1" ht="13.5"/>
    <row r="4960" s="57" customFormat="1" ht="13.5"/>
    <row r="4961" s="57" customFormat="1" ht="13.5"/>
    <row r="4962" s="57" customFormat="1" ht="13.5"/>
    <row r="4963" s="57" customFormat="1" ht="13.5"/>
    <row r="4964" s="57" customFormat="1" ht="13.5"/>
    <row r="4965" s="57" customFormat="1" ht="13.5"/>
    <row r="4966" s="57" customFormat="1" ht="13.5"/>
    <row r="4967" s="57" customFormat="1" ht="13.5"/>
    <row r="4968" s="57" customFormat="1" ht="13.5"/>
    <row r="4969" s="57" customFormat="1" ht="13.5"/>
    <row r="4970" s="57" customFormat="1" ht="13.5"/>
    <row r="4971" s="57" customFormat="1" ht="13.5"/>
    <row r="4972" s="57" customFormat="1" ht="13.5"/>
    <row r="4973" s="57" customFormat="1" ht="13.5"/>
    <row r="4974" s="57" customFormat="1" ht="13.5"/>
    <row r="4975" s="57" customFormat="1" ht="13.5"/>
    <row r="4976" s="57" customFormat="1" ht="13.5"/>
    <row r="4977" s="57" customFormat="1" ht="13.5"/>
    <row r="4978" s="57" customFormat="1" ht="13.5"/>
    <row r="4979" s="57" customFormat="1" ht="13.5"/>
    <row r="4980" s="57" customFormat="1" ht="13.5"/>
    <row r="4981" s="57" customFormat="1" ht="13.5"/>
    <row r="4982" s="57" customFormat="1" ht="13.5"/>
    <row r="4983" s="57" customFormat="1" ht="13.5"/>
    <row r="4984" s="57" customFormat="1" ht="13.5"/>
    <row r="4985" s="57" customFormat="1" ht="13.5"/>
    <row r="4986" s="57" customFormat="1" ht="13.5"/>
    <row r="4987" s="57" customFormat="1" ht="13.5"/>
    <row r="4988" s="57" customFormat="1" ht="13.5"/>
    <row r="4989" s="57" customFormat="1" ht="13.5"/>
    <row r="4990" s="57" customFormat="1" ht="13.5"/>
    <row r="4991" s="57" customFormat="1" ht="13.5"/>
    <row r="4992" s="57" customFormat="1" ht="13.5"/>
    <row r="4993" s="57" customFormat="1" ht="13.5"/>
    <row r="4994" s="57" customFormat="1" ht="13.5"/>
    <row r="4995" s="57" customFormat="1" ht="13.5"/>
    <row r="4996" s="57" customFormat="1" ht="13.5"/>
    <row r="4997" s="57" customFormat="1" ht="13.5"/>
    <row r="4998" s="57" customFormat="1" ht="13.5"/>
    <row r="4999" s="57" customFormat="1" ht="13.5"/>
    <row r="5000" s="57" customFormat="1" ht="13.5"/>
    <row r="5001" s="57" customFormat="1" ht="13.5"/>
    <row r="5002" s="57" customFormat="1" ht="13.5"/>
    <row r="5003" s="57" customFormat="1" ht="13.5"/>
    <row r="5004" s="57" customFormat="1" ht="13.5"/>
    <row r="5005" s="57" customFormat="1" ht="13.5"/>
    <row r="5006" s="57" customFormat="1" ht="13.5"/>
    <row r="5007" s="57" customFormat="1" ht="13.5"/>
    <row r="5008" s="57" customFormat="1" ht="13.5"/>
    <row r="5009" s="57" customFormat="1" ht="13.5"/>
    <row r="5010" s="57" customFormat="1" ht="13.5"/>
    <row r="5011" s="57" customFormat="1" ht="13.5"/>
    <row r="5012" s="57" customFormat="1" ht="13.5"/>
    <row r="5013" s="57" customFormat="1" ht="13.5"/>
    <row r="5014" s="57" customFormat="1" ht="13.5"/>
    <row r="5015" s="57" customFormat="1" ht="13.5"/>
    <row r="5016" s="57" customFormat="1" ht="13.5"/>
    <row r="5017" s="57" customFormat="1" ht="13.5"/>
    <row r="5018" s="57" customFormat="1" ht="13.5"/>
    <row r="5019" s="57" customFormat="1" ht="13.5"/>
    <row r="5020" s="57" customFormat="1" ht="13.5"/>
    <row r="5021" s="57" customFormat="1" ht="13.5"/>
    <row r="5022" s="57" customFormat="1" ht="13.5"/>
    <row r="5023" s="57" customFormat="1" ht="13.5"/>
    <row r="5024" s="57" customFormat="1" ht="13.5"/>
    <row r="5025" s="57" customFormat="1" ht="13.5"/>
    <row r="5026" s="57" customFormat="1" ht="13.5"/>
    <row r="5027" s="57" customFormat="1" ht="13.5"/>
    <row r="5028" s="57" customFormat="1" ht="13.5"/>
    <row r="5029" s="57" customFormat="1" ht="13.5"/>
    <row r="5030" s="57" customFormat="1" ht="13.5"/>
    <row r="5031" s="57" customFormat="1" ht="13.5"/>
    <row r="5032" s="57" customFormat="1" ht="13.5"/>
    <row r="5033" s="57" customFormat="1" ht="13.5"/>
    <row r="5034" s="57" customFormat="1" ht="13.5"/>
    <row r="5035" s="57" customFormat="1" ht="13.5"/>
    <row r="5036" s="57" customFormat="1" ht="13.5"/>
    <row r="5037" s="57" customFormat="1" ht="13.5"/>
    <row r="5038" s="57" customFormat="1" ht="13.5"/>
    <row r="5039" s="57" customFormat="1" ht="13.5"/>
    <row r="5040" s="57" customFormat="1" ht="13.5"/>
    <row r="5041" s="57" customFormat="1" ht="13.5"/>
    <row r="5042" s="57" customFormat="1" ht="13.5"/>
    <row r="5043" s="57" customFormat="1" ht="13.5"/>
    <row r="5044" s="57" customFormat="1" ht="13.5"/>
    <row r="5045" s="57" customFormat="1" ht="13.5"/>
    <row r="5046" s="57" customFormat="1" ht="13.5"/>
    <row r="5047" s="57" customFormat="1" ht="13.5"/>
    <row r="5048" s="57" customFormat="1" ht="13.5"/>
    <row r="5049" s="57" customFormat="1" ht="13.5"/>
    <row r="5050" s="57" customFormat="1" ht="13.5"/>
    <row r="5051" s="57" customFormat="1" ht="13.5"/>
    <row r="5052" s="57" customFormat="1" ht="13.5"/>
    <row r="5053" s="57" customFormat="1" ht="13.5"/>
    <row r="5054" s="57" customFormat="1" ht="13.5"/>
    <row r="5055" s="57" customFormat="1" ht="13.5"/>
    <row r="5056" s="57" customFormat="1" ht="13.5"/>
    <row r="5057" s="57" customFormat="1" ht="13.5"/>
    <row r="5058" s="57" customFormat="1" ht="13.5"/>
    <row r="5059" s="57" customFormat="1" ht="13.5"/>
    <row r="5060" s="57" customFormat="1" ht="13.5"/>
    <row r="5061" s="57" customFormat="1" ht="13.5"/>
    <row r="5062" s="57" customFormat="1" ht="13.5"/>
    <row r="5063" s="57" customFormat="1" ht="13.5"/>
    <row r="5064" s="57" customFormat="1" ht="13.5"/>
    <row r="5065" s="57" customFormat="1" ht="13.5"/>
    <row r="5066" s="57" customFormat="1" ht="13.5"/>
    <row r="5067" s="57" customFormat="1" ht="13.5"/>
    <row r="5068" s="57" customFormat="1" ht="13.5"/>
    <row r="5069" s="57" customFormat="1" ht="13.5"/>
    <row r="5070" s="57" customFormat="1" ht="13.5"/>
    <row r="5071" s="57" customFormat="1" ht="13.5"/>
    <row r="5072" s="57" customFormat="1" ht="13.5"/>
    <row r="5073" s="57" customFormat="1" ht="13.5"/>
    <row r="5074" s="57" customFormat="1" ht="13.5"/>
    <row r="5075" s="57" customFormat="1" ht="13.5"/>
    <row r="5076" s="57" customFormat="1" ht="13.5"/>
    <row r="5077" s="57" customFormat="1" ht="13.5"/>
    <row r="5078" s="57" customFormat="1" ht="13.5"/>
    <row r="5079" s="57" customFormat="1" ht="13.5"/>
    <row r="5080" s="57" customFormat="1" ht="13.5"/>
    <row r="5081" s="57" customFormat="1" ht="13.5"/>
    <row r="5082" s="57" customFormat="1" ht="13.5"/>
    <row r="5083" s="57" customFormat="1" ht="13.5"/>
    <row r="5084" s="57" customFormat="1" ht="13.5"/>
    <row r="5085" s="57" customFormat="1" ht="13.5"/>
    <row r="5086" s="57" customFormat="1" ht="13.5"/>
    <row r="5087" s="57" customFormat="1" ht="13.5"/>
    <row r="5088" s="57" customFormat="1" ht="13.5"/>
    <row r="5089" s="57" customFormat="1" ht="13.5"/>
    <row r="5090" s="57" customFormat="1" ht="13.5"/>
    <row r="5091" s="57" customFormat="1" ht="13.5"/>
    <row r="5092" s="57" customFormat="1" ht="13.5"/>
    <row r="5093" s="57" customFormat="1" ht="13.5"/>
    <row r="5094" s="57" customFormat="1" ht="13.5"/>
    <row r="5095" s="57" customFormat="1" ht="13.5"/>
    <row r="5096" s="57" customFormat="1" ht="13.5"/>
    <row r="5097" s="57" customFormat="1" ht="13.5"/>
    <row r="5098" s="57" customFormat="1" ht="13.5"/>
    <row r="5099" s="57" customFormat="1" ht="13.5"/>
    <row r="5100" s="57" customFormat="1" ht="13.5"/>
    <row r="5101" s="57" customFormat="1" ht="13.5"/>
    <row r="5102" s="57" customFormat="1" ht="13.5"/>
    <row r="5103" s="57" customFormat="1" ht="13.5"/>
    <row r="5104" s="57" customFormat="1" ht="13.5"/>
    <row r="5105" s="57" customFormat="1" ht="13.5"/>
    <row r="5106" s="57" customFormat="1" ht="13.5"/>
    <row r="5107" s="57" customFormat="1" ht="13.5"/>
    <row r="5108" s="57" customFormat="1" ht="13.5"/>
    <row r="5109" s="57" customFormat="1" ht="13.5"/>
    <row r="5110" s="57" customFormat="1" ht="13.5"/>
    <row r="5111" s="57" customFormat="1" ht="13.5"/>
    <row r="5112" s="57" customFormat="1" ht="13.5"/>
    <row r="5113" s="57" customFormat="1" ht="13.5"/>
    <row r="5114" s="57" customFormat="1" ht="13.5"/>
    <row r="5115" s="57" customFormat="1" ht="13.5"/>
    <row r="5116" s="57" customFormat="1" ht="13.5"/>
    <row r="5117" s="57" customFormat="1" ht="13.5"/>
    <row r="5118" s="57" customFormat="1" ht="13.5"/>
    <row r="5119" s="57" customFormat="1" ht="13.5"/>
    <row r="5120" s="57" customFormat="1" ht="13.5"/>
    <row r="5121" s="57" customFormat="1" ht="13.5"/>
    <row r="5122" s="57" customFormat="1" ht="13.5"/>
    <row r="5123" s="57" customFormat="1" ht="13.5"/>
    <row r="5124" s="57" customFormat="1" ht="13.5"/>
    <row r="5125" s="57" customFormat="1" ht="13.5"/>
    <row r="5126" s="57" customFormat="1" ht="13.5"/>
    <row r="5127" s="57" customFormat="1" ht="13.5"/>
    <row r="5128" s="57" customFormat="1" ht="13.5"/>
    <row r="5129" s="57" customFormat="1" ht="13.5"/>
    <row r="5130" s="57" customFormat="1" ht="13.5"/>
    <row r="5131" s="57" customFormat="1" ht="13.5"/>
    <row r="5132" s="57" customFormat="1" ht="13.5"/>
    <row r="5133" s="57" customFormat="1" ht="13.5"/>
    <row r="5134" s="57" customFormat="1" ht="13.5"/>
    <row r="5135" s="57" customFormat="1" ht="13.5"/>
    <row r="5136" s="57" customFormat="1" ht="13.5"/>
    <row r="5137" s="57" customFormat="1" ht="13.5"/>
    <row r="5138" s="57" customFormat="1" ht="13.5"/>
    <row r="5139" s="57" customFormat="1" ht="13.5"/>
    <row r="5140" s="57" customFormat="1" ht="13.5"/>
    <row r="5141" s="57" customFormat="1" ht="13.5"/>
    <row r="5142" s="57" customFormat="1" ht="13.5"/>
    <row r="5143" s="57" customFormat="1" ht="13.5"/>
    <row r="5144" s="57" customFormat="1" ht="13.5"/>
    <row r="5145" s="57" customFormat="1" ht="13.5"/>
    <row r="5146" s="57" customFormat="1" ht="13.5"/>
    <row r="5147" s="57" customFormat="1" ht="13.5"/>
    <row r="5148" s="57" customFormat="1" ht="13.5"/>
    <row r="5149" s="57" customFormat="1" ht="13.5"/>
    <row r="5150" s="57" customFormat="1" ht="13.5"/>
    <row r="5151" s="57" customFormat="1" ht="13.5"/>
    <row r="5152" s="57" customFormat="1" ht="13.5"/>
    <row r="5153" s="57" customFormat="1" ht="13.5"/>
    <row r="5154" s="57" customFormat="1" ht="13.5"/>
    <row r="5155" s="57" customFormat="1" ht="13.5"/>
    <row r="5156" s="57" customFormat="1" ht="13.5"/>
    <row r="5157" s="57" customFormat="1" ht="13.5"/>
    <row r="5158" s="57" customFormat="1" ht="13.5"/>
    <row r="5159" s="57" customFormat="1" ht="13.5"/>
    <row r="5160" s="57" customFormat="1" ht="13.5"/>
    <row r="5161" s="57" customFormat="1" ht="13.5"/>
    <row r="5162" s="57" customFormat="1" ht="13.5"/>
    <row r="5163" s="57" customFormat="1" ht="13.5"/>
    <row r="5164" s="57" customFormat="1" ht="13.5"/>
    <row r="5165" s="57" customFormat="1" ht="13.5"/>
    <row r="5166" s="57" customFormat="1" ht="13.5"/>
    <row r="5167" s="57" customFormat="1" ht="13.5"/>
    <row r="5168" s="57" customFormat="1" ht="13.5"/>
    <row r="5169" s="57" customFormat="1" ht="13.5"/>
    <row r="5170" s="57" customFormat="1" ht="13.5"/>
    <row r="5171" s="57" customFormat="1" ht="13.5"/>
    <row r="5172" s="57" customFormat="1" ht="13.5"/>
    <row r="5173" s="57" customFormat="1" ht="13.5"/>
    <row r="5174" s="57" customFormat="1" ht="13.5"/>
    <row r="5175" s="57" customFormat="1" ht="13.5"/>
    <row r="5176" s="57" customFormat="1" ht="13.5"/>
    <row r="5177" s="57" customFormat="1" ht="13.5"/>
    <row r="5178" s="57" customFormat="1" ht="13.5"/>
    <row r="5179" s="57" customFormat="1" ht="13.5"/>
    <row r="5180" s="57" customFormat="1" ht="13.5"/>
    <row r="5181" s="57" customFormat="1" ht="13.5"/>
    <row r="5182" s="57" customFormat="1" ht="13.5"/>
    <row r="5183" s="57" customFormat="1" ht="13.5"/>
    <row r="5184" s="57" customFormat="1" ht="13.5"/>
    <row r="5185" s="57" customFormat="1" ht="13.5"/>
    <row r="5186" s="57" customFormat="1" ht="13.5"/>
    <row r="5187" s="57" customFormat="1" ht="13.5"/>
    <row r="5188" s="57" customFormat="1" ht="13.5"/>
    <row r="5189" s="57" customFormat="1" ht="13.5"/>
    <row r="5190" s="57" customFormat="1" ht="13.5"/>
    <row r="5191" s="57" customFormat="1" ht="13.5"/>
    <row r="5192" s="57" customFormat="1" ht="13.5"/>
    <row r="5193" s="57" customFormat="1" ht="13.5"/>
    <row r="5194" s="57" customFormat="1" ht="13.5"/>
    <row r="5195" s="57" customFormat="1" ht="13.5"/>
    <row r="5196" s="57" customFormat="1" ht="13.5"/>
    <row r="5197" s="57" customFormat="1" ht="13.5"/>
    <row r="5198" s="57" customFormat="1" ht="13.5"/>
    <row r="5199" s="57" customFormat="1" ht="13.5"/>
    <row r="5200" s="57" customFormat="1" ht="13.5"/>
    <row r="5201" s="57" customFormat="1" ht="13.5"/>
    <row r="5202" s="57" customFormat="1" ht="13.5"/>
    <row r="5203" s="57" customFormat="1" ht="13.5"/>
    <row r="5204" s="57" customFormat="1" ht="13.5"/>
    <row r="5205" s="57" customFormat="1" ht="13.5"/>
    <row r="5206" s="57" customFormat="1" ht="13.5"/>
    <row r="5207" s="57" customFormat="1" ht="13.5"/>
    <row r="5208" s="57" customFormat="1" ht="13.5"/>
    <row r="5209" s="57" customFormat="1" ht="13.5"/>
    <row r="5210" s="57" customFormat="1" ht="13.5"/>
    <row r="5211" s="57" customFormat="1" ht="13.5"/>
    <row r="5212" s="57" customFormat="1" ht="13.5"/>
    <row r="5213" s="57" customFormat="1" ht="13.5"/>
    <row r="5214" s="57" customFormat="1" ht="13.5"/>
    <row r="5215" s="57" customFormat="1" ht="13.5"/>
    <row r="5216" s="57" customFormat="1" ht="13.5"/>
    <row r="5217" s="57" customFormat="1" ht="13.5"/>
    <row r="5218" s="57" customFormat="1" ht="13.5"/>
    <row r="5219" s="57" customFormat="1" ht="13.5"/>
    <row r="5220" s="57" customFormat="1" ht="13.5"/>
    <row r="5221" s="57" customFormat="1" ht="13.5"/>
    <row r="5222" s="57" customFormat="1" ht="13.5"/>
    <row r="5223" s="57" customFormat="1" ht="13.5"/>
    <row r="5224" s="57" customFormat="1" ht="13.5"/>
    <row r="5225" s="57" customFormat="1" ht="13.5"/>
    <row r="5226" s="57" customFormat="1" ht="13.5"/>
    <row r="5227" s="57" customFormat="1" ht="13.5"/>
    <row r="5228" s="57" customFormat="1" ht="13.5"/>
    <row r="5229" s="57" customFormat="1" ht="13.5"/>
    <row r="5230" s="57" customFormat="1" ht="13.5"/>
    <row r="5231" s="57" customFormat="1" ht="13.5"/>
    <row r="5232" s="57" customFormat="1" ht="13.5"/>
    <row r="5233" s="57" customFormat="1" ht="13.5"/>
    <row r="5234" s="57" customFormat="1" ht="13.5"/>
    <row r="5235" s="57" customFormat="1" ht="13.5"/>
    <row r="5236" s="57" customFormat="1" ht="13.5"/>
    <row r="5237" s="57" customFormat="1" ht="13.5"/>
    <row r="5238" s="57" customFormat="1" ht="13.5"/>
    <row r="5239" s="57" customFormat="1" ht="13.5"/>
    <row r="5240" s="57" customFormat="1" ht="13.5"/>
    <row r="5241" s="57" customFormat="1" ht="13.5"/>
    <row r="5242" s="57" customFormat="1" ht="13.5"/>
    <row r="5243" s="57" customFormat="1" ht="13.5"/>
    <row r="5244" s="57" customFormat="1" ht="13.5"/>
    <row r="5245" s="57" customFormat="1" ht="13.5"/>
    <row r="5246" s="57" customFormat="1" ht="13.5"/>
    <row r="5247" s="57" customFormat="1" ht="13.5"/>
    <row r="5248" s="57" customFormat="1" ht="13.5"/>
    <row r="5249" s="57" customFormat="1" ht="13.5"/>
    <row r="5250" s="57" customFormat="1" ht="13.5"/>
    <row r="5251" s="57" customFormat="1" ht="13.5"/>
    <row r="5252" s="57" customFormat="1" ht="13.5"/>
    <row r="5253" s="57" customFormat="1" ht="13.5"/>
    <row r="5254" s="57" customFormat="1" ht="13.5"/>
    <row r="5255" s="57" customFormat="1" ht="13.5"/>
    <row r="5256" s="57" customFormat="1" ht="13.5"/>
    <row r="5257" s="57" customFormat="1" ht="13.5"/>
    <row r="5258" s="57" customFormat="1" ht="13.5"/>
    <row r="5259" s="57" customFormat="1" ht="13.5"/>
    <row r="5260" s="57" customFormat="1" ht="13.5"/>
    <row r="5261" s="57" customFormat="1" ht="13.5"/>
    <row r="5262" s="57" customFormat="1" ht="13.5"/>
    <row r="5263" s="57" customFormat="1" ht="13.5"/>
    <row r="5264" s="57" customFormat="1" ht="13.5"/>
    <row r="5265" s="57" customFormat="1" ht="13.5"/>
    <row r="5266" s="57" customFormat="1" ht="13.5"/>
    <row r="5267" s="57" customFormat="1" ht="13.5"/>
    <row r="5268" s="57" customFormat="1" ht="13.5"/>
    <row r="5269" s="57" customFormat="1" ht="13.5"/>
    <row r="5270" s="57" customFormat="1" ht="13.5"/>
    <row r="5271" s="57" customFormat="1" ht="13.5"/>
    <row r="5272" s="57" customFormat="1" ht="13.5"/>
    <row r="5273" s="57" customFormat="1" ht="13.5"/>
    <row r="5274" s="57" customFormat="1" ht="13.5"/>
    <row r="5275" s="57" customFormat="1" ht="13.5"/>
    <row r="5276" s="57" customFormat="1" ht="13.5"/>
    <row r="5277" s="57" customFormat="1" ht="13.5"/>
    <row r="5278" s="57" customFormat="1" ht="13.5"/>
    <row r="5279" s="57" customFormat="1" ht="13.5"/>
    <row r="5280" s="57" customFormat="1" ht="13.5"/>
    <row r="5281" s="57" customFormat="1" ht="13.5"/>
    <row r="5282" s="57" customFormat="1" ht="13.5"/>
    <row r="5283" s="57" customFormat="1" ht="13.5"/>
    <row r="5284" s="57" customFormat="1" ht="13.5"/>
    <row r="5285" s="57" customFormat="1" ht="13.5"/>
    <row r="5286" s="57" customFormat="1" ht="13.5"/>
    <row r="5287" s="57" customFormat="1" ht="13.5"/>
    <row r="5288" s="57" customFormat="1" ht="13.5"/>
    <row r="5289" s="57" customFormat="1" ht="13.5"/>
    <row r="5290" s="57" customFormat="1" ht="13.5"/>
    <row r="5291" s="57" customFormat="1" ht="13.5"/>
    <row r="5292" s="57" customFormat="1" ht="13.5"/>
    <row r="5293" s="57" customFormat="1" ht="13.5"/>
    <row r="5294" s="57" customFormat="1" ht="13.5"/>
    <row r="5295" s="57" customFormat="1" ht="13.5"/>
    <row r="5296" s="57" customFormat="1" ht="13.5"/>
    <row r="5297" s="57" customFormat="1" ht="13.5"/>
    <row r="5298" s="57" customFormat="1" ht="13.5"/>
    <row r="5299" s="57" customFormat="1" ht="13.5"/>
    <row r="5300" s="57" customFormat="1" ht="13.5"/>
    <row r="5301" s="57" customFormat="1" ht="13.5"/>
    <row r="5302" s="57" customFormat="1" ht="13.5"/>
    <row r="5303" s="57" customFormat="1" ht="13.5"/>
    <row r="5304" s="57" customFormat="1" ht="13.5"/>
    <row r="5305" s="57" customFormat="1" ht="13.5"/>
    <row r="5306" s="57" customFormat="1" ht="13.5"/>
    <row r="5307" s="57" customFormat="1" ht="13.5"/>
    <row r="5308" s="57" customFormat="1" ht="13.5"/>
    <row r="5309" s="57" customFormat="1" ht="13.5"/>
    <row r="5310" s="57" customFormat="1" ht="13.5"/>
    <row r="5311" s="57" customFormat="1" ht="13.5"/>
    <row r="5312" s="57" customFormat="1" ht="13.5"/>
    <row r="5313" s="57" customFormat="1" ht="13.5"/>
    <row r="5314" s="57" customFormat="1" ht="13.5"/>
    <row r="5315" s="57" customFormat="1" ht="13.5"/>
    <row r="5316" s="57" customFormat="1" ht="13.5"/>
    <row r="5317" s="57" customFormat="1" ht="13.5"/>
    <row r="5318" s="57" customFormat="1" ht="13.5"/>
    <row r="5319" s="57" customFormat="1" ht="13.5"/>
    <row r="5320" s="57" customFormat="1" ht="13.5"/>
    <row r="5321" s="57" customFormat="1" ht="13.5"/>
    <row r="5322" s="57" customFormat="1" ht="13.5"/>
    <row r="5323" s="57" customFormat="1" ht="13.5"/>
    <row r="5324" s="57" customFormat="1" ht="13.5"/>
    <row r="5325" s="57" customFormat="1" ht="13.5"/>
    <row r="5326" s="57" customFormat="1" ht="13.5"/>
    <row r="5327" s="57" customFormat="1" ht="13.5"/>
    <row r="5328" s="57" customFormat="1" ht="13.5"/>
    <row r="5329" s="57" customFormat="1" ht="13.5"/>
    <row r="5330" s="57" customFormat="1" ht="13.5"/>
    <row r="5331" s="57" customFormat="1" ht="13.5"/>
    <row r="5332" s="57" customFormat="1" ht="13.5"/>
    <row r="5333" s="57" customFormat="1" ht="13.5"/>
    <row r="5334" s="57" customFormat="1" ht="13.5"/>
    <row r="5335" s="57" customFormat="1" ht="13.5"/>
    <row r="5336" s="57" customFormat="1" ht="13.5"/>
    <row r="5337" s="57" customFormat="1" ht="13.5"/>
    <row r="5338" s="57" customFormat="1" ht="13.5"/>
    <row r="5339" s="57" customFormat="1" ht="13.5"/>
    <row r="5340" s="57" customFormat="1" ht="13.5"/>
    <row r="5341" s="57" customFormat="1" ht="13.5"/>
    <row r="5342" s="57" customFormat="1" ht="13.5"/>
    <row r="5343" s="57" customFormat="1" ht="13.5"/>
    <row r="5344" s="57" customFormat="1" ht="13.5"/>
    <row r="5345" s="57" customFormat="1" ht="13.5"/>
    <row r="5346" s="57" customFormat="1" ht="13.5"/>
    <row r="5347" s="57" customFormat="1" ht="13.5"/>
    <row r="5348" s="57" customFormat="1" ht="13.5"/>
    <row r="5349" s="57" customFormat="1" ht="13.5"/>
    <row r="5350" s="57" customFormat="1" ht="13.5"/>
    <row r="5351" s="57" customFormat="1" ht="13.5"/>
    <row r="5352" s="57" customFormat="1" ht="13.5"/>
    <row r="5353" s="57" customFormat="1" ht="13.5"/>
    <row r="5354" s="57" customFormat="1" ht="13.5"/>
    <row r="5355" s="57" customFormat="1" ht="13.5"/>
    <row r="5356" s="57" customFormat="1" ht="13.5"/>
    <row r="5357" s="57" customFormat="1" ht="13.5"/>
    <row r="5358" s="57" customFormat="1" ht="13.5"/>
    <row r="5359" s="57" customFormat="1" ht="13.5"/>
    <row r="5360" s="57" customFormat="1" ht="13.5"/>
    <row r="5361" s="57" customFormat="1" ht="13.5"/>
    <row r="5362" s="57" customFormat="1" ht="13.5"/>
    <row r="5363" s="57" customFormat="1" ht="13.5"/>
    <row r="5364" s="57" customFormat="1" ht="13.5"/>
    <row r="5365" s="57" customFormat="1" ht="13.5"/>
    <row r="5366" s="57" customFormat="1" ht="13.5"/>
    <row r="5367" s="57" customFormat="1" ht="13.5"/>
    <row r="5368" s="57" customFormat="1" ht="13.5"/>
    <row r="5369" s="57" customFormat="1" ht="13.5"/>
    <row r="5370" s="57" customFormat="1" ht="13.5"/>
    <row r="5371" s="57" customFormat="1" ht="13.5"/>
    <row r="5372" s="57" customFormat="1" ht="13.5"/>
    <row r="5373" s="57" customFormat="1" ht="13.5"/>
    <row r="5374" s="57" customFormat="1" ht="13.5"/>
    <row r="5375" s="57" customFormat="1" ht="13.5"/>
    <row r="5376" s="57" customFormat="1" ht="13.5"/>
    <row r="5377" s="57" customFormat="1" ht="13.5"/>
    <row r="5378" s="57" customFormat="1" ht="13.5"/>
    <row r="5379" s="57" customFormat="1" ht="13.5"/>
    <row r="5380" s="57" customFormat="1" ht="13.5"/>
    <row r="5381" s="57" customFormat="1" ht="13.5"/>
    <row r="5382" s="57" customFormat="1" ht="13.5"/>
    <row r="5383" s="57" customFormat="1" ht="13.5"/>
    <row r="5384" s="57" customFormat="1" ht="13.5"/>
    <row r="5385" s="57" customFormat="1" ht="13.5"/>
    <row r="5386" s="57" customFormat="1" ht="13.5"/>
    <row r="5387" s="57" customFormat="1" ht="13.5"/>
    <row r="5388" s="57" customFormat="1" ht="13.5"/>
    <row r="5389" s="57" customFormat="1" ht="13.5"/>
    <row r="5390" s="57" customFormat="1" ht="13.5"/>
    <row r="5391" s="57" customFormat="1" ht="13.5"/>
    <row r="5392" s="57" customFormat="1" ht="13.5"/>
    <row r="5393" s="57" customFormat="1" ht="13.5"/>
    <row r="5394" s="57" customFormat="1" ht="13.5"/>
    <row r="5395" s="57" customFormat="1" ht="13.5"/>
    <row r="5396" s="57" customFormat="1" ht="13.5"/>
    <row r="5397" s="57" customFormat="1" ht="13.5"/>
    <row r="5398" s="57" customFormat="1" ht="13.5"/>
    <row r="5399" s="57" customFormat="1" ht="13.5"/>
    <row r="5400" s="57" customFormat="1" ht="13.5"/>
    <row r="5401" s="57" customFormat="1" ht="13.5"/>
    <row r="5402" s="57" customFormat="1" ht="13.5"/>
    <row r="5403" s="57" customFormat="1" ht="13.5"/>
    <row r="5404" s="57" customFormat="1" ht="13.5"/>
    <row r="5405" s="57" customFormat="1" ht="13.5"/>
    <row r="5406" s="57" customFormat="1" ht="13.5"/>
    <row r="5407" s="57" customFormat="1" ht="13.5"/>
    <row r="5408" s="57" customFormat="1" ht="13.5"/>
    <row r="5409" s="57" customFormat="1" ht="13.5"/>
    <row r="5410" s="57" customFormat="1" ht="13.5"/>
    <row r="5411" s="57" customFormat="1" ht="13.5"/>
    <row r="5412" s="57" customFormat="1" ht="13.5"/>
    <row r="5413" s="57" customFormat="1" ht="13.5"/>
    <row r="5414" s="57" customFormat="1" ht="13.5"/>
    <row r="5415" s="57" customFormat="1" ht="13.5"/>
    <row r="5416" s="57" customFormat="1" ht="13.5"/>
    <row r="5417" s="57" customFormat="1" ht="13.5"/>
    <row r="5418" s="57" customFormat="1" ht="13.5"/>
    <row r="5419" s="57" customFormat="1" ht="13.5"/>
    <row r="5420" s="57" customFormat="1" ht="13.5"/>
    <row r="5421" s="57" customFormat="1" ht="13.5"/>
    <row r="5422" s="57" customFormat="1" ht="13.5"/>
    <row r="5423" s="57" customFormat="1" ht="13.5"/>
    <row r="5424" s="57" customFormat="1" ht="13.5"/>
    <row r="5425" s="57" customFormat="1" ht="13.5"/>
    <row r="5426" s="57" customFormat="1" ht="13.5"/>
    <row r="5427" s="57" customFormat="1" ht="13.5"/>
    <row r="5428" s="57" customFormat="1" ht="13.5"/>
    <row r="5429" s="57" customFormat="1" ht="13.5"/>
    <row r="5430" s="57" customFormat="1" ht="13.5"/>
    <row r="5431" s="57" customFormat="1" ht="13.5"/>
    <row r="5432" s="57" customFormat="1" ht="13.5"/>
    <row r="5433" s="57" customFormat="1" ht="13.5"/>
    <row r="5434" s="57" customFormat="1" ht="13.5"/>
    <row r="5435" s="57" customFormat="1" ht="13.5"/>
    <row r="5436" s="57" customFormat="1" ht="13.5"/>
    <row r="5437" s="57" customFormat="1" ht="13.5"/>
    <row r="5438" s="57" customFormat="1" ht="13.5"/>
    <row r="5439" s="57" customFormat="1" ht="13.5"/>
    <row r="5440" s="57" customFormat="1" ht="13.5"/>
    <row r="5441" s="57" customFormat="1" ht="13.5"/>
    <row r="5442" s="57" customFormat="1" ht="13.5"/>
    <row r="5443" s="57" customFormat="1" ht="13.5"/>
    <row r="5444" s="57" customFormat="1" ht="13.5"/>
    <row r="5445" s="57" customFormat="1" ht="13.5"/>
    <row r="5446" s="57" customFormat="1" ht="13.5"/>
    <row r="5447" s="57" customFormat="1" ht="13.5"/>
    <row r="5448" s="57" customFormat="1" ht="13.5"/>
    <row r="5449" s="57" customFormat="1" ht="13.5"/>
    <row r="5450" s="57" customFormat="1" ht="13.5"/>
    <row r="5451" s="57" customFormat="1" ht="13.5"/>
    <row r="5452" s="57" customFormat="1" ht="13.5"/>
    <row r="5453" s="57" customFormat="1" ht="13.5"/>
    <row r="5454" s="57" customFormat="1" ht="13.5"/>
    <row r="5455" s="57" customFormat="1" ht="13.5"/>
    <row r="5456" s="57" customFormat="1" ht="13.5"/>
    <row r="5457" s="57" customFormat="1" ht="13.5"/>
    <row r="5458" s="57" customFormat="1" ht="13.5"/>
    <row r="5459" s="57" customFormat="1" ht="13.5"/>
    <row r="5460" s="57" customFormat="1" ht="13.5"/>
    <row r="5461" s="57" customFormat="1" ht="13.5"/>
    <row r="5462" s="57" customFormat="1" ht="13.5"/>
    <row r="5463" s="57" customFormat="1" ht="13.5"/>
    <row r="5464" s="57" customFormat="1" ht="13.5"/>
    <row r="5465" s="57" customFormat="1" ht="13.5"/>
    <row r="5466" s="57" customFormat="1" ht="13.5"/>
    <row r="5467" s="57" customFormat="1" ht="13.5"/>
    <row r="5468" s="57" customFormat="1" ht="13.5"/>
    <row r="5469" s="57" customFormat="1" ht="13.5"/>
    <row r="5470" s="57" customFormat="1" ht="13.5"/>
    <row r="5471" s="57" customFormat="1" ht="13.5"/>
    <row r="5472" s="57" customFormat="1" ht="13.5"/>
    <row r="5473" s="57" customFormat="1" ht="13.5"/>
    <row r="5474" s="57" customFormat="1" ht="13.5"/>
    <row r="5475" s="57" customFormat="1" ht="13.5"/>
    <row r="5476" s="57" customFormat="1" ht="13.5"/>
    <row r="5477" s="57" customFormat="1" ht="13.5"/>
    <row r="5478" s="57" customFormat="1" ht="13.5"/>
    <row r="5479" s="57" customFormat="1" ht="13.5"/>
    <row r="5480" s="57" customFormat="1" ht="13.5"/>
    <row r="5481" s="57" customFormat="1" ht="13.5"/>
    <row r="5482" s="57" customFormat="1" ht="13.5"/>
    <row r="5483" s="57" customFormat="1" ht="13.5"/>
    <row r="5484" s="57" customFormat="1" ht="13.5"/>
    <row r="5485" s="57" customFormat="1" ht="13.5"/>
    <row r="5486" s="57" customFormat="1" ht="13.5"/>
    <row r="5487" s="57" customFormat="1" ht="13.5"/>
    <row r="5488" s="57" customFormat="1" ht="13.5"/>
    <row r="5489" s="57" customFormat="1" ht="13.5"/>
    <row r="5490" s="57" customFormat="1" ht="13.5"/>
    <row r="5491" s="57" customFormat="1" ht="13.5"/>
    <row r="5492" s="57" customFormat="1" ht="13.5"/>
    <row r="5493" s="57" customFormat="1" ht="13.5"/>
    <row r="5494" s="57" customFormat="1" ht="13.5"/>
    <row r="5495" s="57" customFormat="1" ht="13.5"/>
    <row r="5496" s="57" customFormat="1" ht="13.5"/>
    <row r="5497" s="57" customFormat="1" ht="13.5"/>
    <row r="5498" s="57" customFormat="1" ht="13.5"/>
    <row r="5499" s="57" customFormat="1" ht="13.5"/>
    <row r="5500" s="57" customFormat="1" ht="13.5"/>
    <row r="5501" s="57" customFormat="1" ht="13.5"/>
    <row r="5502" s="57" customFormat="1" ht="13.5"/>
    <row r="5503" s="57" customFormat="1" ht="13.5"/>
    <row r="5504" s="57" customFormat="1" ht="13.5"/>
    <row r="5505" s="57" customFormat="1" ht="13.5"/>
    <row r="5506" s="57" customFormat="1" ht="13.5"/>
    <row r="5507" s="57" customFormat="1" ht="13.5"/>
    <row r="5508" s="57" customFormat="1" ht="13.5"/>
    <row r="5509" s="57" customFormat="1" ht="13.5"/>
    <row r="5510" s="57" customFormat="1" ht="13.5"/>
    <row r="5511" s="57" customFormat="1" ht="13.5"/>
    <row r="5512" s="57" customFormat="1" ht="13.5"/>
    <row r="5513" s="57" customFormat="1" ht="13.5"/>
    <row r="5514" s="57" customFormat="1" ht="13.5"/>
    <row r="5515" s="57" customFormat="1" ht="13.5"/>
    <row r="5516" s="57" customFormat="1" ht="13.5"/>
    <row r="5517" s="57" customFormat="1" ht="13.5"/>
    <row r="5518" s="57" customFormat="1" ht="13.5"/>
    <row r="5519" s="57" customFormat="1" ht="13.5"/>
    <row r="5520" s="57" customFormat="1" ht="13.5"/>
    <row r="5521" s="57" customFormat="1" ht="13.5"/>
    <row r="5522" s="57" customFormat="1" ht="13.5"/>
    <row r="5523" s="57" customFormat="1" ht="13.5"/>
    <row r="5524" s="57" customFormat="1" ht="13.5"/>
    <row r="5525" s="57" customFormat="1" ht="13.5"/>
    <row r="5526" s="57" customFormat="1" ht="13.5"/>
    <row r="5527" s="57" customFormat="1" ht="13.5"/>
    <row r="5528" s="57" customFormat="1" ht="13.5"/>
    <row r="5529" s="57" customFormat="1" ht="13.5"/>
    <row r="5530" s="57" customFormat="1" ht="13.5"/>
    <row r="5531" s="57" customFormat="1" ht="13.5"/>
    <row r="5532" s="57" customFormat="1" ht="13.5"/>
    <row r="5533" s="57" customFormat="1" ht="13.5"/>
    <row r="5534" s="57" customFormat="1" ht="13.5"/>
    <row r="5535" s="57" customFormat="1" ht="13.5"/>
    <row r="5536" s="57" customFormat="1" ht="13.5"/>
    <row r="5537" s="57" customFormat="1" ht="13.5"/>
    <row r="5538" s="57" customFormat="1" ht="13.5"/>
    <row r="5539" s="57" customFormat="1" ht="13.5"/>
    <row r="5540" s="57" customFormat="1" ht="13.5"/>
    <row r="5541" s="57" customFormat="1" ht="13.5"/>
    <row r="5542" s="57" customFormat="1" ht="13.5"/>
    <row r="5543" s="57" customFormat="1" ht="13.5"/>
    <row r="5544" s="57" customFormat="1" ht="13.5"/>
    <row r="5545" s="57" customFormat="1" ht="13.5"/>
    <row r="5546" s="57" customFormat="1" ht="13.5"/>
    <row r="5547" s="57" customFormat="1" ht="13.5"/>
    <row r="5548" s="57" customFormat="1" ht="13.5"/>
    <row r="5549" s="57" customFormat="1" ht="13.5"/>
    <row r="5550" s="57" customFormat="1" ht="13.5"/>
    <row r="5551" s="57" customFormat="1" ht="13.5"/>
    <row r="5552" s="57" customFormat="1" ht="13.5"/>
    <row r="5553" s="57" customFormat="1" ht="13.5"/>
    <row r="5554" s="57" customFormat="1" ht="13.5"/>
    <row r="5555" s="57" customFormat="1" ht="13.5"/>
    <row r="5556" s="57" customFormat="1" ht="13.5"/>
    <row r="5557" s="57" customFormat="1" ht="13.5"/>
    <row r="5558" s="57" customFormat="1" ht="13.5"/>
    <row r="5559" s="57" customFormat="1" ht="13.5"/>
    <row r="5560" s="57" customFormat="1" ht="13.5"/>
    <row r="5561" s="57" customFormat="1" ht="13.5"/>
    <row r="5562" s="57" customFormat="1" ht="13.5"/>
    <row r="5563" s="57" customFormat="1" ht="13.5"/>
    <row r="5564" s="57" customFormat="1" ht="13.5"/>
    <row r="5565" s="57" customFormat="1" ht="13.5"/>
    <row r="5566" s="57" customFormat="1" ht="13.5"/>
    <row r="5567" s="57" customFormat="1" ht="13.5"/>
    <row r="5568" s="57" customFormat="1" ht="13.5"/>
    <row r="5569" s="57" customFormat="1" ht="13.5"/>
    <row r="5570" s="57" customFormat="1" ht="13.5"/>
    <row r="5571" s="57" customFormat="1" ht="13.5"/>
    <row r="5572" s="57" customFormat="1" ht="13.5"/>
    <row r="5573" s="57" customFormat="1" ht="13.5"/>
    <row r="5574" s="57" customFormat="1" ht="13.5"/>
    <row r="5575" s="57" customFormat="1" ht="13.5"/>
    <row r="5576" s="57" customFormat="1" ht="13.5"/>
    <row r="5577" s="57" customFormat="1" ht="13.5"/>
    <row r="5578" s="57" customFormat="1" ht="13.5"/>
    <row r="5579" s="57" customFormat="1" ht="13.5"/>
    <row r="5580" s="57" customFormat="1" ht="13.5"/>
    <row r="5581" s="57" customFormat="1" ht="13.5"/>
    <row r="5582" s="57" customFormat="1" ht="13.5"/>
    <row r="5583" s="57" customFormat="1" ht="13.5"/>
    <row r="5584" s="57" customFormat="1" ht="13.5"/>
    <row r="5585" s="57" customFormat="1" ht="13.5"/>
    <row r="5586" s="57" customFormat="1" ht="13.5"/>
    <row r="5587" s="57" customFormat="1" ht="13.5"/>
    <row r="5588" s="57" customFormat="1" ht="13.5"/>
    <row r="5589" s="57" customFormat="1" ht="13.5"/>
    <row r="5590" s="57" customFormat="1" ht="13.5"/>
    <row r="5591" s="57" customFormat="1" ht="13.5"/>
    <row r="5592" s="57" customFormat="1" ht="13.5"/>
    <row r="5593" s="57" customFormat="1" ht="13.5"/>
    <row r="5594" s="57" customFormat="1" ht="13.5"/>
    <row r="5595" s="57" customFormat="1" ht="13.5"/>
    <row r="5596" s="57" customFormat="1" ht="13.5"/>
    <row r="5597" s="57" customFormat="1" ht="13.5"/>
    <row r="5598" s="57" customFormat="1" ht="13.5"/>
    <row r="5599" s="57" customFormat="1" ht="13.5"/>
    <row r="5600" s="57" customFormat="1" ht="13.5"/>
    <row r="5601" s="57" customFormat="1" ht="13.5"/>
    <row r="5602" s="57" customFormat="1" ht="13.5"/>
    <row r="5603" s="57" customFormat="1" ht="13.5"/>
    <row r="5604" s="57" customFormat="1" ht="13.5"/>
    <row r="5605" s="57" customFormat="1" ht="13.5"/>
    <row r="5606" s="57" customFormat="1" ht="13.5"/>
    <row r="5607" s="57" customFormat="1" ht="13.5"/>
    <row r="5608" s="57" customFormat="1" ht="13.5"/>
    <row r="5609" s="57" customFormat="1" ht="13.5"/>
    <row r="5610" s="57" customFormat="1" ht="13.5"/>
    <row r="5611" s="57" customFormat="1" ht="13.5"/>
    <row r="5612" s="57" customFormat="1" ht="13.5"/>
    <row r="5613" s="57" customFormat="1" ht="13.5"/>
    <row r="5614" s="57" customFormat="1" ht="13.5"/>
    <row r="5615" s="57" customFormat="1" ht="13.5"/>
    <row r="5616" s="57" customFormat="1" ht="13.5"/>
    <row r="5617" s="57" customFormat="1" ht="13.5"/>
    <row r="5618" s="57" customFormat="1" ht="13.5"/>
    <row r="5619" s="57" customFormat="1" ht="13.5"/>
    <row r="5620" s="57" customFormat="1" ht="13.5"/>
    <row r="5621" s="57" customFormat="1" ht="13.5"/>
    <row r="5622" s="57" customFormat="1" ht="13.5"/>
    <row r="5623" s="57" customFormat="1" ht="13.5"/>
    <row r="5624" s="57" customFormat="1" ht="13.5"/>
    <row r="5625" s="57" customFormat="1" ht="13.5"/>
    <row r="5626" s="57" customFormat="1" ht="13.5"/>
    <row r="5627" s="57" customFormat="1" ht="13.5"/>
    <row r="5628" s="57" customFormat="1" ht="13.5"/>
    <row r="5629" s="57" customFormat="1" ht="13.5"/>
    <row r="5630" s="57" customFormat="1" ht="13.5"/>
    <row r="5631" s="57" customFormat="1" ht="13.5"/>
    <row r="5632" s="57" customFormat="1" ht="13.5"/>
    <row r="5633" s="57" customFormat="1" ht="13.5"/>
    <row r="5634" s="57" customFormat="1" ht="13.5"/>
    <row r="5635" s="57" customFormat="1" ht="13.5"/>
    <row r="5636" s="57" customFormat="1" ht="13.5"/>
    <row r="5637" s="57" customFormat="1" ht="13.5"/>
    <row r="5638" s="57" customFormat="1" ht="13.5"/>
    <row r="5639" s="57" customFormat="1" ht="13.5"/>
    <row r="5640" s="57" customFormat="1" ht="13.5"/>
    <row r="5641" s="57" customFormat="1" ht="13.5"/>
    <row r="5642" s="57" customFormat="1" ht="13.5"/>
    <row r="5643" s="57" customFormat="1" ht="13.5"/>
    <row r="5644" s="57" customFormat="1" ht="13.5"/>
    <row r="5645" s="57" customFormat="1" ht="13.5"/>
    <row r="5646" s="57" customFormat="1" ht="13.5"/>
    <row r="5647" s="57" customFormat="1" ht="13.5"/>
    <row r="5648" s="57" customFormat="1" ht="13.5"/>
    <row r="5649" s="57" customFormat="1" ht="13.5"/>
    <row r="5650" s="57" customFormat="1" ht="13.5"/>
    <row r="5651" s="57" customFormat="1" ht="13.5"/>
    <row r="5652" s="57" customFormat="1" ht="13.5"/>
    <row r="5653" s="57" customFormat="1" ht="13.5"/>
    <row r="5654" s="57" customFormat="1" ht="13.5"/>
    <row r="5655" s="57" customFormat="1" ht="13.5"/>
    <row r="5656" s="57" customFormat="1" ht="13.5"/>
    <row r="5657" s="57" customFormat="1" ht="13.5"/>
    <row r="5658" s="57" customFormat="1" ht="13.5"/>
    <row r="5659" s="57" customFormat="1" ht="13.5"/>
    <row r="5660" s="57" customFormat="1" ht="13.5"/>
    <row r="5661" s="57" customFormat="1" ht="13.5"/>
    <row r="5662" s="57" customFormat="1" ht="13.5"/>
    <row r="5663" s="57" customFormat="1" ht="13.5"/>
    <row r="5664" s="57" customFormat="1" ht="13.5"/>
    <row r="5665" s="57" customFormat="1" ht="13.5"/>
    <row r="5666" s="57" customFormat="1" ht="13.5"/>
    <row r="5667" s="57" customFormat="1" ht="13.5"/>
    <row r="5668" s="57" customFormat="1" ht="13.5"/>
    <row r="5669" s="57" customFormat="1" ht="13.5"/>
    <row r="5670" s="57" customFormat="1" ht="13.5"/>
    <row r="5671" s="57" customFormat="1" ht="13.5"/>
    <row r="5672" s="57" customFormat="1" ht="13.5"/>
    <row r="5673" s="57" customFormat="1" ht="13.5"/>
    <row r="5674" s="57" customFormat="1" ht="13.5"/>
    <row r="5675" s="57" customFormat="1" ht="13.5"/>
    <row r="5676" s="57" customFormat="1" ht="13.5"/>
    <row r="5677" s="57" customFormat="1" ht="13.5"/>
    <row r="5678" s="57" customFormat="1" ht="13.5"/>
    <row r="5679" s="57" customFormat="1" ht="13.5"/>
    <row r="5680" s="57" customFormat="1" ht="13.5"/>
    <row r="5681" s="57" customFormat="1" ht="13.5"/>
    <row r="5682" s="57" customFormat="1" ht="13.5"/>
    <row r="5683" s="57" customFormat="1" ht="13.5"/>
    <row r="5684" s="57" customFormat="1" ht="13.5"/>
    <row r="5685" s="57" customFormat="1" ht="13.5"/>
    <row r="5686" s="57" customFormat="1" ht="13.5"/>
    <row r="5687" s="57" customFormat="1" ht="13.5"/>
    <row r="5688" s="57" customFormat="1" ht="13.5"/>
    <row r="5689" s="57" customFormat="1" ht="13.5"/>
    <row r="5690" s="57" customFormat="1" ht="13.5"/>
    <row r="5691" s="57" customFormat="1" ht="13.5"/>
    <row r="5692" s="57" customFormat="1" ht="13.5"/>
    <row r="5693" s="57" customFormat="1" ht="13.5"/>
    <row r="5694" s="57" customFormat="1" ht="13.5"/>
    <row r="5695" s="57" customFormat="1" ht="13.5"/>
    <row r="5696" s="57" customFormat="1" ht="13.5"/>
    <row r="5697" s="57" customFormat="1" ht="13.5"/>
    <row r="5698" s="57" customFormat="1" ht="13.5"/>
    <row r="5699" s="57" customFormat="1" ht="13.5"/>
    <row r="5700" s="57" customFormat="1" ht="13.5"/>
    <row r="5701" s="57" customFormat="1" ht="13.5"/>
    <row r="5702" s="57" customFormat="1" ht="13.5"/>
    <row r="5703" s="57" customFormat="1" ht="13.5"/>
    <row r="5704" s="57" customFormat="1" ht="13.5"/>
    <row r="5705" s="57" customFormat="1" ht="13.5"/>
    <row r="5706" s="57" customFormat="1" ht="13.5"/>
    <row r="5707" s="57" customFormat="1" ht="13.5"/>
    <row r="5708" s="57" customFormat="1" ht="13.5"/>
    <row r="5709" s="57" customFormat="1" ht="13.5"/>
    <row r="5710" s="57" customFormat="1" ht="13.5"/>
    <row r="5711" s="57" customFormat="1" ht="13.5"/>
    <row r="5712" s="57" customFormat="1" ht="13.5"/>
    <row r="5713" s="57" customFormat="1" ht="13.5"/>
    <row r="5714" s="57" customFormat="1" ht="13.5"/>
    <row r="5715" s="57" customFormat="1" ht="13.5"/>
    <row r="5716" s="57" customFormat="1" ht="13.5"/>
    <row r="5717" s="57" customFormat="1" ht="13.5"/>
    <row r="5718" s="57" customFormat="1" ht="13.5"/>
    <row r="5719" s="57" customFormat="1" ht="13.5"/>
    <row r="5720" s="57" customFormat="1" ht="13.5"/>
    <row r="5721" s="57" customFormat="1" ht="13.5"/>
    <row r="5722" s="57" customFormat="1" ht="13.5"/>
    <row r="5723" s="57" customFormat="1" ht="13.5"/>
    <row r="5724" s="57" customFormat="1" ht="13.5"/>
    <row r="5725" s="57" customFormat="1" ht="13.5"/>
    <row r="5726" s="57" customFormat="1" ht="13.5"/>
    <row r="5727" s="57" customFormat="1" ht="13.5"/>
    <row r="5728" s="57" customFormat="1" ht="13.5"/>
    <row r="5729" s="57" customFormat="1" ht="13.5"/>
    <row r="5730" s="57" customFormat="1" ht="13.5"/>
    <row r="5731" s="57" customFormat="1" ht="13.5"/>
    <row r="5732" s="57" customFormat="1" ht="13.5"/>
    <row r="5733" s="57" customFormat="1" ht="13.5"/>
    <row r="5734" s="57" customFormat="1" ht="13.5"/>
    <row r="5735" s="57" customFormat="1" ht="13.5"/>
    <row r="5736" s="57" customFormat="1" ht="13.5"/>
    <row r="5737" s="57" customFormat="1" ht="13.5"/>
    <row r="5738" s="57" customFormat="1" ht="13.5"/>
    <row r="5739" s="57" customFormat="1" ht="13.5"/>
    <row r="5740" s="57" customFormat="1" ht="13.5"/>
    <row r="5741" s="57" customFormat="1" ht="13.5"/>
    <row r="5742" s="57" customFormat="1" ht="13.5"/>
    <row r="5743" s="57" customFormat="1" ht="13.5"/>
    <row r="5744" s="57" customFormat="1" ht="13.5"/>
    <row r="5745" s="57" customFormat="1" ht="13.5"/>
    <row r="5746" s="57" customFormat="1" ht="13.5"/>
    <row r="5747" s="57" customFormat="1" ht="13.5"/>
    <row r="5748" s="57" customFormat="1" ht="13.5"/>
    <row r="5749" s="57" customFormat="1" ht="13.5"/>
    <row r="5750" s="57" customFormat="1" ht="13.5"/>
    <row r="5751" s="57" customFormat="1" ht="13.5"/>
    <row r="5752" s="57" customFormat="1" ht="13.5"/>
    <row r="5753" s="57" customFormat="1" ht="13.5"/>
    <row r="5754" s="57" customFormat="1" ht="13.5"/>
    <row r="5755" s="57" customFormat="1" ht="13.5"/>
    <row r="5756" s="57" customFormat="1" ht="13.5"/>
    <row r="5757" s="57" customFormat="1" ht="13.5"/>
    <row r="5758" s="57" customFormat="1" ht="13.5"/>
    <row r="5759" s="57" customFormat="1" ht="13.5"/>
    <row r="5760" s="57" customFormat="1" ht="13.5"/>
    <row r="5761" s="57" customFormat="1" ht="13.5"/>
    <row r="5762" s="57" customFormat="1" ht="13.5"/>
    <row r="5763" s="57" customFormat="1" ht="13.5"/>
    <row r="5764" s="57" customFormat="1" ht="13.5"/>
    <row r="5765" s="57" customFormat="1" ht="13.5"/>
    <row r="5766" s="57" customFormat="1" ht="13.5"/>
    <row r="5767" s="57" customFormat="1" ht="13.5"/>
    <row r="5768" s="57" customFormat="1" ht="13.5"/>
    <row r="5769" s="57" customFormat="1" ht="13.5"/>
    <row r="5770" s="57" customFormat="1" ht="13.5"/>
    <row r="5771" s="57" customFormat="1" ht="13.5"/>
    <row r="5772" s="57" customFormat="1" ht="13.5"/>
    <row r="5773" s="57" customFormat="1" ht="13.5"/>
    <row r="5774" s="57" customFormat="1" ht="13.5"/>
    <row r="5775" s="57" customFormat="1" ht="13.5"/>
    <row r="5776" s="57" customFormat="1" ht="13.5"/>
    <row r="5777" s="57" customFormat="1" ht="13.5"/>
    <row r="5778" s="57" customFormat="1" ht="13.5"/>
    <row r="5779" s="57" customFormat="1" ht="13.5"/>
    <row r="5780" s="57" customFormat="1" ht="13.5"/>
    <row r="5781" s="57" customFormat="1" ht="13.5"/>
    <row r="5782" s="57" customFormat="1" ht="13.5"/>
    <row r="5783" s="57" customFormat="1" ht="13.5"/>
    <row r="5784" s="57" customFormat="1" ht="13.5"/>
    <row r="5785" s="57" customFormat="1" ht="13.5"/>
    <row r="5786" s="57" customFormat="1" ht="13.5"/>
    <row r="5787" s="57" customFormat="1" ht="13.5"/>
    <row r="5788" s="57" customFormat="1" ht="13.5"/>
    <row r="5789" s="57" customFormat="1" ht="13.5"/>
    <row r="5790" s="57" customFormat="1" ht="13.5"/>
    <row r="5791" s="57" customFormat="1" ht="13.5"/>
    <row r="5792" s="57" customFormat="1" ht="13.5"/>
    <row r="5793" s="57" customFormat="1" ht="13.5"/>
    <row r="5794" s="57" customFormat="1" ht="13.5"/>
    <row r="5795" s="57" customFormat="1" ht="13.5"/>
    <row r="5796" s="57" customFormat="1" ht="13.5"/>
    <row r="5797" s="57" customFormat="1" ht="13.5"/>
    <row r="5798" s="57" customFormat="1" ht="13.5"/>
    <row r="5799" s="57" customFormat="1" ht="13.5"/>
    <row r="5800" s="57" customFormat="1" ht="13.5"/>
    <row r="5801" s="57" customFormat="1" ht="13.5"/>
    <row r="5802" s="57" customFormat="1" ht="13.5"/>
    <row r="5803" s="57" customFormat="1" ht="13.5"/>
    <row r="5804" s="57" customFormat="1" ht="13.5"/>
    <row r="5805" s="57" customFormat="1" ht="13.5"/>
    <row r="5806" s="57" customFormat="1" ht="13.5"/>
    <row r="5807" s="57" customFormat="1" ht="13.5"/>
    <row r="5808" s="57" customFormat="1" ht="13.5"/>
    <row r="5809" s="57" customFormat="1" ht="13.5"/>
    <row r="5810" s="57" customFormat="1" ht="13.5"/>
    <row r="5811" s="57" customFormat="1" ht="13.5"/>
    <row r="5812" s="57" customFormat="1" ht="13.5"/>
    <row r="5813" s="57" customFormat="1" ht="13.5"/>
    <row r="5814" s="57" customFormat="1" ht="13.5"/>
    <row r="5815" s="57" customFormat="1" ht="13.5"/>
    <row r="5816" s="57" customFormat="1" ht="13.5"/>
    <row r="5817" s="57" customFormat="1" ht="13.5"/>
    <row r="5818" s="57" customFormat="1" ht="13.5"/>
    <row r="5819" s="57" customFormat="1" ht="13.5"/>
    <row r="5820" s="57" customFormat="1" ht="13.5"/>
    <row r="5821" s="57" customFormat="1" ht="13.5"/>
    <row r="5822" s="57" customFormat="1" ht="13.5"/>
    <row r="5823" s="57" customFormat="1" ht="13.5"/>
    <row r="5824" s="57" customFormat="1" ht="13.5"/>
    <row r="5825" s="57" customFormat="1" ht="13.5"/>
    <row r="5826" s="57" customFormat="1" ht="13.5"/>
    <row r="5827" s="57" customFormat="1" ht="13.5"/>
    <row r="5828" s="57" customFormat="1" ht="13.5"/>
    <row r="5829" s="57" customFormat="1" ht="13.5"/>
    <row r="5830" s="57" customFormat="1" ht="13.5"/>
    <row r="5831" s="57" customFormat="1" ht="13.5"/>
    <row r="5832" s="57" customFormat="1" ht="13.5"/>
    <row r="5833" s="57" customFormat="1" ht="13.5"/>
    <row r="5834" s="57" customFormat="1" ht="13.5"/>
    <row r="5835" s="57" customFormat="1" ht="13.5"/>
    <row r="5836" s="57" customFormat="1" ht="13.5"/>
    <row r="5837" s="57" customFormat="1" ht="13.5"/>
    <row r="5838" s="57" customFormat="1" ht="13.5"/>
    <row r="5839" s="57" customFormat="1" ht="13.5"/>
    <row r="5840" s="57" customFormat="1" ht="13.5"/>
    <row r="5841" s="57" customFormat="1" ht="13.5"/>
    <row r="5842" s="57" customFormat="1" ht="13.5"/>
    <row r="5843" s="57" customFormat="1" ht="13.5"/>
    <row r="5844" s="57" customFormat="1" ht="13.5"/>
    <row r="5845" s="57" customFormat="1" ht="13.5"/>
    <row r="5846" s="57" customFormat="1" ht="13.5"/>
    <row r="5847" s="57" customFormat="1" ht="13.5"/>
    <row r="5848" s="57" customFormat="1" ht="13.5"/>
    <row r="5849" s="57" customFormat="1" ht="13.5"/>
    <row r="5850" s="57" customFormat="1" ht="13.5"/>
    <row r="5851" s="57" customFormat="1" ht="13.5"/>
    <row r="5852" s="57" customFormat="1" ht="13.5"/>
    <row r="5853" s="57" customFormat="1" ht="13.5"/>
    <row r="5854" s="57" customFormat="1" ht="13.5"/>
    <row r="5855" s="57" customFormat="1" ht="13.5"/>
    <row r="5856" s="57" customFormat="1" ht="13.5"/>
    <row r="5857" s="57" customFormat="1" ht="13.5"/>
    <row r="5858" s="57" customFormat="1" ht="13.5"/>
    <row r="5859" s="57" customFormat="1" ht="13.5"/>
    <row r="5860" s="57" customFormat="1" ht="13.5"/>
    <row r="5861" s="57" customFormat="1" ht="13.5"/>
    <row r="5862" s="57" customFormat="1" ht="13.5"/>
    <row r="5863" s="57" customFormat="1" ht="13.5"/>
    <row r="5864" s="57" customFormat="1" ht="13.5"/>
    <row r="5865" s="57" customFormat="1" ht="13.5"/>
    <row r="5866" s="57" customFormat="1" ht="13.5"/>
    <row r="5867" s="57" customFormat="1" ht="13.5"/>
    <row r="5868" s="57" customFormat="1" ht="13.5"/>
    <row r="5869" s="57" customFormat="1" ht="13.5"/>
    <row r="5870" s="57" customFormat="1" ht="13.5"/>
    <row r="5871" s="57" customFormat="1" ht="13.5"/>
    <row r="5872" s="57" customFormat="1" ht="13.5"/>
    <row r="5873" s="57" customFormat="1" ht="13.5"/>
    <row r="5874" s="57" customFormat="1" ht="13.5"/>
    <row r="5875" s="57" customFormat="1" ht="13.5"/>
    <row r="5876" s="57" customFormat="1" ht="13.5"/>
    <row r="5877" s="57" customFormat="1" ht="13.5"/>
    <row r="5878" s="57" customFormat="1" ht="13.5"/>
    <row r="5879" s="57" customFormat="1" ht="13.5"/>
    <row r="5880" s="57" customFormat="1" ht="13.5"/>
    <row r="5881" s="57" customFormat="1" ht="13.5"/>
    <row r="5882" s="57" customFormat="1" ht="13.5"/>
    <row r="5883" s="57" customFormat="1" ht="13.5"/>
    <row r="5884" s="57" customFormat="1" ht="13.5"/>
    <row r="5885" s="57" customFormat="1" ht="13.5"/>
    <row r="5886" s="57" customFormat="1" ht="13.5"/>
    <row r="5887" s="57" customFormat="1" ht="13.5"/>
    <row r="5888" s="57" customFormat="1" ht="13.5"/>
    <row r="5889" s="57" customFormat="1" ht="13.5"/>
    <row r="5890" s="57" customFormat="1" ht="13.5"/>
    <row r="5891" s="57" customFormat="1" ht="13.5"/>
    <row r="5892" s="57" customFormat="1" ht="13.5"/>
    <row r="5893" s="57" customFormat="1" ht="13.5"/>
    <row r="5894" s="57" customFormat="1" ht="13.5"/>
    <row r="5895" s="57" customFormat="1" ht="13.5"/>
    <row r="5896" s="57" customFormat="1" ht="13.5"/>
    <row r="5897" s="57" customFormat="1" ht="13.5"/>
    <row r="5898" s="57" customFormat="1" ht="13.5"/>
    <row r="5899" s="57" customFormat="1" ht="13.5"/>
    <row r="5900" s="57" customFormat="1" ht="13.5"/>
    <row r="5901" s="57" customFormat="1" ht="13.5"/>
    <row r="5902" s="57" customFormat="1" ht="13.5"/>
    <row r="5903" s="57" customFormat="1" ht="13.5"/>
    <row r="5904" s="57" customFormat="1" ht="13.5"/>
    <row r="5905" s="57" customFormat="1" ht="13.5"/>
    <row r="5906" s="57" customFormat="1" ht="13.5"/>
    <row r="5907" s="57" customFormat="1" ht="13.5"/>
    <row r="5908" s="57" customFormat="1" ht="13.5"/>
    <row r="5909" s="57" customFormat="1" ht="13.5"/>
    <row r="5910" s="57" customFormat="1" ht="13.5"/>
    <row r="5911" s="57" customFormat="1" ht="13.5"/>
    <row r="5912" s="57" customFormat="1" ht="13.5"/>
    <row r="5913" s="57" customFormat="1" ht="13.5"/>
    <row r="5914" s="57" customFormat="1" ht="13.5"/>
    <row r="5915" s="57" customFormat="1" ht="13.5"/>
    <row r="5916" s="57" customFormat="1" ht="13.5"/>
    <row r="5917" s="57" customFormat="1" ht="13.5"/>
    <row r="5918" s="57" customFormat="1" ht="13.5"/>
    <row r="5919" s="57" customFormat="1" ht="13.5"/>
    <row r="5920" s="57" customFormat="1" ht="13.5"/>
    <row r="5921" s="57" customFormat="1" ht="13.5"/>
    <row r="5922" s="57" customFormat="1" ht="13.5"/>
    <row r="5923" s="57" customFormat="1" ht="13.5"/>
    <row r="5924" s="57" customFormat="1" ht="13.5"/>
    <row r="5925" s="57" customFormat="1" ht="13.5"/>
    <row r="5926" s="57" customFormat="1" ht="13.5"/>
    <row r="5927" s="57" customFormat="1" ht="13.5"/>
    <row r="5928" s="57" customFormat="1" ht="13.5"/>
    <row r="5929" s="57" customFormat="1" ht="13.5"/>
    <row r="5930" s="57" customFormat="1" ht="13.5"/>
    <row r="5931" s="57" customFormat="1" ht="13.5"/>
    <row r="5932" s="57" customFormat="1" ht="13.5"/>
    <row r="5933" s="57" customFormat="1" ht="13.5"/>
    <row r="5934" s="57" customFormat="1" ht="13.5"/>
    <row r="5935" s="57" customFormat="1" ht="13.5"/>
    <row r="5936" s="57" customFormat="1" ht="13.5"/>
    <row r="5937" s="57" customFormat="1" ht="13.5"/>
    <row r="5938" s="57" customFormat="1" ht="13.5"/>
    <row r="5939" s="57" customFormat="1" ht="13.5"/>
    <row r="5940" s="57" customFormat="1" ht="13.5"/>
    <row r="5941" s="57" customFormat="1" ht="13.5"/>
    <row r="5942" s="57" customFormat="1" ht="13.5"/>
    <row r="5943" s="57" customFormat="1" ht="13.5"/>
    <row r="5944" s="57" customFormat="1" ht="13.5"/>
    <row r="5945" s="57" customFormat="1" ht="13.5"/>
    <row r="5946" s="57" customFormat="1" ht="13.5"/>
    <row r="5947" s="57" customFormat="1" ht="13.5"/>
    <row r="5948" s="57" customFormat="1" ht="13.5"/>
    <row r="5949" s="57" customFormat="1" ht="13.5"/>
    <row r="5950" s="57" customFormat="1" ht="13.5"/>
    <row r="5951" s="57" customFormat="1" ht="13.5"/>
    <row r="5952" s="57" customFormat="1" ht="13.5"/>
    <row r="5953" s="57" customFormat="1" ht="13.5"/>
    <row r="5954" s="57" customFormat="1" ht="13.5"/>
    <row r="5955" s="57" customFormat="1" ht="13.5"/>
    <row r="5956" s="57" customFormat="1" ht="13.5"/>
    <row r="5957" s="57" customFormat="1" ht="13.5"/>
    <row r="5958" s="57" customFormat="1" ht="13.5"/>
    <row r="5959" s="57" customFormat="1" ht="13.5"/>
    <row r="5960" s="57" customFormat="1" ht="13.5"/>
    <row r="5961" s="57" customFormat="1" ht="13.5"/>
    <row r="5962" s="57" customFormat="1" ht="13.5"/>
    <row r="5963" s="57" customFormat="1" ht="13.5"/>
    <row r="5964" s="57" customFormat="1" ht="13.5"/>
    <row r="5965" s="57" customFormat="1" ht="13.5"/>
    <row r="5966" s="57" customFormat="1" ht="13.5"/>
    <row r="5967" s="57" customFormat="1" ht="13.5"/>
    <row r="5968" s="57" customFormat="1" ht="13.5"/>
    <row r="5969" s="57" customFormat="1" ht="13.5"/>
    <row r="5970" s="57" customFormat="1" ht="13.5"/>
    <row r="5971" s="57" customFormat="1" ht="13.5"/>
    <row r="5972" s="57" customFormat="1" ht="13.5"/>
    <row r="5973" s="57" customFormat="1" ht="13.5"/>
    <row r="5974" s="57" customFormat="1" ht="13.5"/>
    <row r="5975" s="57" customFormat="1" ht="13.5"/>
    <row r="5976" s="57" customFormat="1" ht="13.5"/>
    <row r="5977" s="57" customFormat="1" ht="13.5"/>
    <row r="5978" s="57" customFormat="1" ht="13.5"/>
    <row r="5979" s="57" customFormat="1" ht="13.5"/>
    <row r="5980" s="57" customFormat="1" ht="13.5"/>
    <row r="5981" s="57" customFormat="1" ht="13.5"/>
    <row r="5982" s="57" customFormat="1" ht="13.5"/>
    <row r="5983" s="57" customFormat="1" ht="13.5"/>
    <row r="5984" s="57" customFormat="1" ht="13.5"/>
    <row r="5985" s="57" customFormat="1" ht="13.5"/>
    <row r="5986" s="57" customFormat="1" ht="13.5"/>
    <row r="5987" s="57" customFormat="1" ht="13.5"/>
    <row r="5988" s="57" customFormat="1" ht="13.5"/>
    <row r="5989" s="57" customFormat="1" ht="13.5"/>
    <row r="5990" s="57" customFormat="1" ht="13.5"/>
    <row r="5991" s="57" customFormat="1" ht="13.5"/>
    <row r="5992" s="57" customFormat="1" ht="13.5"/>
    <row r="5993" s="57" customFormat="1" ht="13.5"/>
    <row r="5994" s="57" customFormat="1" ht="13.5"/>
    <row r="5995" s="57" customFormat="1" ht="13.5"/>
    <row r="5996" s="57" customFormat="1" ht="13.5"/>
    <row r="5997" s="57" customFormat="1" ht="13.5"/>
    <row r="5998" s="57" customFormat="1" ht="13.5"/>
    <row r="5999" s="57" customFormat="1" ht="13.5"/>
    <row r="6000" s="57" customFormat="1" ht="13.5"/>
    <row r="6001" s="57" customFormat="1" ht="13.5"/>
    <row r="6002" s="57" customFormat="1" ht="13.5"/>
    <row r="6003" s="57" customFormat="1" ht="13.5"/>
    <row r="6004" s="57" customFormat="1" ht="13.5"/>
    <row r="6005" s="57" customFormat="1" ht="13.5"/>
    <row r="6006" s="57" customFormat="1" ht="13.5"/>
    <row r="6007" s="57" customFormat="1" ht="13.5"/>
    <row r="6008" s="57" customFormat="1" ht="13.5"/>
    <row r="6009" s="57" customFormat="1" ht="13.5"/>
    <row r="6010" s="57" customFormat="1" ht="13.5"/>
    <row r="6011" s="57" customFormat="1" ht="13.5"/>
    <row r="6012" s="57" customFormat="1" ht="13.5"/>
    <row r="6013" s="57" customFormat="1" ht="13.5"/>
    <row r="6014" s="57" customFormat="1" ht="13.5"/>
    <row r="6015" s="57" customFormat="1" ht="13.5"/>
    <row r="6016" s="57" customFormat="1" ht="13.5"/>
    <row r="6017" s="57" customFormat="1" ht="13.5"/>
    <row r="6018" s="57" customFormat="1" ht="13.5"/>
    <row r="6019" s="57" customFormat="1" ht="13.5"/>
    <row r="6020" s="57" customFormat="1" ht="13.5"/>
    <row r="6021" s="57" customFormat="1" ht="13.5"/>
    <row r="6022" s="57" customFormat="1" ht="13.5"/>
    <row r="6023" s="57" customFormat="1" ht="13.5"/>
    <row r="6024" s="57" customFormat="1" ht="13.5"/>
    <row r="6025" s="57" customFormat="1" ht="13.5"/>
    <row r="6026" s="57" customFormat="1" ht="13.5"/>
    <row r="6027" s="57" customFormat="1" ht="13.5"/>
    <row r="6028" s="57" customFormat="1" ht="13.5"/>
    <row r="6029" s="57" customFormat="1" ht="13.5"/>
    <row r="6030" s="57" customFormat="1" ht="13.5"/>
    <row r="6031" s="57" customFormat="1" ht="13.5"/>
    <row r="6032" s="57" customFormat="1" ht="13.5"/>
    <row r="6033" s="57" customFormat="1" ht="13.5"/>
    <row r="6034" s="57" customFormat="1" ht="13.5"/>
    <row r="6035" s="57" customFormat="1" ht="13.5"/>
    <row r="6036" s="57" customFormat="1" ht="13.5"/>
    <row r="6037" s="57" customFormat="1" ht="13.5"/>
    <row r="6038" s="57" customFormat="1" ht="13.5"/>
    <row r="6039" s="57" customFormat="1" ht="13.5"/>
    <row r="6040" s="57" customFormat="1" ht="13.5"/>
    <row r="6041" s="57" customFormat="1" ht="13.5"/>
    <row r="6042" s="57" customFormat="1" ht="13.5"/>
    <row r="6043" s="57" customFormat="1" ht="13.5"/>
    <row r="6044" s="57" customFormat="1" ht="13.5"/>
    <row r="6045" s="57" customFormat="1" ht="13.5"/>
    <row r="6046" s="57" customFormat="1" ht="13.5"/>
    <row r="6047" s="57" customFormat="1" ht="13.5"/>
    <row r="6048" s="57" customFormat="1" ht="13.5"/>
    <row r="6049" s="57" customFormat="1" ht="13.5"/>
    <row r="6050" s="57" customFormat="1" ht="13.5"/>
    <row r="6051" s="57" customFormat="1" ht="13.5"/>
    <row r="6052" s="57" customFormat="1" ht="13.5"/>
    <row r="6053" s="57" customFormat="1" ht="13.5"/>
    <row r="6054" s="57" customFormat="1" ht="13.5"/>
    <row r="6055" s="57" customFormat="1" ht="13.5"/>
    <row r="6056" s="57" customFormat="1" ht="13.5"/>
    <row r="6057" s="57" customFormat="1" ht="13.5"/>
    <row r="6058" s="57" customFormat="1" ht="13.5"/>
    <row r="6059" s="57" customFormat="1" ht="13.5"/>
    <row r="6060" s="57" customFormat="1" ht="13.5"/>
    <row r="6061" s="57" customFormat="1" ht="13.5"/>
    <row r="6062" s="57" customFormat="1" ht="13.5"/>
    <row r="6063" s="57" customFormat="1" ht="13.5"/>
    <row r="6064" s="57" customFormat="1" ht="13.5"/>
    <row r="6065" s="57" customFormat="1" ht="13.5"/>
    <row r="6066" s="57" customFormat="1" ht="13.5"/>
    <row r="6067" s="57" customFormat="1" ht="13.5"/>
    <row r="6068" s="57" customFormat="1" ht="13.5"/>
    <row r="6069" s="57" customFormat="1" ht="13.5"/>
    <row r="6070" s="57" customFormat="1" ht="13.5"/>
    <row r="6071" s="57" customFormat="1" ht="13.5"/>
    <row r="6072" s="57" customFormat="1" ht="13.5"/>
    <row r="6073" s="57" customFormat="1" ht="13.5"/>
    <row r="6074" s="57" customFormat="1" ht="13.5"/>
    <row r="6075" s="57" customFormat="1" ht="13.5"/>
    <row r="6076" s="57" customFormat="1" ht="13.5"/>
    <row r="6077" s="57" customFormat="1" ht="13.5"/>
    <row r="6078" s="57" customFormat="1" ht="13.5"/>
    <row r="6079" s="57" customFormat="1" ht="13.5"/>
    <row r="6080" s="57" customFormat="1" ht="13.5"/>
    <row r="6081" s="57" customFormat="1" ht="13.5"/>
    <row r="6082" s="57" customFormat="1" ht="13.5"/>
    <row r="6083" s="57" customFormat="1" ht="13.5"/>
    <row r="6084" s="57" customFormat="1" ht="13.5"/>
    <row r="6085" s="57" customFormat="1" ht="13.5"/>
    <row r="6086" s="57" customFormat="1" ht="13.5"/>
    <row r="6087" s="57" customFormat="1" ht="13.5"/>
    <row r="6088" s="57" customFormat="1" ht="13.5"/>
    <row r="6089" s="57" customFormat="1" ht="13.5"/>
    <row r="6090" s="57" customFormat="1" ht="13.5"/>
    <row r="6091" s="57" customFormat="1" ht="13.5"/>
    <row r="6092" s="57" customFormat="1" ht="13.5"/>
    <row r="6093" s="57" customFormat="1" ht="13.5"/>
    <row r="6094" s="57" customFormat="1" ht="13.5"/>
    <row r="6095" s="57" customFormat="1" ht="13.5"/>
    <row r="6096" s="57" customFormat="1" ht="13.5"/>
    <row r="6097" s="57" customFormat="1" ht="13.5"/>
    <row r="6098" s="57" customFormat="1" ht="13.5"/>
    <row r="6099" s="57" customFormat="1" ht="13.5"/>
    <row r="6100" s="57" customFormat="1" ht="13.5"/>
    <row r="6101" s="57" customFormat="1" ht="13.5"/>
    <row r="6102" s="57" customFormat="1" ht="13.5"/>
    <row r="6103" s="57" customFormat="1" ht="13.5"/>
    <row r="6104" s="57" customFormat="1" ht="13.5"/>
    <row r="6105" s="57" customFormat="1" ht="13.5"/>
    <row r="6106" s="57" customFormat="1" ht="13.5"/>
    <row r="6107" s="57" customFormat="1" ht="13.5"/>
    <row r="6108" s="57" customFormat="1" ht="13.5"/>
    <row r="6109" s="57" customFormat="1" ht="13.5"/>
    <row r="6110" s="57" customFormat="1" ht="13.5"/>
    <row r="6111" s="57" customFormat="1" ht="13.5"/>
    <row r="6112" s="57" customFormat="1" ht="13.5"/>
    <row r="6113" s="57" customFormat="1" ht="13.5"/>
    <row r="6114" s="57" customFormat="1" ht="13.5"/>
    <row r="6115" s="57" customFormat="1" ht="13.5"/>
    <row r="6116" s="57" customFormat="1" ht="13.5"/>
    <row r="6117" s="57" customFormat="1" ht="13.5"/>
    <row r="6118" s="57" customFormat="1" ht="13.5"/>
    <row r="6119" s="57" customFormat="1" ht="13.5"/>
    <row r="6120" s="57" customFormat="1" ht="13.5"/>
    <row r="6121" s="57" customFormat="1" ht="13.5"/>
    <row r="6122" s="57" customFormat="1" ht="13.5"/>
    <row r="6123" s="57" customFormat="1" ht="13.5"/>
    <row r="6124" s="57" customFormat="1" ht="13.5"/>
    <row r="6125" s="57" customFormat="1" ht="13.5"/>
    <row r="6126" s="57" customFormat="1" ht="13.5"/>
    <row r="6127" s="57" customFormat="1" ht="13.5"/>
    <row r="6128" s="57" customFormat="1" ht="13.5"/>
    <row r="6129" s="57" customFormat="1" ht="13.5"/>
    <row r="6130" s="57" customFormat="1" ht="13.5"/>
    <row r="6131" s="57" customFormat="1" ht="13.5"/>
    <row r="6132" s="57" customFormat="1" ht="13.5"/>
    <row r="6133" s="57" customFormat="1" ht="13.5"/>
    <row r="6134" s="57" customFormat="1" ht="13.5"/>
    <row r="6135" s="57" customFormat="1" ht="13.5"/>
    <row r="6136" s="57" customFormat="1" ht="13.5"/>
    <row r="6137" s="57" customFormat="1" ht="13.5"/>
    <row r="6138" s="57" customFormat="1" ht="13.5"/>
    <row r="6139" s="57" customFormat="1" ht="13.5"/>
    <row r="6140" s="57" customFormat="1" ht="13.5"/>
    <row r="6141" s="57" customFormat="1" ht="13.5"/>
    <row r="6142" s="57" customFormat="1" ht="13.5"/>
    <row r="6143" s="57" customFormat="1" ht="13.5"/>
    <row r="6144" s="57" customFormat="1" ht="13.5"/>
    <row r="6145" s="57" customFormat="1" ht="13.5"/>
    <row r="6146" s="57" customFormat="1" ht="13.5"/>
    <row r="6147" s="57" customFormat="1" ht="13.5"/>
    <row r="6148" s="57" customFormat="1" ht="13.5"/>
    <row r="6149" s="57" customFormat="1" ht="13.5"/>
    <row r="6150" s="57" customFormat="1" ht="13.5"/>
    <row r="6151" s="57" customFormat="1" ht="13.5"/>
    <row r="6152" s="57" customFormat="1" ht="13.5"/>
    <row r="6153" s="57" customFormat="1" ht="13.5"/>
    <row r="6154" s="57" customFormat="1" ht="13.5"/>
    <row r="6155" s="57" customFormat="1" ht="13.5"/>
    <row r="6156" s="57" customFormat="1" ht="13.5"/>
    <row r="6157" s="57" customFormat="1" ht="13.5"/>
    <row r="6158" s="57" customFormat="1" ht="13.5"/>
    <row r="6159" s="57" customFormat="1" ht="13.5"/>
    <row r="6160" s="57" customFormat="1" ht="13.5"/>
    <row r="6161" s="57" customFormat="1" ht="13.5"/>
    <row r="6162" s="57" customFormat="1" ht="13.5"/>
    <row r="6163" s="57" customFormat="1" ht="13.5"/>
    <row r="6164" s="57" customFormat="1" ht="13.5"/>
    <row r="6165" s="57" customFormat="1" ht="13.5"/>
    <row r="6166" s="57" customFormat="1" ht="13.5"/>
    <row r="6167" s="57" customFormat="1" ht="13.5"/>
    <row r="6168" s="57" customFormat="1" ht="13.5"/>
    <row r="6169" s="57" customFormat="1" ht="13.5"/>
    <row r="6170" s="57" customFormat="1" ht="13.5"/>
    <row r="6171" s="57" customFormat="1" ht="13.5"/>
    <row r="6172" s="57" customFormat="1" ht="13.5"/>
    <row r="6173" s="57" customFormat="1" ht="13.5"/>
    <row r="6174" s="57" customFormat="1" ht="13.5"/>
    <row r="6175" s="57" customFormat="1" ht="13.5"/>
    <row r="6176" s="57" customFormat="1" ht="13.5"/>
    <row r="6177" s="57" customFormat="1" ht="13.5"/>
    <row r="6178" s="57" customFormat="1" ht="13.5"/>
    <row r="6179" s="57" customFormat="1" ht="13.5"/>
    <row r="6180" s="57" customFormat="1" ht="13.5"/>
    <row r="6181" s="57" customFormat="1" ht="13.5"/>
    <row r="6182" s="57" customFormat="1" ht="13.5"/>
    <row r="6183" s="57" customFormat="1" ht="13.5"/>
    <row r="6184" s="57" customFormat="1" ht="13.5"/>
    <row r="6185" s="57" customFormat="1" ht="13.5"/>
    <row r="6186" s="57" customFormat="1" ht="13.5"/>
    <row r="6187" s="57" customFormat="1" ht="13.5"/>
    <row r="6188" s="57" customFormat="1" ht="13.5"/>
    <row r="6189" s="57" customFormat="1" ht="13.5"/>
    <row r="6190" s="57" customFormat="1" ht="13.5"/>
    <row r="6191" s="57" customFormat="1" ht="13.5"/>
    <row r="6192" s="57" customFormat="1" ht="13.5"/>
    <row r="6193" s="57" customFormat="1" ht="13.5"/>
    <row r="6194" s="57" customFormat="1" ht="13.5"/>
    <row r="6195" s="57" customFormat="1" ht="13.5"/>
    <row r="6196" s="57" customFormat="1" ht="13.5"/>
    <row r="6197" s="57" customFormat="1" ht="13.5"/>
    <row r="6198" s="57" customFormat="1" ht="13.5"/>
    <row r="6199" s="57" customFormat="1" ht="13.5"/>
    <row r="6200" s="57" customFormat="1" ht="13.5"/>
    <row r="6201" s="57" customFormat="1" ht="13.5"/>
    <row r="6202" s="57" customFormat="1" ht="13.5"/>
    <row r="6203" s="57" customFormat="1" ht="13.5"/>
    <row r="6204" s="57" customFormat="1" ht="13.5"/>
    <row r="6205" s="57" customFormat="1" ht="13.5"/>
    <row r="6206" s="57" customFormat="1" ht="13.5"/>
    <row r="6207" s="57" customFormat="1" ht="13.5"/>
    <row r="6208" s="57" customFormat="1" ht="13.5"/>
    <row r="6209" s="57" customFormat="1" ht="13.5"/>
    <row r="6210" s="57" customFormat="1" ht="13.5"/>
    <row r="6211" s="57" customFormat="1" ht="13.5"/>
    <row r="6212" s="57" customFormat="1" ht="13.5"/>
    <row r="6213" s="57" customFormat="1" ht="13.5"/>
    <row r="6214" s="57" customFormat="1" ht="13.5"/>
    <row r="6215" s="57" customFormat="1" ht="13.5"/>
    <row r="6216" s="57" customFormat="1" ht="13.5"/>
    <row r="6217" s="57" customFormat="1" ht="13.5"/>
    <row r="6218" s="57" customFormat="1" ht="13.5"/>
    <row r="6219" s="57" customFormat="1" ht="13.5"/>
    <row r="6220" s="57" customFormat="1" ht="13.5"/>
    <row r="6221" s="57" customFormat="1" ht="13.5"/>
    <row r="6222" s="57" customFormat="1" ht="13.5"/>
    <row r="6223" s="57" customFormat="1" ht="13.5"/>
    <row r="6224" s="57" customFormat="1" ht="13.5"/>
    <row r="6225" s="57" customFormat="1" ht="13.5"/>
    <row r="6226" s="57" customFormat="1" ht="13.5"/>
    <row r="6227" s="57" customFormat="1" ht="13.5"/>
    <row r="6228" s="57" customFormat="1" ht="13.5"/>
    <row r="6229" s="57" customFormat="1" ht="13.5"/>
    <row r="6230" s="57" customFormat="1" ht="13.5"/>
    <row r="6231" s="57" customFormat="1" ht="13.5"/>
    <row r="6232" s="57" customFormat="1" ht="13.5"/>
    <row r="6233" s="57" customFormat="1" ht="13.5"/>
    <row r="6234" s="57" customFormat="1" ht="13.5"/>
    <row r="6235" s="57" customFormat="1" ht="13.5"/>
    <row r="6236" s="57" customFormat="1" ht="13.5"/>
    <row r="6237" s="57" customFormat="1" ht="13.5"/>
    <row r="6238" s="57" customFormat="1" ht="13.5"/>
    <row r="6239" s="57" customFormat="1" ht="13.5"/>
    <row r="6240" s="57" customFormat="1" ht="13.5"/>
    <row r="6241" s="57" customFormat="1" ht="13.5"/>
    <row r="6242" s="57" customFormat="1" ht="13.5"/>
    <row r="6243" s="57" customFormat="1" ht="13.5"/>
    <row r="6244" s="57" customFormat="1" ht="13.5"/>
    <row r="6245" s="57" customFormat="1" ht="13.5"/>
    <row r="6246" s="57" customFormat="1" ht="13.5"/>
    <row r="6247" s="57" customFormat="1" ht="13.5"/>
    <row r="6248" s="57" customFormat="1" ht="13.5"/>
    <row r="6249" s="57" customFormat="1" ht="13.5"/>
    <row r="6250" s="57" customFormat="1" ht="13.5"/>
    <row r="6251" s="57" customFormat="1" ht="13.5"/>
    <row r="6252" s="57" customFormat="1" ht="13.5"/>
    <row r="6253" s="57" customFormat="1" ht="13.5"/>
    <row r="6254" s="57" customFormat="1" ht="13.5"/>
    <row r="6255" s="57" customFormat="1" ht="13.5"/>
    <row r="6256" s="57" customFormat="1" ht="13.5"/>
    <row r="6257" s="57" customFormat="1" ht="13.5"/>
    <row r="6258" s="57" customFormat="1" ht="13.5"/>
    <row r="6259" s="57" customFormat="1" ht="13.5"/>
    <row r="6260" s="57" customFormat="1" ht="13.5"/>
    <row r="6261" s="57" customFormat="1" ht="13.5"/>
    <row r="6262" s="57" customFormat="1" ht="13.5"/>
    <row r="6263" s="57" customFormat="1" ht="13.5"/>
    <row r="6264" s="57" customFormat="1" ht="13.5"/>
    <row r="6265" s="57" customFormat="1" ht="13.5"/>
    <row r="6266" s="57" customFormat="1" ht="13.5"/>
    <row r="6267" s="57" customFormat="1" ht="13.5"/>
    <row r="6268" s="57" customFormat="1" ht="13.5"/>
    <row r="6269" s="57" customFormat="1" ht="13.5"/>
    <row r="6270" s="57" customFormat="1" ht="13.5"/>
    <row r="6271" s="57" customFormat="1" ht="13.5"/>
    <row r="6272" s="57" customFormat="1" ht="13.5"/>
    <row r="6273" s="57" customFormat="1" ht="13.5"/>
    <row r="6274" s="57" customFormat="1" ht="13.5"/>
    <row r="6275" s="57" customFormat="1" ht="13.5"/>
    <row r="6276" s="57" customFormat="1" ht="13.5"/>
    <row r="6277" s="57" customFormat="1" ht="13.5"/>
    <row r="6278" s="57" customFormat="1" ht="13.5"/>
    <row r="6279" s="57" customFormat="1" ht="13.5"/>
    <row r="6280" s="57" customFormat="1" ht="13.5"/>
    <row r="6281" s="57" customFormat="1" ht="13.5"/>
    <row r="6282" s="57" customFormat="1" ht="13.5"/>
    <row r="6283" s="57" customFormat="1" ht="13.5"/>
    <row r="6284" s="57" customFormat="1" ht="13.5"/>
    <row r="6285" s="57" customFormat="1" ht="13.5"/>
    <row r="6286" s="57" customFormat="1" ht="13.5"/>
    <row r="6287" s="57" customFormat="1" ht="13.5"/>
    <row r="6288" s="57" customFormat="1" ht="13.5"/>
    <row r="6289" s="57" customFormat="1" ht="13.5"/>
    <row r="6290" s="57" customFormat="1" ht="13.5"/>
    <row r="6291" s="57" customFormat="1" ht="13.5"/>
    <row r="6292" s="57" customFormat="1" ht="13.5"/>
    <row r="6293" s="57" customFormat="1" ht="13.5"/>
    <row r="6294" s="57" customFormat="1" ht="13.5"/>
    <row r="6295" s="57" customFormat="1" ht="13.5"/>
    <row r="6296" s="57" customFormat="1" ht="13.5"/>
    <row r="6297" s="57" customFormat="1" ht="13.5"/>
    <row r="6298" s="57" customFormat="1" ht="13.5"/>
    <row r="6299" s="57" customFormat="1" ht="13.5"/>
    <row r="6300" s="57" customFormat="1" ht="13.5"/>
    <row r="6301" s="57" customFormat="1" ht="13.5"/>
    <row r="6302" s="57" customFormat="1" ht="13.5"/>
    <row r="6303" s="57" customFormat="1" ht="13.5"/>
    <row r="6304" s="57" customFormat="1" ht="13.5"/>
    <row r="6305" s="57" customFormat="1" ht="13.5"/>
    <row r="6306" s="57" customFormat="1" ht="13.5"/>
    <row r="6307" s="57" customFormat="1" ht="13.5"/>
    <row r="6308" s="57" customFormat="1" ht="13.5"/>
    <row r="6309" s="57" customFormat="1" ht="13.5"/>
    <row r="6310" s="57" customFormat="1" ht="13.5"/>
    <row r="6311" s="57" customFormat="1" ht="13.5"/>
    <row r="6312" s="57" customFormat="1" ht="13.5"/>
    <row r="6313" s="57" customFormat="1" ht="13.5"/>
    <row r="6314" s="57" customFormat="1" ht="13.5"/>
    <row r="6315" s="57" customFormat="1" ht="13.5"/>
    <row r="6316" s="57" customFormat="1" ht="13.5"/>
    <row r="6317" s="57" customFormat="1" ht="13.5"/>
    <row r="6318" s="57" customFormat="1" ht="13.5"/>
    <row r="6319" s="57" customFormat="1" ht="13.5"/>
    <row r="6320" s="57" customFormat="1" ht="13.5"/>
    <row r="6321" s="57" customFormat="1" ht="13.5"/>
    <row r="6322" s="57" customFormat="1" ht="13.5"/>
    <row r="6323" s="57" customFormat="1" ht="13.5"/>
    <row r="6324" s="57" customFormat="1" ht="13.5"/>
    <row r="6325" s="57" customFormat="1" ht="13.5"/>
    <row r="6326" s="57" customFormat="1" ht="13.5"/>
    <row r="6327" s="57" customFormat="1" ht="13.5"/>
    <row r="6328" s="57" customFormat="1" ht="13.5"/>
    <row r="6329" s="57" customFormat="1" ht="13.5"/>
    <row r="6330" s="57" customFormat="1" ht="13.5"/>
    <row r="6331" s="57" customFormat="1" ht="13.5"/>
    <row r="6332" s="57" customFormat="1" ht="13.5"/>
    <row r="6333" s="57" customFormat="1" ht="13.5"/>
    <row r="6334" s="57" customFormat="1" ht="13.5"/>
    <row r="6335" s="57" customFormat="1" ht="13.5"/>
    <row r="6336" s="57" customFormat="1" ht="13.5"/>
    <row r="6337" s="57" customFormat="1" ht="13.5"/>
    <row r="6338" s="57" customFormat="1" ht="13.5"/>
    <row r="6339" s="57" customFormat="1" ht="13.5"/>
    <row r="6340" s="57" customFormat="1" ht="13.5"/>
    <row r="6341" s="57" customFormat="1" ht="13.5"/>
    <row r="6342" s="57" customFormat="1" ht="13.5"/>
    <row r="6343" s="57" customFormat="1" ht="13.5"/>
    <row r="6344" s="57" customFormat="1" ht="13.5"/>
    <row r="6345" s="57" customFormat="1" ht="13.5"/>
    <row r="6346" s="57" customFormat="1" ht="13.5"/>
    <row r="6347" s="57" customFormat="1" ht="13.5"/>
    <row r="6348" s="57" customFormat="1" ht="13.5"/>
    <row r="6349" s="57" customFormat="1" ht="13.5"/>
    <row r="6350" s="57" customFormat="1" ht="13.5"/>
    <row r="6351" s="57" customFormat="1" ht="13.5"/>
    <row r="6352" s="57" customFormat="1" ht="13.5"/>
    <row r="6353" s="57" customFormat="1" ht="13.5"/>
    <row r="6354" s="57" customFormat="1" ht="13.5"/>
    <row r="6355" s="57" customFormat="1" ht="13.5"/>
    <row r="6356" s="57" customFormat="1" ht="13.5"/>
    <row r="6357" s="57" customFormat="1" ht="13.5"/>
    <row r="6358" s="57" customFormat="1" ht="13.5"/>
    <row r="6359" s="57" customFormat="1" ht="13.5"/>
    <row r="6360" s="57" customFormat="1" ht="13.5"/>
    <row r="6361" s="57" customFormat="1" ht="13.5"/>
    <row r="6362" s="57" customFormat="1" ht="13.5"/>
    <row r="6363" s="57" customFormat="1" ht="13.5"/>
    <row r="6364" s="57" customFormat="1" ht="13.5"/>
    <row r="6365" s="57" customFormat="1" ht="13.5"/>
    <row r="6366" s="57" customFormat="1" ht="13.5"/>
    <row r="6367" s="57" customFormat="1" ht="13.5"/>
    <row r="6368" s="57" customFormat="1" ht="13.5"/>
    <row r="6369" s="57" customFormat="1" ht="13.5"/>
    <row r="6370" s="57" customFormat="1" ht="13.5"/>
    <row r="6371" s="57" customFormat="1" ht="13.5"/>
    <row r="6372" s="57" customFormat="1" ht="13.5"/>
    <row r="6373" s="57" customFormat="1" ht="13.5"/>
    <row r="6374" s="57" customFormat="1" ht="13.5"/>
    <row r="6375" s="57" customFormat="1" ht="13.5"/>
    <row r="6376" s="57" customFormat="1" ht="13.5"/>
    <row r="6377" s="57" customFormat="1" ht="13.5"/>
    <row r="6378" s="57" customFormat="1" ht="13.5"/>
    <row r="6379" s="57" customFormat="1" ht="13.5"/>
    <row r="6380" s="57" customFormat="1" ht="13.5"/>
    <row r="6381" s="57" customFormat="1" ht="13.5"/>
    <row r="6382" s="57" customFormat="1" ht="13.5"/>
    <row r="6383" s="57" customFormat="1" ht="13.5"/>
    <row r="6384" s="57" customFormat="1" ht="13.5"/>
    <row r="6385" s="57" customFormat="1" ht="13.5"/>
    <row r="6386" s="57" customFormat="1" ht="13.5"/>
    <row r="6387" s="57" customFormat="1" ht="13.5"/>
    <row r="6388" s="57" customFormat="1" ht="13.5"/>
    <row r="6389" s="57" customFormat="1" ht="13.5"/>
    <row r="6390" s="57" customFormat="1" ht="13.5"/>
    <row r="6391" s="57" customFormat="1" ht="13.5"/>
    <row r="6392" s="57" customFormat="1" ht="13.5"/>
    <row r="6393" s="57" customFormat="1" ht="13.5"/>
    <row r="6394" s="57" customFormat="1" ht="13.5"/>
    <row r="6395" s="57" customFormat="1" ht="13.5"/>
    <row r="6396" s="57" customFormat="1" ht="13.5"/>
    <row r="6397" s="57" customFormat="1" ht="13.5"/>
    <row r="6398" s="57" customFormat="1" ht="13.5"/>
    <row r="6399" s="57" customFormat="1" ht="13.5"/>
    <row r="6400" s="57" customFormat="1" ht="13.5"/>
    <row r="6401" s="57" customFormat="1" ht="13.5"/>
    <row r="6402" s="57" customFormat="1" ht="13.5"/>
    <row r="6403" s="57" customFormat="1" ht="13.5"/>
    <row r="6404" s="57" customFormat="1" ht="13.5"/>
    <row r="6405" s="57" customFormat="1" ht="13.5"/>
    <row r="6406" s="57" customFormat="1" ht="13.5"/>
    <row r="6407" s="57" customFormat="1" ht="13.5"/>
    <row r="6408" s="57" customFormat="1" ht="13.5"/>
    <row r="6409" s="57" customFormat="1" ht="13.5"/>
    <row r="6410" s="57" customFormat="1" ht="13.5"/>
    <row r="6411" s="57" customFormat="1" ht="13.5"/>
    <row r="6412" s="57" customFormat="1" ht="13.5"/>
    <row r="6413" s="57" customFormat="1" ht="13.5"/>
    <row r="6414" s="57" customFormat="1" ht="13.5"/>
    <row r="6415" s="57" customFormat="1" ht="13.5"/>
    <row r="6416" s="57" customFormat="1" ht="13.5"/>
    <row r="6417" s="57" customFormat="1" ht="13.5"/>
    <row r="6418" s="57" customFormat="1" ht="13.5"/>
    <row r="6419" s="57" customFormat="1" ht="13.5"/>
    <row r="6420" s="57" customFormat="1" ht="13.5"/>
    <row r="6421" s="57" customFormat="1" ht="13.5"/>
    <row r="6422" s="57" customFormat="1" ht="13.5"/>
    <row r="6423" s="57" customFormat="1" ht="13.5"/>
    <row r="6424" s="57" customFormat="1" ht="13.5"/>
    <row r="6425" s="57" customFormat="1" ht="13.5"/>
    <row r="6426" s="57" customFormat="1" ht="13.5"/>
    <row r="6427" s="57" customFormat="1" ht="13.5"/>
    <row r="6428" s="57" customFormat="1" ht="13.5"/>
    <row r="6429" s="57" customFormat="1" ht="13.5"/>
    <row r="6430" s="57" customFormat="1" ht="13.5"/>
    <row r="6431" s="57" customFormat="1" ht="13.5"/>
    <row r="6432" s="57" customFormat="1" ht="13.5"/>
    <row r="6433" s="57" customFormat="1" ht="13.5"/>
    <row r="6434" s="57" customFormat="1" ht="13.5"/>
    <row r="6435" s="57" customFormat="1" ht="13.5"/>
    <row r="6436" s="57" customFormat="1" ht="13.5"/>
    <row r="6437" s="57" customFormat="1" ht="13.5"/>
    <row r="6438" s="57" customFormat="1" ht="13.5"/>
    <row r="6439" s="57" customFormat="1" ht="13.5"/>
    <row r="6440" s="57" customFormat="1" ht="13.5"/>
    <row r="6441" s="57" customFormat="1" ht="13.5"/>
    <row r="6442" s="57" customFormat="1" ht="13.5"/>
    <row r="6443" s="57" customFormat="1" ht="13.5"/>
    <row r="6444" s="57" customFormat="1" ht="13.5"/>
    <row r="6445" s="57" customFormat="1" ht="13.5"/>
    <row r="6446" s="57" customFormat="1" ht="13.5"/>
    <row r="6447" s="57" customFormat="1" ht="13.5"/>
    <row r="6448" s="57" customFormat="1" ht="13.5"/>
    <row r="6449" s="57" customFormat="1" ht="13.5"/>
    <row r="6450" s="57" customFormat="1" ht="13.5"/>
    <row r="6451" s="57" customFormat="1" ht="13.5"/>
    <row r="6452" s="57" customFormat="1" ht="13.5"/>
    <row r="6453" s="57" customFormat="1" ht="13.5"/>
    <row r="6454" s="57" customFormat="1" ht="13.5"/>
    <row r="6455" s="57" customFormat="1" ht="13.5"/>
    <row r="6456" s="57" customFormat="1" ht="13.5"/>
    <row r="6457" s="57" customFormat="1" ht="13.5"/>
    <row r="6458" s="57" customFormat="1" ht="13.5"/>
    <row r="6459" s="57" customFormat="1" ht="13.5"/>
    <row r="6460" s="57" customFormat="1" ht="13.5"/>
    <row r="6461" s="57" customFormat="1" ht="13.5"/>
    <row r="6462" s="57" customFormat="1" ht="13.5"/>
    <row r="6463" s="57" customFormat="1" ht="13.5"/>
    <row r="6464" s="57" customFormat="1" ht="13.5"/>
    <row r="6465" s="57" customFormat="1" ht="13.5"/>
    <row r="6466" s="57" customFormat="1" ht="13.5"/>
    <row r="6467" s="57" customFormat="1" ht="13.5"/>
    <row r="6468" s="57" customFormat="1" ht="13.5"/>
    <row r="6469" s="57" customFormat="1" ht="13.5"/>
    <row r="6470" s="57" customFormat="1" ht="13.5"/>
    <row r="6471" s="57" customFormat="1" ht="13.5"/>
    <row r="6472" s="57" customFormat="1" ht="13.5"/>
    <row r="6473" s="57" customFormat="1" ht="13.5"/>
    <row r="6474" s="57" customFormat="1" ht="13.5"/>
    <row r="6475" s="57" customFormat="1" ht="13.5"/>
    <row r="6476" s="57" customFormat="1" ht="13.5"/>
    <row r="6477" s="57" customFormat="1" ht="13.5"/>
    <row r="6478" s="57" customFormat="1" ht="13.5"/>
    <row r="6479" s="57" customFormat="1" ht="13.5"/>
    <row r="6480" s="57" customFormat="1" ht="13.5"/>
    <row r="6481" s="57" customFormat="1" ht="13.5"/>
    <row r="6482" s="57" customFormat="1" ht="13.5"/>
    <row r="6483" s="57" customFormat="1" ht="13.5"/>
    <row r="6484" s="57" customFormat="1" ht="13.5"/>
    <row r="6485" s="57" customFormat="1" ht="13.5"/>
    <row r="6486" s="57" customFormat="1" ht="13.5"/>
    <row r="6487" s="57" customFormat="1" ht="13.5"/>
    <row r="6488" s="57" customFormat="1" ht="13.5"/>
    <row r="6489" s="57" customFormat="1" ht="13.5"/>
    <row r="6490" s="57" customFormat="1" ht="13.5"/>
    <row r="6491" s="57" customFormat="1" ht="13.5"/>
    <row r="6492" s="57" customFormat="1" ht="13.5"/>
    <row r="6493" s="57" customFormat="1" ht="13.5"/>
    <row r="6494" s="57" customFormat="1" ht="13.5"/>
    <row r="6495" s="57" customFormat="1" ht="13.5"/>
    <row r="6496" s="57" customFormat="1" ht="13.5"/>
    <row r="6497" s="57" customFormat="1" ht="13.5"/>
    <row r="6498" s="57" customFormat="1" ht="13.5"/>
    <row r="6499" s="57" customFormat="1" ht="13.5"/>
    <row r="6500" s="57" customFormat="1" ht="13.5"/>
    <row r="6501" s="57" customFormat="1" ht="13.5"/>
    <row r="6502" s="57" customFormat="1" ht="13.5"/>
    <row r="6503" s="57" customFormat="1" ht="13.5"/>
    <row r="6504" s="57" customFormat="1" ht="13.5"/>
    <row r="6505" s="57" customFormat="1" ht="13.5"/>
    <row r="6506" s="57" customFormat="1" ht="13.5"/>
    <row r="6507" s="57" customFormat="1" ht="13.5"/>
    <row r="6508" s="57" customFormat="1" ht="13.5"/>
    <row r="6509" s="57" customFormat="1" ht="13.5"/>
    <row r="6510" s="57" customFormat="1" ht="13.5"/>
    <row r="6511" s="57" customFormat="1" ht="13.5"/>
    <row r="6512" s="57" customFormat="1" ht="13.5"/>
    <row r="6513" s="57" customFormat="1" ht="13.5"/>
    <row r="6514" s="57" customFormat="1" ht="13.5"/>
    <row r="6515" s="57" customFormat="1" ht="13.5"/>
    <row r="6516" s="57" customFormat="1" ht="13.5"/>
    <row r="6517" s="57" customFormat="1" ht="13.5"/>
    <row r="6518" s="57" customFormat="1" ht="13.5"/>
    <row r="6519" s="57" customFormat="1" ht="13.5"/>
    <row r="6520" s="57" customFormat="1" ht="13.5"/>
    <row r="6521" s="57" customFormat="1" ht="13.5"/>
    <row r="6522" s="57" customFormat="1" ht="13.5"/>
    <row r="6523" s="57" customFormat="1" ht="13.5"/>
    <row r="6524" s="57" customFormat="1" ht="13.5"/>
    <row r="6525" s="57" customFormat="1" ht="13.5"/>
    <row r="6526" s="57" customFormat="1" ht="13.5"/>
    <row r="6527" s="57" customFormat="1" ht="13.5"/>
    <row r="6528" s="57" customFormat="1" ht="13.5"/>
    <row r="6529" s="57" customFormat="1" ht="13.5"/>
    <row r="6530" s="57" customFormat="1" ht="13.5"/>
    <row r="6531" s="57" customFormat="1" ht="13.5"/>
    <row r="6532" s="57" customFormat="1" ht="13.5"/>
    <row r="6533" s="57" customFormat="1" ht="13.5"/>
    <row r="6534" s="57" customFormat="1" ht="13.5"/>
    <row r="6535" s="57" customFormat="1" ht="13.5"/>
    <row r="6536" s="57" customFormat="1" ht="13.5"/>
    <row r="6537" s="57" customFormat="1" ht="13.5"/>
    <row r="6538" s="57" customFormat="1" ht="13.5"/>
    <row r="6539" s="57" customFormat="1" ht="13.5"/>
    <row r="6540" s="57" customFormat="1" ht="13.5"/>
    <row r="6541" s="57" customFormat="1" ht="13.5"/>
    <row r="6542" s="57" customFormat="1" ht="13.5"/>
    <row r="6543" s="57" customFormat="1" ht="13.5"/>
    <row r="6544" s="57" customFormat="1" ht="13.5"/>
    <row r="6545" s="57" customFormat="1" ht="13.5"/>
    <row r="6546" s="57" customFormat="1" ht="13.5"/>
    <row r="6547" s="57" customFormat="1" ht="13.5"/>
    <row r="6548" s="57" customFormat="1" ht="13.5"/>
    <row r="6549" s="57" customFormat="1" ht="13.5"/>
    <row r="6550" s="57" customFormat="1" ht="13.5"/>
    <row r="6551" s="57" customFormat="1" ht="13.5"/>
    <row r="6552" s="57" customFormat="1" ht="13.5"/>
    <row r="6553" s="57" customFormat="1" ht="13.5"/>
    <row r="6554" s="57" customFormat="1" ht="13.5"/>
    <row r="6555" s="57" customFormat="1" ht="13.5"/>
    <row r="6556" s="57" customFormat="1" ht="13.5"/>
    <row r="6557" s="57" customFormat="1" ht="13.5"/>
    <row r="6558" s="57" customFormat="1" ht="13.5"/>
    <row r="6559" s="57" customFormat="1" ht="13.5"/>
    <row r="6560" s="57" customFormat="1" ht="13.5"/>
    <row r="6561" s="57" customFormat="1" ht="13.5"/>
    <row r="6562" s="57" customFormat="1" ht="13.5"/>
    <row r="6563" s="57" customFormat="1" ht="13.5"/>
    <row r="6564" s="57" customFormat="1" ht="13.5"/>
    <row r="6565" s="57" customFormat="1" ht="13.5"/>
    <row r="6566" s="57" customFormat="1" ht="13.5"/>
    <row r="6567" s="57" customFormat="1" ht="13.5"/>
    <row r="6568" s="57" customFormat="1" ht="13.5"/>
    <row r="6569" s="57" customFormat="1" ht="13.5"/>
    <row r="6570" s="57" customFormat="1" ht="13.5"/>
    <row r="6571" s="57" customFormat="1" ht="13.5"/>
    <row r="6572" s="57" customFormat="1" ht="13.5"/>
    <row r="6573" s="57" customFormat="1" ht="13.5"/>
    <row r="6574" s="57" customFormat="1" ht="13.5"/>
    <row r="6575" s="57" customFormat="1" ht="13.5"/>
    <row r="6576" s="57" customFormat="1" ht="13.5"/>
    <row r="6577" s="57" customFormat="1" ht="13.5"/>
    <row r="6578" s="57" customFormat="1" ht="13.5"/>
    <row r="6579" s="57" customFormat="1" ht="13.5"/>
    <row r="6580" s="57" customFormat="1" ht="13.5"/>
    <row r="6581" s="57" customFormat="1" ht="13.5"/>
    <row r="6582" s="57" customFormat="1" ht="13.5"/>
    <row r="6583" s="57" customFormat="1" ht="13.5"/>
    <row r="6584" s="57" customFormat="1" ht="13.5"/>
    <row r="6585" s="57" customFormat="1" ht="13.5"/>
    <row r="6586" s="57" customFormat="1" ht="13.5"/>
    <row r="6587" s="57" customFormat="1" ht="13.5"/>
    <row r="6588" s="57" customFormat="1" ht="13.5"/>
    <row r="6589" s="57" customFormat="1" ht="13.5"/>
    <row r="6590" s="57" customFormat="1" ht="13.5"/>
    <row r="6591" s="57" customFormat="1" ht="13.5"/>
    <row r="6592" s="57" customFormat="1" ht="13.5"/>
    <row r="6593" s="57" customFormat="1" ht="13.5"/>
    <row r="6594" s="57" customFormat="1" ht="13.5"/>
    <row r="6595" s="57" customFormat="1" ht="13.5"/>
    <row r="6596" s="57" customFormat="1" ht="13.5"/>
    <row r="6597" s="57" customFormat="1" ht="13.5"/>
    <row r="6598" s="57" customFormat="1" ht="13.5"/>
    <row r="6599" s="57" customFormat="1" ht="13.5"/>
    <row r="6600" s="57" customFormat="1" ht="13.5"/>
    <row r="6601" s="57" customFormat="1" ht="13.5"/>
    <row r="6602" s="57" customFormat="1" ht="13.5"/>
    <row r="6603" s="57" customFormat="1" ht="13.5"/>
    <row r="6604" s="57" customFormat="1" ht="13.5"/>
    <row r="6605" s="57" customFormat="1" ht="13.5"/>
    <row r="6606" s="57" customFormat="1" ht="13.5"/>
    <row r="6607" s="57" customFormat="1" ht="13.5"/>
    <row r="6608" s="57" customFormat="1" ht="13.5"/>
    <row r="6609" s="57" customFormat="1" ht="13.5"/>
    <row r="6610" s="57" customFormat="1" ht="13.5"/>
    <row r="6611" s="57" customFormat="1" ht="13.5"/>
    <row r="6612" s="57" customFormat="1" ht="13.5"/>
    <row r="6613" s="57" customFormat="1" ht="13.5"/>
    <row r="6614" s="57" customFormat="1" ht="13.5"/>
    <row r="6615" s="57" customFormat="1" ht="13.5"/>
    <row r="6616" s="57" customFormat="1" ht="13.5"/>
    <row r="6617" s="57" customFormat="1" ht="13.5"/>
    <row r="6618" s="57" customFormat="1" ht="13.5"/>
    <row r="6619" s="57" customFormat="1" ht="13.5"/>
    <row r="6620" s="57" customFormat="1" ht="13.5"/>
    <row r="6621" s="57" customFormat="1" ht="13.5"/>
    <row r="6622" s="57" customFormat="1" ht="13.5"/>
    <row r="6623" s="57" customFormat="1" ht="13.5"/>
    <row r="6624" s="57" customFormat="1" ht="13.5"/>
    <row r="6625" s="57" customFormat="1" ht="13.5"/>
    <row r="6626" s="57" customFormat="1" ht="13.5"/>
    <row r="6627" s="57" customFormat="1" ht="13.5"/>
    <row r="6628" s="57" customFormat="1" ht="13.5"/>
    <row r="6629" s="57" customFormat="1" ht="13.5"/>
    <row r="6630" s="57" customFormat="1" ht="13.5"/>
    <row r="6631" s="57" customFormat="1" ht="13.5"/>
    <row r="6632" s="57" customFormat="1" ht="13.5"/>
    <row r="6633" s="57" customFormat="1" ht="13.5"/>
    <row r="6634" s="57" customFormat="1" ht="13.5"/>
    <row r="6635" s="57" customFormat="1" ht="13.5"/>
    <row r="6636" s="57" customFormat="1" ht="13.5"/>
    <row r="6637" s="57" customFormat="1" ht="13.5"/>
    <row r="6638" s="57" customFormat="1" ht="13.5"/>
    <row r="6639" s="57" customFormat="1" ht="13.5"/>
    <row r="6640" s="57" customFormat="1" ht="13.5"/>
    <row r="6641" s="57" customFormat="1" ht="13.5"/>
    <row r="6642" s="57" customFormat="1" ht="13.5"/>
    <row r="6643" s="57" customFormat="1" ht="13.5"/>
    <row r="6644" s="57" customFormat="1" ht="13.5"/>
    <row r="6645" s="57" customFormat="1" ht="13.5"/>
    <row r="6646" s="57" customFormat="1" ht="13.5"/>
    <row r="6647" s="57" customFormat="1" ht="13.5"/>
    <row r="6648" s="57" customFormat="1" ht="13.5"/>
    <row r="6649" s="57" customFormat="1" ht="13.5"/>
    <row r="6650" s="57" customFormat="1" ht="13.5"/>
    <row r="6651" s="57" customFormat="1" ht="13.5"/>
    <row r="6652" s="57" customFormat="1" ht="13.5"/>
    <row r="6653" s="57" customFormat="1" ht="13.5"/>
    <row r="6654" s="57" customFormat="1" ht="13.5"/>
    <row r="6655" s="57" customFormat="1" ht="13.5"/>
    <row r="6656" s="57" customFormat="1" ht="13.5"/>
    <row r="6657" s="57" customFormat="1" ht="13.5"/>
    <row r="6658" s="57" customFormat="1" ht="13.5"/>
    <row r="6659" s="57" customFormat="1" ht="13.5"/>
    <row r="6660" s="57" customFormat="1" ht="13.5"/>
    <row r="6661" s="57" customFormat="1" ht="13.5"/>
    <row r="6662" s="57" customFormat="1" ht="13.5"/>
    <row r="6663" s="57" customFormat="1" ht="13.5"/>
    <row r="6664" s="57" customFormat="1" ht="13.5"/>
    <row r="6665" s="57" customFormat="1" ht="13.5"/>
    <row r="6666" s="57" customFormat="1" ht="13.5"/>
    <row r="6667" s="57" customFormat="1" ht="13.5"/>
    <row r="6668" s="57" customFormat="1" ht="13.5"/>
    <row r="6669" s="57" customFormat="1" ht="13.5"/>
    <row r="6670" s="57" customFormat="1" ht="13.5"/>
    <row r="6671" s="57" customFormat="1" ht="13.5"/>
    <row r="6672" s="57" customFormat="1" ht="13.5"/>
    <row r="6673" s="57" customFormat="1" ht="13.5"/>
    <row r="6674" s="57" customFormat="1" ht="13.5"/>
    <row r="6675" s="57" customFormat="1" ht="13.5"/>
    <row r="6676" s="57" customFormat="1" ht="13.5"/>
    <row r="6677" s="57" customFormat="1" ht="13.5"/>
    <row r="6678" s="57" customFormat="1" ht="13.5"/>
    <row r="6679" s="57" customFormat="1" ht="13.5"/>
    <row r="6680" s="57" customFormat="1" ht="13.5"/>
    <row r="6681" s="57" customFormat="1" ht="13.5"/>
    <row r="6682" s="57" customFormat="1" ht="13.5"/>
    <row r="6683" s="57" customFormat="1" ht="13.5"/>
    <row r="6684" s="57" customFormat="1" ht="13.5"/>
    <row r="6685" s="57" customFormat="1" ht="13.5"/>
    <row r="6686" s="57" customFormat="1" ht="13.5"/>
    <row r="6687" s="57" customFormat="1" ht="13.5"/>
    <row r="6688" s="57" customFormat="1" ht="13.5"/>
    <row r="6689" s="57" customFormat="1" ht="13.5"/>
    <row r="6690" s="57" customFormat="1" ht="13.5"/>
    <row r="6691" s="57" customFormat="1" ht="13.5"/>
    <row r="6692" s="57" customFormat="1" ht="13.5"/>
    <row r="6693" s="57" customFormat="1" ht="13.5"/>
    <row r="6694" s="57" customFormat="1" ht="13.5"/>
    <row r="6695" s="57" customFormat="1" ht="13.5"/>
    <row r="6696" s="57" customFormat="1" ht="13.5"/>
    <row r="6697" s="57" customFormat="1" ht="13.5"/>
    <row r="6698" s="57" customFormat="1" ht="13.5"/>
    <row r="6699" s="57" customFormat="1" ht="13.5"/>
    <row r="6700" s="57" customFormat="1" ht="13.5"/>
    <row r="6701" s="57" customFormat="1" ht="13.5"/>
    <row r="6702" s="57" customFormat="1" ht="13.5"/>
    <row r="6703" s="57" customFormat="1" ht="13.5"/>
    <row r="6704" s="57" customFormat="1" ht="13.5"/>
    <row r="6705" s="57" customFormat="1" ht="13.5"/>
    <row r="6706" s="57" customFormat="1" ht="13.5"/>
    <row r="6707" s="57" customFormat="1" ht="13.5"/>
    <row r="6708" s="57" customFormat="1" ht="13.5"/>
    <row r="6709" s="57" customFormat="1" ht="13.5"/>
    <row r="6710" s="57" customFormat="1" ht="13.5"/>
    <row r="6711" s="57" customFormat="1" ht="13.5"/>
    <row r="6712" s="57" customFormat="1" ht="13.5"/>
    <row r="6713" s="57" customFormat="1" ht="13.5"/>
    <row r="6714" s="57" customFormat="1" ht="13.5"/>
    <row r="6715" s="57" customFormat="1" ht="13.5"/>
    <row r="6716" s="57" customFormat="1" ht="13.5"/>
    <row r="6717" s="57" customFormat="1" ht="13.5"/>
    <row r="6718" s="57" customFormat="1" ht="13.5"/>
    <row r="6719" s="57" customFormat="1" ht="13.5"/>
    <row r="6720" s="57" customFormat="1" ht="13.5"/>
    <row r="6721" s="57" customFormat="1" ht="13.5"/>
    <row r="6722" s="57" customFormat="1" ht="13.5"/>
    <row r="6723" s="57" customFormat="1" ht="13.5"/>
    <row r="6724" s="57" customFormat="1" ht="13.5"/>
    <row r="6725" s="57" customFormat="1" ht="13.5"/>
    <row r="6726" s="57" customFormat="1" ht="13.5"/>
    <row r="6727" s="57" customFormat="1" ht="13.5"/>
    <row r="6728" s="57" customFormat="1" ht="13.5"/>
    <row r="6729" s="57" customFormat="1" ht="13.5"/>
    <row r="6730" s="57" customFormat="1" ht="13.5"/>
    <row r="6731" s="57" customFormat="1" ht="13.5"/>
    <row r="6732" s="57" customFormat="1" ht="13.5"/>
    <row r="6733" s="57" customFormat="1" ht="13.5"/>
    <row r="6734" s="57" customFormat="1" ht="13.5"/>
    <row r="6735" s="57" customFormat="1" ht="13.5"/>
    <row r="6736" s="57" customFormat="1" ht="13.5"/>
    <row r="6737" s="57" customFormat="1" ht="13.5"/>
    <row r="6738" s="57" customFormat="1" ht="13.5"/>
    <row r="6739" s="57" customFormat="1" ht="13.5"/>
    <row r="6740" s="57" customFormat="1" ht="13.5"/>
    <row r="6741" s="57" customFormat="1" ht="13.5"/>
    <row r="6742" s="57" customFormat="1" ht="13.5"/>
    <row r="6743" s="57" customFormat="1" ht="13.5"/>
    <row r="6744" s="57" customFormat="1" ht="13.5"/>
    <row r="6745" s="57" customFormat="1" ht="13.5"/>
    <row r="6746" s="57" customFormat="1" ht="13.5"/>
    <row r="6747" s="57" customFormat="1" ht="13.5"/>
    <row r="6748" s="57" customFormat="1" ht="13.5"/>
    <row r="6749" s="57" customFormat="1" ht="13.5"/>
    <row r="6750" s="57" customFormat="1" ht="13.5"/>
    <row r="6751" s="57" customFormat="1" ht="13.5"/>
    <row r="6752" s="57" customFormat="1" ht="13.5"/>
    <row r="6753" s="57" customFormat="1" ht="13.5"/>
    <row r="6754" s="57" customFormat="1" ht="13.5"/>
    <row r="6755" s="57" customFormat="1" ht="13.5"/>
    <row r="6756" s="57" customFormat="1" ht="13.5"/>
    <row r="6757" s="57" customFormat="1" ht="13.5"/>
    <row r="6758" s="57" customFormat="1" ht="13.5"/>
    <row r="6759" s="57" customFormat="1" ht="13.5"/>
    <row r="6760" s="57" customFormat="1" ht="13.5"/>
    <row r="6761" s="57" customFormat="1" ht="13.5"/>
    <row r="6762" s="57" customFormat="1" ht="13.5"/>
    <row r="6763" s="57" customFormat="1" ht="13.5"/>
    <row r="6764" s="57" customFormat="1" ht="13.5"/>
    <row r="6765" s="57" customFormat="1" ht="13.5"/>
    <row r="6766" s="57" customFormat="1" ht="13.5"/>
    <row r="6767" s="57" customFormat="1" ht="13.5"/>
    <row r="6768" s="57" customFormat="1" ht="13.5"/>
    <row r="6769" s="57" customFormat="1" ht="13.5"/>
    <row r="6770" s="57" customFormat="1" ht="13.5"/>
    <row r="6771" s="57" customFormat="1" ht="13.5"/>
    <row r="6772" s="57" customFormat="1" ht="13.5"/>
    <row r="6773" s="57" customFormat="1" ht="13.5"/>
    <row r="6774" s="57" customFormat="1" ht="13.5"/>
    <row r="6775" s="57" customFormat="1" ht="13.5"/>
    <row r="6776" s="57" customFormat="1" ht="13.5"/>
    <row r="6777" s="57" customFormat="1" ht="13.5"/>
    <row r="6778" s="57" customFormat="1" ht="13.5"/>
    <row r="6779" s="57" customFormat="1" ht="13.5"/>
    <row r="6780" s="57" customFormat="1" ht="13.5"/>
    <row r="6781" s="57" customFormat="1" ht="13.5"/>
    <row r="6782" s="57" customFormat="1" ht="13.5"/>
    <row r="6783" s="57" customFormat="1" ht="13.5"/>
    <row r="6784" s="57" customFormat="1" ht="13.5"/>
    <row r="6785" s="57" customFormat="1" ht="13.5"/>
    <row r="6786" s="57" customFormat="1" ht="13.5"/>
    <row r="6787" s="57" customFormat="1" ht="13.5"/>
    <row r="6788" s="57" customFormat="1" ht="13.5"/>
    <row r="6789" s="57" customFormat="1" ht="13.5"/>
    <row r="6790" s="57" customFormat="1" ht="13.5"/>
    <row r="6791" s="57" customFormat="1" ht="13.5"/>
    <row r="6792" s="57" customFormat="1" ht="13.5"/>
    <row r="6793" s="57" customFormat="1" ht="13.5"/>
    <row r="6794" s="57" customFormat="1" ht="13.5"/>
    <row r="6795" s="57" customFormat="1" ht="13.5"/>
    <row r="6796" s="57" customFormat="1" ht="13.5"/>
    <row r="6797" s="57" customFormat="1" ht="13.5"/>
    <row r="6798" s="57" customFormat="1" ht="13.5"/>
    <row r="6799" s="57" customFormat="1" ht="13.5"/>
    <row r="6800" s="57" customFormat="1" ht="13.5"/>
    <row r="6801" s="57" customFormat="1" ht="13.5"/>
    <row r="6802" s="57" customFormat="1" ht="13.5"/>
    <row r="6803" s="57" customFormat="1" ht="13.5"/>
    <row r="6804" s="57" customFormat="1" ht="13.5"/>
    <row r="6805" s="57" customFormat="1" ht="13.5"/>
    <row r="6806" s="57" customFormat="1" ht="13.5"/>
    <row r="6807" s="57" customFormat="1" ht="13.5"/>
    <row r="6808" s="57" customFormat="1" ht="13.5"/>
    <row r="6809" s="57" customFormat="1" ht="13.5"/>
    <row r="6810" s="57" customFormat="1" ht="13.5"/>
    <row r="6811" s="57" customFormat="1" ht="13.5"/>
    <row r="6812" s="57" customFormat="1" ht="13.5"/>
    <row r="6813" s="57" customFormat="1" ht="13.5"/>
    <row r="6814" s="57" customFormat="1" ht="13.5"/>
    <row r="6815" s="57" customFormat="1" ht="13.5"/>
    <row r="6816" s="57" customFormat="1" ht="13.5"/>
    <row r="6817" s="57" customFormat="1" ht="13.5"/>
    <row r="6818" s="57" customFormat="1" ht="13.5"/>
    <row r="6819" s="57" customFormat="1" ht="13.5"/>
    <row r="6820" s="57" customFormat="1" ht="13.5"/>
    <row r="6821" s="57" customFormat="1" ht="13.5"/>
    <row r="6822" s="57" customFormat="1" ht="13.5"/>
    <row r="6823" s="57" customFormat="1" ht="13.5"/>
    <row r="6824" s="57" customFormat="1" ht="13.5"/>
    <row r="6825" s="57" customFormat="1" ht="13.5"/>
    <row r="6826" s="57" customFormat="1" ht="13.5"/>
    <row r="6827" s="57" customFormat="1" ht="13.5"/>
    <row r="6828" s="57" customFormat="1" ht="13.5"/>
    <row r="6829" s="57" customFormat="1" ht="13.5"/>
    <row r="6830" s="57" customFormat="1" ht="13.5"/>
    <row r="6831" s="57" customFormat="1" ht="13.5"/>
    <row r="6832" s="57" customFormat="1" ht="13.5"/>
    <row r="6833" s="57" customFormat="1" ht="13.5"/>
    <row r="6834" s="57" customFormat="1" ht="13.5"/>
    <row r="6835" s="57" customFormat="1" ht="13.5"/>
    <row r="6836" s="57" customFormat="1" ht="13.5"/>
    <row r="6837" s="57" customFormat="1" ht="13.5"/>
    <row r="6838" s="57" customFormat="1" ht="13.5"/>
    <row r="6839" s="57" customFormat="1" ht="13.5"/>
    <row r="6840" s="57" customFormat="1" ht="13.5"/>
    <row r="6841" s="57" customFormat="1" ht="13.5"/>
    <row r="6842" s="57" customFormat="1" ht="13.5"/>
    <row r="6843" s="57" customFormat="1" ht="13.5"/>
    <row r="6844" s="57" customFormat="1" ht="13.5"/>
    <row r="6845" s="57" customFormat="1" ht="13.5"/>
    <row r="6846" s="57" customFormat="1" ht="13.5"/>
    <row r="6847" s="57" customFormat="1" ht="13.5"/>
    <row r="6848" s="57" customFormat="1" ht="13.5"/>
    <row r="6849" s="57" customFormat="1" ht="13.5"/>
    <row r="6850" s="57" customFormat="1" ht="13.5"/>
    <row r="6851" s="57" customFormat="1" ht="13.5"/>
    <row r="6852" s="57" customFormat="1" ht="13.5"/>
    <row r="6853" s="57" customFormat="1" ht="13.5"/>
    <row r="6854" s="57" customFormat="1" ht="13.5"/>
    <row r="6855" s="57" customFormat="1" ht="13.5"/>
    <row r="6856" s="57" customFormat="1" ht="13.5"/>
    <row r="6857" s="57" customFormat="1" ht="13.5"/>
    <row r="6858" s="57" customFormat="1" ht="13.5"/>
    <row r="6859" s="57" customFormat="1" ht="13.5"/>
    <row r="6860" s="57" customFormat="1" ht="13.5"/>
    <row r="6861" s="57" customFormat="1" ht="13.5"/>
    <row r="6862" s="57" customFormat="1" ht="13.5"/>
    <row r="6863" s="57" customFormat="1" ht="13.5"/>
    <row r="6864" s="57" customFormat="1" ht="13.5"/>
    <row r="6865" s="57" customFormat="1" ht="13.5"/>
    <row r="6866" s="57" customFormat="1" ht="13.5"/>
    <row r="6867" s="57" customFormat="1" ht="13.5"/>
    <row r="6868" s="57" customFormat="1" ht="13.5"/>
    <row r="6869" s="57" customFormat="1" ht="13.5"/>
    <row r="6870" s="57" customFormat="1" ht="13.5"/>
    <row r="6871" s="57" customFormat="1" ht="13.5"/>
    <row r="6872" s="57" customFormat="1" ht="13.5"/>
    <row r="6873" s="57" customFormat="1" ht="13.5"/>
    <row r="6874" s="57" customFormat="1" ht="13.5"/>
    <row r="6875" s="57" customFormat="1" ht="13.5"/>
    <row r="6876" s="57" customFormat="1" ht="13.5"/>
    <row r="6877" s="57" customFormat="1" ht="13.5"/>
    <row r="6878" s="57" customFormat="1" ht="13.5"/>
    <row r="6879" s="57" customFormat="1" ht="13.5"/>
    <row r="6880" s="57" customFormat="1" ht="13.5"/>
    <row r="6881" s="57" customFormat="1" ht="13.5"/>
    <row r="6882" s="57" customFormat="1" ht="13.5"/>
    <row r="6883" s="57" customFormat="1" ht="13.5"/>
    <row r="6884" s="57" customFormat="1" ht="13.5"/>
    <row r="6885" s="57" customFormat="1" ht="13.5"/>
    <row r="6886" s="57" customFormat="1" ht="13.5"/>
    <row r="6887" s="57" customFormat="1" ht="13.5"/>
    <row r="6888" s="57" customFormat="1" ht="13.5"/>
    <row r="6889" s="57" customFormat="1" ht="13.5"/>
    <row r="6890" s="57" customFormat="1" ht="13.5"/>
    <row r="6891" s="57" customFormat="1" ht="13.5"/>
    <row r="6892" s="57" customFormat="1" ht="13.5"/>
    <row r="6893" s="57" customFormat="1" ht="13.5"/>
    <row r="6894" s="57" customFormat="1" ht="13.5"/>
    <row r="6895" s="57" customFormat="1" ht="13.5"/>
    <row r="6896" s="57" customFormat="1" ht="13.5"/>
    <row r="6897" s="57" customFormat="1" ht="13.5"/>
    <row r="6898" s="57" customFormat="1" ht="13.5"/>
    <row r="6899" s="57" customFormat="1" ht="13.5"/>
    <row r="6900" s="57" customFormat="1" ht="13.5"/>
    <row r="6901" s="57" customFormat="1" ht="13.5"/>
    <row r="6902" s="57" customFormat="1" ht="13.5"/>
    <row r="6903" s="57" customFormat="1" ht="13.5"/>
    <row r="6904" s="57" customFormat="1" ht="13.5"/>
    <row r="6905" s="57" customFormat="1" ht="13.5"/>
    <row r="6906" s="57" customFormat="1" ht="13.5"/>
    <row r="6907" s="57" customFormat="1" ht="13.5"/>
    <row r="6908" s="57" customFormat="1" ht="13.5"/>
    <row r="6909" s="57" customFormat="1" ht="13.5"/>
    <row r="6910" s="57" customFormat="1" ht="13.5"/>
    <row r="6911" s="57" customFormat="1" ht="13.5"/>
    <row r="6912" s="57" customFormat="1" ht="13.5"/>
    <row r="6913" s="57" customFormat="1" ht="13.5"/>
    <row r="6914" s="57" customFormat="1" ht="13.5"/>
    <row r="6915" s="57" customFormat="1" ht="13.5"/>
    <row r="6916" s="57" customFormat="1" ht="13.5"/>
    <row r="6917" s="57" customFormat="1" ht="13.5"/>
    <row r="6918" s="57" customFormat="1" ht="13.5"/>
    <row r="6919" s="57" customFormat="1" ht="13.5"/>
    <row r="6920" s="57" customFormat="1" ht="13.5"/>
    <row r="6921" s="57" customFormat="1" ht="13.5"/>
    <row r="6922" s="57" customFormat="1" ht="13.5"/>
    <row r="6923" s="57" customFormat="1" ht="13.5"/>
    <row r="6924" s="57" customFormat="1" ht="13.5"/>
    <row r="6925" s="57" customFormat="1" ht="13.5"/>
    <row r="6926" s="57" customFormat="1" ht="13.5"/>
    <row r="6927" s="57" customFormat="1" ht="13.5"/>
    <row r="6928" s="57" customFormat="1" ht="13.5"/>
    <row r="6929" s="57" customFormat="1" ht="13.5"/>
    <row r="6930" s="57" customFormat="1" ht="13.5"/>
    <row r="6931" s="57" customFormat="1" ht="13.5"/>
    <row r="6932" s="57" customFormat="1" ht="13.5"/>
    <row r="6933" s="57" customFormat="1" ht="13.5"/>
    <row r="6934" s="57" customFormat="1" ht="13.5"/>
    <row r="6935" s="57" customFormat="1" ht="13.5"/>
    <row r="6936" s="57" customFormat="1" ht="13.5"/>
    <row r="6937" s="57" customFormat="1" ht="13.5"/>
    <row r="6938" s="57" customFormat="1" ht="13.5"/>
    <row r="6939" s="57" customFormat="1" ht="13.5"/>
    <row r="6940" s="57" customFormat="1" ht="13.5"/>
    <row r="6941" s="57" customFormat="1" ht="13.5"/>
    <row r="6942" s="57" customFormat="1" ht="13.5"/>
    <row r="6943" s="57" customFormat="1" ht="13.5"/>
    <row r="6944" s="57" customFormat="1" ht="13.5"/>
    <row r="6945" s="57" customFormat="1" ht="13.5"/>
    <row r="6946" s="57" customFormat="1" ht="13.5"/>
    <row r="6947" s="57" customFormat="1" ht="13.5"/>
    <row r="6948" s="57" customFormat="1" ht="13.5"/>
    <row r="6949" s="57" customFormat="1" ht="13.5"/>
    <row r="6950" s="57" customFormat="1" ht="13.5"/>
    <row r="6951" s="57" customFormat="1" ht="13.5"/>
    <row r="6952" s="57" customFormat="1" ht="13.5"/>
    <row r="6953" s="57" customFormat="1" ht="13.5"/>
    <row r="6954" s="57" customFormat="1" ht="13.5"/>
    <row r="6955" s="57" customFormat="1" ht="13.5"/>
    <row r="6956" s="57" customFormat="1" ht="13.5"/>
    <row r="6957" s="57" customFormat="1" ht="13.5"/>
    <row r="6958" s="57" customFormat="1" ht="13.5"/>
    <row r="6959" s="57" customFormat="1" ht="13.5"/>
    <row r="6960" s="57" customFormat="1" ht="13.5"/>
    <row r="6961" s="57" customFormat="1" ht="13.5"/>
    <row r="6962" s="57" customFormat="1" ht="13.5"/>
    <row r="6963" s="57" customFormat="1" ht="13.5"/>
    <row r="6964" s="57" customFormat="1" ht="13.5"/>
    <row r="6965" s="57" customFormat="1" ht="13.5"/>
    <row r="6966" s="57" customFormat="1" ht="13.5"/>
    <row r="6967" s="57" customFormat="1" ht="13.5"/>
    <row r="6968" s="57" customFormat="1" ht="13.5"/>
    <row r="6969" s="57" customFormat="1" ht="13.5"/>
    <row r="6970" s="57" customFormat="1" ht="13.5"/>
    <row r="6971" s="57" customFormat="1" ht="13.5"/>
    <row r="6972" s="57" customFormat="1" ht="13.5"/>
    <row r="6973" s="57" customFormat="1" ht="13.5"/>
    <row r="6974" s="57" customFormat="1" ht="13.5"/>
    <row r="6975" s="57" customFormat="1" ht="13.5"/>
    <row r="6976" s="57" customFormat="1" ht="13.5"/>
    <row r="6977" s="57" customFormat="1" ht="13.5"/>
    <row r="6978" s="57" customFormat="1" ht="13.5"/>
    <row r="6979" s="57" customFormat="1" ht="13.5"/>
    <row r="6980" s="57" customFormat="1" ht="13.5"/>
    <row r="6981" s="57" customFormat="1" ht="13.5"/>
    <row r="6982" s="57" customFormat="1" ht="13.5"/>
    <row r="6983" s="57" customFormat="1" ht="13.5"/>
    <row r="6984" s="57" customFormat="1" ht="13.5"/>
    <row r="6985" s="57" customFormat="1" ht="13.5"/>
    <row r="6986" s="57" customFormat="1" ht="13.5"/>
    <row r="6987" s="57" customFormat="1" ht="13.5"/>
    <row r="6988" s="57" customFormat="1" ht="13.5"/>
    <row r="6989" s="57" customFormat="1" ht="13.5"/>
    <row r="6990" s="57" customFormat="1" ht="13.5"/>
    <row r="6991" s="57" customFormat="1" ht="13.5"/>
    <row r="6992" s="57" customFormat="1" ht="13.5"/>
    <row r="6993" s="57" customFormat="1" ht="13.5"/>
    <row r="6994" s="57" customFormat="1" ht="13.5"/>
    <row r="6995" s="57" customFormat="1" ht="13.5"/>
    <row r="6996" s="57" customFormat="1" ht="13.5"/>
    <row r="6997" s="57" customFormat="1" ht="13.5"/>
    <row r="6998" s="57" customFormat="1" ht="13.5"/>
    <row r="6999" s="57" customFormat="1" ht="13.5"/>
    <row r="7000" s="57" customFormat="1" ht="13.5"/>
    <row r="7001" s="57" customFormat="1" ht="13.5"/>
    <row r="7002" s="57" customFormat="1" ht="13.5"/>
    <row r="7003" s="57" customFormat="1" ht="13.5"/>
    <row r="7004" s="57" customFormat="1" ht="13.5"/>
    <row r="7005" s="57" customFormat="1" ht="13.5"/>
    <row r="7006" s="57" customFormat="1" ht="13.5"/>
    <row r="7007" s="57" customFormat="1" ht="13.5"/>
    <row r="7008" s="57" customFormat="1" ht="13.5"/>
    <row r="7009" s="57" customFormat="1" ht="13.5"/>
    <row r="7010" s="57" customFormat="1" ht="13.5"/>
    <row r="7011" s="57" customFormat="1" ht="13.5"/>
    <row r="7012" s="57" customFormat="1" ht="13.5"/>
    <row r="7013" s="57" customFormat="1" ht="13.5"/>
    <row r="7014" s="57" customFormat="1" ht="13.5"/>
    <row r="7015" s="57" customFormat="1" ht="13.5"/>
    <row r="7016" s="57" customFormat="1" ht="13.5"/>
    <row r="7017" s="57" customFormat="1" ht="13.5"/>
    <row r="7018" s="57" customFormat="1" ht="13.5"/>
    <row r="7019" s="57" customFormat="1" ht="13.5"/>
    <row r="7020" s="57" customFormat="1" ht="13.5"/>
    <row r="7021" s="57" customFormat="1" ht="13.5"/>
    <row r="7022" s="57" customFormat="1" ht="13.5"/>
    <row r="7023" s="57" customFormat="1" ht="13.5"/>
    <row r="7024" s="57" customFormat="1" ht="13.5"/>
    <row r="7025" s="57" customFormat="1" ht="13.5"/>
    <row r="7026" s="57" customFormat="1" ht="13.5"/>
    <row r="7027" s="57" customFormat="1" ht="13.5"/>
    <row r="7028" s="57" customFormat="1" ht="13.5"/>
    <row r="7029" s="57" customFormat="1" ht="13.5"/>
    <row r="7030" s="57" customFormat="1" ht="13.5"/>
    <row r="7031" s="57" customFormat="1" ht="13.5"/>
    <row r="7032" s="57" customFormat="1" ht="13.5"/>
    <row r="7033" s="57" customFormat="1" ht="13.5"/>
    <row r="7034" s="57" customFormat="1" ht="13.5"/>
    <row r="7035" s="57" customFormat="1" ht="13.5"/>
    <row r="7036" s="57" customFormat="1" ht="13.5"/>
    <row r="7037" s="57" customFormat="1" ht="13.5"/>
    <row r="7038" s="57" customFormat="1" ht="13.5"/>
    <row r="7039" s="57" customFormat="1" ht="13.5"/>
    <row r="7040" s="57" customFormat="1" ht="13.5"/>
    <row r="7041" s="57" customFormat="1" ht="13.5"/>
    <row r="7042" s="57" customFormat="1" ht="13.5"/>
    <row r="7043" s="57" customFormat="1" ht="13.5"/>
    <row r="7044" s="57" customFormat="1" ht="13.5"/>
    <row r="7045" s="57" customFormat="1" ht="13.5"/>
    <row r="7046" s="57" customFormat="1" ht="13.5"/>
    <row r="7047" s="57" customFormat="1" ht="13.5"/>
    <row r="7048" s="57" customFormat="1" ht="13.5"/>
    <row r="7049" s="57" customFormat="1" ht="13.5"/>
    <row r="7050" s="57" customFormat="1" ht="13.5"/>
    <row r="7051" s="57" customFormat="1" ht="13.5"/>
    <row r="7052" s="57" customFormat="1" ht="13.5"/>
    <row r="7053" s="57" customFormat="1" ht="13.5"/>
    <row r="7054" s="57" customFormat="1" ht="13.5"/>
    <row r="7055" s="57" customFormat="1" ht="13.5"/>
    <row r="7056" s="57" customFormat="1" ht="13.5"/>
    <row r="7057" s="57" customFormat="1" ht="13.5"/>
    <row r="7058" s="57" customFormat="1" ht="13.5"/>
    <row r="7059" s="57" customFormat="1" ht="13.5"/>
    <row r="7060" s="57" customFormat="1" ht="13.5"/>
    <row r="7061" s="57" customFormat="1" ht="13.5"/>
    <row r="7062" s="57" customFormat="1" ht="13.5"/>
    <row r="7063" s="57" customFormat="1" ht="13.5"/>
    <row r="7064" s="57" customFormat="1" ht="13.5"/>
    <row r="7065" s="57" customFormat="1" ht="13.5"/>
    <row r="7066" s="57" customFormat="1" ht="13.5"/>
    <row r="7067" s="57" customFormat="1" ht="13.5"/>
    <row r="7068" s="57" customFormat="1" ht="13.5"/>
    <row r="7069" s="57" customFormat="1" ht="13.5"/>
    <row r="7070" s="57" customFormat="1" ht="13.5"/>
    <row r="7071" s="57" customFormat="1" ht="13.5"/>
    <row r="7072" s="57" customFormat="1" ht="13.5"/>
    <row r="7073" s="57" customFormat="1" ht="13.5"/>
    <row r="7074" s="57" customFormat="1" ht="13.5"/>
    <row r="7075" s="57" customFormat="1" ht="13.5"/>
    <row r="7076" s="57" customFormat="1" ht="13.5"/>
    <row r="7077" s="57" customFormat="1" ht="13.5"/>
    <row r="7078" s="57" customFormat="1" ht="13.5"/>
    <row r="7079" s="57" customFormat="1" ht="13.5"/>
    <row r="7080" s="57" customFormat="1" ht="13.5"/>
    <row r="7081" s="57" customFormat="1" ht="13.5"/>
    <row r="7082" s="57" customFormat="1" ht="13.5"/>
    <row r="7083" s="57" customFormat="1" ht="13.5"/>
    <row r="7084" s="57" customFormat="1" ht="13.5"/>
    <row r="7085" s="57" customFormat="1" ht="13.5"/>
    <row r="7086" s="57" customFormat="1" ht="13.5"/>
    <row r="7087" s="57" customFormat="1" ht="13.5"/>
    <row r="7088" s="57" customFormat="1" ht="13.5"/>
    <row r="7089" s="57" customFormat="1" ht="13.5"/>
    <row r="7090" s="57" customFormat="1" ht="13.5"/>
    <row r="7091" s="57" customFormat="1" ht="13.5"/>
    <row r="7092" s="57" customFormat="1" ht="13.5"/>
    <row r="7093" s="57" customFormat="1" ht="13.5"/>
    <row r="7094" s="57" customFormat="1" ht="13.5"/>
    <row r="7095" s="57" customFormat="1" ht="13.5"/>
    <row r="7096" s="57" customFormat="1" ht="13.5"/>
    <row r="7097" s="57" customFormat="1" ht="13.5"/>
    <row r="7098" s="57" customFormat="1" ht="13.5"/>
    <row r="7099" s="57" customFormat="1" ht="13.5"/>
    <row r="7100" s="57" customFormat="1" ht="13.5"/>
    <row r="7101" s="57" customFormat="1" ht="13.5"/>
    <row r="7102" s="57" customFormat="1" ht="13.5"/>
    <row r="7103" s="57" customFormat="1" ht="13.5"/>
    <row r="7104" s="57" customFormat="1" ht="13.5"/>
    <row r="7105" s="57" customFormat="1" ht="13.5"/>
    <row r="7106" s="57" customFormat="1" ht="13.5"/>
    <row r="7107" s="57" customFormat="1" ht="13.5"/>
    <row r="7108" s="57" customFormat="1" ht="13.5"/>
    <row r="7109" s="57" customFormat="1" ht="13.5"/>
    <row r="7110" s="57" customFormat="1" ht="13.5"/>
    <row r="7111" s="57" customFormat="1" ht="13.5"/>
    <row r="7112" s="57" customFormat="1" ht="13.5"/>
    <row r="7113" s="57" customFormat="1" ht="13.5"/>
    <row r="7114" s="57" customFormat="1" ht="13.5"/>
    <row r="7115" s="57" customFormat="1" ht="13.5"/>
    <row r="7116" s="57" customFormat="1" ht="13.5"/>
    <row r="7117" s="57" customFormat="1" ht="13.5"/>
    <row r="7118" s="57" customFormat="1" ht="13.5"/>
    <row r="7119" s="57" customFormat="1" ht="13.5"/>
    <row r="7120" s="57" customFormat="1" ht="13.5"/>
    <row r="7121" s="57" customFormat="1" ht="13.5"/>
    <row r="7122" s="57" customFormat="1" ht="13.5"/>
    <row r="7123" s="57" customFormat="1" ht="13.5"/>
    <row r="7124" s="57" customFormat="1" ht="13.5"/>
    <row r="7125" s="57" customFormat="1" ht="13.5"/>
    <row r="7126" s="57" customFormat="1" ht="13.5"/>
    <row r="7127" s="57" customFormat="1" ht="13.5"/>
    <row r="7128" s="57" customFormat="1" ht="13.5"/>
    <row r="7129" s="57" customFormat="1" ht="13.5"/>
    <row r="7130" s="57" customFormat="1" ht="13.5"/>
    <row r="7131" s="57" customFormat="1" ht="13.5"/>
    <row r="7132" s="57" customFormat="1" ht="13.5"/>
    <row r="7133" s="57" customFormat="1" ht="13.5"/>
    <row r="7134" s="57" customFormat="1" ht="13.5"/>
    <row r="7135" s="57" customFormat="1" ht="13.5"/>
    <row r="7136" s="57" customFormat="1" ht="13.5"/>
    <row r="7137" s="57" customFormat="1" ht="13.5"/>
    <row r="7138" s="57" customFormat="1" ht="13.5"/>
    <row r="7139" s="57" customFormat="1" ht="13.5"/>
    <row r="7140" s="57" customFormat="1" ht="13.5"/>
    <row r="7141" s="57" customFormat="1" ht="13.5"/>
    <row r="7142" s="57" customFormat="1" ht="13.5"/>
    <row r="7143" s="57" customFormat="1" ht="13.5"/>
    <row r="7144" s="57" customFormat="1" ht="13.5"/>
    <row r="7145" s="57" customFormat="1" ht="13.5"/>
    <row r="7146" s="57" customFormat="1" ht="13.5"/>
    <row r="7147" s="57" customFormat="1" ht="13.5"/>
    <row r="7148" s="57" customFormat="1" ht="13.5"/>
    <row r="7149" s="57" customFormat="1" ht="13.5"/>
    <row r="7150" s="57" customFormat="1" ht="13.5"/>
    <row r="7151" s="57" customFormat="1" ht="13.5"/>
    <row r="7152" s="57" customFormat="1" ht="13.5"/>
    <row r="7153" s="57" customFormat="1" ht="13.5"/>
    <row r="7154" s="57" customFormat="1" ht="13.5"/>
    <row r="7155" s="57" customFormat="1" ht="13.5"/>
    <row r="7156" s="57" customFormat="1" ht="13.5"/>
    <row r="7157" s="57" customFormat="1" ht="13.5"/>
    <row r="7158" s="57" customFormat="1" ht="13.5"/>
    <row r="7159" s="57" customFormat="1" ht="13.5"/>
    <row r="7160" s="57" customFormat="1" ht="13.5"/>
    <row r="7161" s="57" customFormat="1" ht="13.5"/>
    <row r="7162" s="57" customFormat="1" ht="13.5"/>
    <row r="7163" s="57" customFormat="1" ht="13.5"/>
    <row r="7164" s="57" customFormat="1" ht="13.5"/>
    <row r="7165" s="57" customFormat="1" ht="13.5"/>
    <row r="7166" s="57" customFormat="1" ht="13.5"/>
    <row r="7167" s="57" customFormat="1" ht="13.5"/>
    <row r="7168" s="57" customFormat="1" ht="13.5"/>
    <row r="7169" s="57" customFormat="1" ht="13.5"/>
    <row r="7170" s="57" customFormat="1" ht="13.5"/>
    <row r="7171" s="57" customFormat="1" ht="13.5"/>
    <row r="7172" s="57" customFormat="1" ht="13.5"/>
    <row r="7173" s="57" customFormat="1" ht="13.5"/>
    <row r="7174" s="57" customFormat="1" ht="13.5"/>
    <row r="7175" s="57" customFormat="1" ht="13.5"/>
    <row r="7176" s="57" customFormat="1" ht="13.5"/>
    <row r="7177" s="57" customFormat="1" ht="13.5"/>
    <row r="7178" s="57" customFormat="1" ht="13.5"/>
    <row r="7179" s="57" customFormat="1" ht="13.5"/>
    <row r="7180" s="57" customFormat="1" ht="13.5"/>
    <row r="7181" s="57" customFormat="1" ht="13.5"/>
    <row r="7182" s="57" customFormat="1" ht="13.5"/>
    <row r="7183" s="57" customFormat="1" ht="13.5"/>
    <row r="7184" s="57" customFormat="1" ht="13.5"/>
    <row r="7185" s="57" customFormat="1" ht="13.5"/>
    <row r="7186" s="57" customFormat="1" ht="13.5"/>
    <row r="7187" s="57" customFormat="1" ht="13.5"/>
    <row r="7188" s="57" customFormat="1" ht="13.5"/>
    <row r="7189" s="57" customFormat="1" ht="13.5"/>
    <row r="7190" s="57" customFormat="1" ht="13.5"/>
    <row r="7191" s="57" customFormat="1" ht="13.5"/>
    <row r="7192" s="57" customFormat="1" ht="13.5"/>
    <row r="7193" s="57" customFormat="1" ht="13.5"/>
    <row r="7194" s="57" customFormat="1" ht="13.5"/>
    <row r="7195" s="57" customFormat="1" ht="13.5"/>
    <row r="7196" s="57" customFormat="1" ht="13.5"/>
    <row r="7197" s="57" customFormat="1" ht="13.5"/>
    <row r="7198" s="57" customFormat="1" ht="13.5"/>
    <row r="7199" s="57" customFormat="1" ht="13.5"/>
    <row r="7200" s="57" customFormat="1" ht="13.5"/>
    <row r="7201" s="57" customFormat="1" ht="13.5"/>
    <row r="7202" s="57" customFormat="1" ht="13.5"/>
    <row r="7203" s="57" customFormat="1" ht="13.5"/>
    <row r="7204" s="57" customFormat="1" ht="13.5"/>
    <row r="7205" s="57" customFormat="1" ht="13.5"/>
    <row r="7206" s="57" customFormat="1" ht="13.5"/>
    <row r="7207" s="57" customFormat="1" ht="13.5"/>
    <row r="7208" s="57" customFormat="1" ht="13.5"/>
    <row r="7209" s="57" customFormat="1" ht="13.5"/>
    <row r="7210" s="57" customFormat="1" ht="13.5"/>
    <row r="7211" s="57" customFormat="1" ht="13.5"/>
    <row r="7212" s="57" customFormat="1" ht="13.5"/>
    <row r="7213" s="57" customFormat="1" ht="13.5"/>
    <row r="7214" s="57" customFormat="1" ht="13.5"/>
    <row r="7215" s="57" customFormat="1" ht="13.5"/>
    <row r="7216" s="57" customFormat="1" ht="13.5"/>
    <row r="7217" s="57" customFormat="1" ht="13.5"/>
    <row r="7218" s="57" customFormat="1" ht="13.5"/>
    <row r="7219" s="57" customFormat="1" ht="13.5"/>
    <row r="7220" s="57" customFormat="1" ht="13.5"/>
    <row r="7221" s="57" customFormat="1" ht="13.5"/>
    <row r="7222" s="57" customFormat="1" ht="13.5"/>
    <row r="7223" s="57" customFormat="1" ht="13.5"/>
    <row r="7224" s="57" customFormat="1" ht="13.5"/>
    <row r="7225" s="57" customFormat="1" ht="13.5"/>
    <row r="7226" s="57" customFormat="1" ht="13.5"/>
    <row r="7227" s="57" customFormat="1" ht="13.5"/>
    <row r="7228" s="57" customFormat="1" ht="13.5"/>
    <row r="7229" s="57" customFormat="1" ht="13.5"/>
    <row r="7230" s="57" customFormat="1" ht="13.5"/>
    <row r="7231" s="57" customFormat="1" ht="13.5"/>
    <row r="7232" s="57" customFormat="1" ht="13.5"/>
    <row r="7233" s="57" customFormat="1" ht="13.5"/>
    <row r="7234" s="57" customFormat="1" ht="13.5"/>
    <row r="7235" s="57" customFormat="1" ht="13.5"/>
    <row r="7236" s="57" customFormat="1" ht="13.5"/>
    <row r="7237" s="57" customFormat="1" ht="13.5"/>
    <row r="7238" s="57" customFormat="1" ht="13.5"/>
    <row r="7239" s="57" customFormat="1" ht="13.5"/>
    <row r="7240" s="57" customFormat="1" ht="13.5"/>
    <row r="7241" s="57" customFormat="1" ht="13.5"/>
    <row r="7242" s="57" customFormat="1" ht="13.5"/>
    <row r="7243" s="57" customFormat="1" ht="13.5"/>
    <row r="7244" s="57" customFormat="1" ht="13.5"/>
    <row r="7245" s="57" customFormat="1" ht="13.5"/>
    <row r="7246" s="57" customFormat="1" ht="13.5"/>
    <row r="7247" s="57" customFormat="1" ht="13.5"/>
    <row r="7248" s="57" customFormat="1" ht="13.5"/>
    <row r="7249" s="57" customFormat="1" ht="13.5"/>
    <row r="7250" s="57" customFormat="1" ht="13.5"/>
    <row r="7251" s="57" customFormat="1" ht="13.5"/>
    <row r="7252" s="57" customFormat="1" ht="13.5"/>
    <row r="7253" s="57" customFormat="1" ht="13.5"/>
    <row r="7254" s="57" customFormat="1" ht="13.5"/>
    <row r="7255" s="57" customFormat="1" ht="13.5"/>
    <row r="7256" s="57" customFormat="1" ht="13.5"/>
    <row r="7257" s="57" customFormat="1" ht="13.5"/>
    <row r="7258" s="57" customFormat="1" ht="13.5"/>
    <row r="7259" s="57" customFormat="1" ht="13.5"/>
    <row r="7260" s="57" customFormat="1" ht="13.5"/>
    <row r="7261" s="57" customFormat="1" ht="13.5"/>
    <row r="7262" s="57" customFormat="1" ht="13.5"/>
    <row r="7263" s="57" customFormat="1" ht="13.5"/>
    <row r="7264" s="57" customFormat="1" ht="13.5"/>
    <row r="7265" s="57" customFormat="1" ht="13.5"/>
    <row r="7266" s="57" customFormat="1" ht="13.5"/>
    <row r="7267" s="57" customFormat="1" ht="13.5"/>
    <row r="7268" s="57" customFormat="1" ht="13.5"/>
    <row r="7269" s="57" customFormat="1" ht="13.5"/>
    <row r="7270" s="57" customFormat="1" ht="13.5"/>
    <row r="7271" s="57" customFormat="1" ht="13.5"/>
    <row r="7272" s="57" customFormat="1" ht="13.5"/>
    <row r="7273" s="57" customFormat="1" ht="13.5"/>
    <row r="7274" s="57" customFormat="1" ht="13.5"/>
    <row r="7275" s="57" customFormat="1" ht="13.5"/>
    <row r="7276" s="57" customFormat="1" ht="13.5"/>
    <row r="7277" s="57" customFormat="1" ht="13.5"/>
    <row r="7278" s="57" customFormat="1" ht="13.5"/>
    <row r="7279" s="57" customFormat="1" ht="13.5"/>
    <row r="7280" s="57" customFormat="1" ht="13.5"/>
    <row r="7281" s="57" customFormat="1" ht="13.5"/>
    <row r="7282" s="57" customFormat="1" ht="13.5"/>
    <row r="7283" s="57" customFormat="1" ht="13.5"/>
    <row r="7284" s="57" customFormat="1" ht="13.5"/>
    <row r="7285" s="57" customFormat="1" ht="13.5"/>
    <row r="7286" s="57" customFormat="1" ht="13.5"/>
    <row r="7287" s="57" customFormat="1" ht="13.5"/>
    <row r="7288" s="57" customFormat="1" ht="13.5"/>
    <row r="7289" s="57" customFormat="1" ht="13.5"/>
    <row r="7290" s="57" customFormat="1" ht="13.5"/>
    <row r="7291" s="57" customFormat="1" ht="13.5"/>
    <row r="7292" s="57" customFormat="1" ht="13.5"/>
    <row r="7293" s="57" customFormat="1" ht="13.5"/>
    <row r="7294" s="57" customFormat="1" ht="13.5"/>
    <row r="7295" s="57" customFormat="1" ht="13.5"/>
    <row r="7296" s="57" customFormat="1" ht="13.5"/>
    <row r="7297" s="57" customFormat="1" ht="13.5"/>
    <row r="7298" s="57" customFormat="1" ht="13.5"/>
    <row r="7299" s="57" customFormat="1" ht="13.5"/>
    <row r="7300" s="57" customFormat="1" ht="13.5"/>
    <row r="7301" s="57" customFormat="1" ht="13.5"/>
    <row r="7302" s="57" customFormat="1" ht="13.5"/>
    <row r="7303" s="57" customFormat="1" ht="13.5"/>
    <row r="7304" s="57" customFormat="1" ht="13.5"/>
    <row r="7305" s="57" customFormat="1" ht="13.5"/>
    <row r="7306" s="57" customFormat="1" ht="13.5"/>
    <row r="7307" s="57" customFormat="1" ht="13.5"/>
    <row r="7308" s="57" customFormat="1" ht="13.5"/>
    <row r="7309" s="57" customFormat="1" ht="13.5"/>
    <row r="7310" s="57" customFormat="1" ht="13.5"/>
    <row r="7311" s="57" customFormat="1" ht="13.5"/>
    <row r="7312" s="57" customFormat="1" ht="13.5"/>
    <row r="7313" s="57" customFormat="1" ht="13.5"/>
    <row r="7314" s="57" customFormat="1" ht="13.5"/>
    <row r="7315" s="57" customFormat="1" ht="13.5"/>
    <row r="7316" s="57" customFormat="1" ht="13.5"/>
    <row r="7317" s="57" customFormat="1" ht="13.5"/>
    <row r="7318" s="57" customFormat="1" ht="13.5"/>
    <row r="7319" s="57" customFormat="1" ht="13.5"/>
    <row r="7320" s="57" customFormat="1" ht="13.5"/>
    <row r="7321" s="57" customFormat="1" ht="13.5"/>
    <row r="7322" s="57" customFormat="1" ht="13.5"/>
    <row r="7323" s="57" customFormat="1" ht="13.5"/>
    <row r="7324" s="57" customFormat="1" ht="13.5"/>
    <row r="7325" s="57" customFormat="1" ht="13.5"/>
    <row r="7326" s="57" customFormat="1" ht="13.5"/>
    <row r="7327" s="57" customFormat="1" ht="13.5"/>
    <row r="7328" s="57" customFormat="1" ht="13.5"/>
    <row r="7329" s="57" customFormat="1" ht="13.5"/>
    <row r="7330" s="57" customFormat="1" ht="13.5"/>
    <row r="7331" s="57" customFormat="1" ht="13.5"/>
    <row r="7332" s="57" customFormat="1" ht="13.5"/>
    <row r="7333" s="57" customFormat="1" ht="13.5"/>
    <row r="7334" s="57" customFormat="1" ht="13.5"/>
    <row r="7335" s="57" customFormat="1" ht="13.5"/>
    <row r="7336" s="57" customFormat="1" ht="13.5"/>
    <row r="7337" s="57" customFormat="1" ht="13.5"/>
    <row r="7338" s="57" customFormat="1" ht="13.5"/>
    <row r="7339" s="57" customFormat="1" ht="13.5"/>
    <row r="7340" s="57" customFormat="1" ht="13.5"/>
    <row r="7341" s="57" customFormat="1" ht="13.5"/>
    <row r="7342" s="57" customFormat="1" ht="13.5"/>
    <row r="7343" s="57" customFormat="1" ht="13.5"/>
    <row r="7344" s="57" customFormat="1" ht="13.5"/>
    <row r="7345" s="57" customFormat="1" ht="13.5"/>
    <row r="7346" s="57" customFormat="1" ht="13.5"/>
    <row r="7347" s="57" customFormat="1" ht="13.5"/>
    <row r="7348" s="57" customFormat="1" ht="13.5"/>
    <row r="7349" s="57" customFormat="1" ht="13.5"/>
    <row r="7350" s="57" customFormat="1" ht="13.5"/>
    <row r="7351" s="57" customFormat="1" ht="13.5"/>
    <row r="7352" s="57" customFormat="1" ht="13.5"/>
    <row r="7353" s="57" customFormat="1" ht="13.5"/>
    <row r="7354" s="57" customFormat="1" ht="13.5"/>
    <row r="7355" s="57" customFormat="1" ht="13.5"/>
    <row r="7356" s="57" customFormat="1" ht="13.5"/>
    <row r="7357" s="57" customFormat="1" ht="13.5"/>
    <row r="7358" s="57" customFormat="1" ht="13.5"/>
    <row r="7359" s="57" customFormat="1" ht="13.5"/>
    <row r="7360" s="57" customFormat="1" ht="13.5"/>
    <row r="7361" s="57" customFormat="1" ht="13.5"/>
    <row r="7362" s="57" customFormat="1" ht="13.5"/>
    <row r="7363" s="57" customFormat="1" ht="13.5"/>
    <row r="7364" s="57" customFormat="1" ht="13.5"/>
    <row r="7365" s="57" customFormat="1" ht="13.5"/>
    <row r="7366" s="57" customFormat="1" ht="13.5"/>
    <row r="7367" s="57" customFormat="1" ht="13.5"/>
    <row r="7368" s="57" customFormat="1" ht="13.5"/>
    <row r="7369" s="57" customFormat="1" ht="13.5"/>
    <row r="7370" s="57" customFormat="1" ht="13.5"/>
    <row r="7371" s="57" customFormat="1" ht="13.5"/>
    <row r="7372" s="57" customFormat="1" ht="13.5"/>
    <row r="7373" s="57" customFormat="1" ht="13.5"/>
    <row r="7374" s="57" customFormat="1" ht="13.5"/>
    <row r="7375" s="57" customFormat="1" ht="13.5"/>
    <row r="7376" s="57" customFormat="1" ht="13.5"/>
    <row r="7377" s="57" customFormat="1" ht="13.5"/>
    <row r="7378" s="57" customFormat="1" ht="13.5"/>
    <row r="7379" s="57" customFormat="1" ht="13.5"/>
    <row r="7380" s="57" customFormat="1" ht="13.5"/>
    <row r="7381" s="57" customFormat="1" ht="13.5"/>
    <row r="7382" s="57" customFormat="1" ht="13.5"/>
    <row r="7383" s="57" customFormat="1" ht="13.5"/>
    <row r="7384" s="57" customFormat="1" ht="13.5"/>
    <row r="7385" s="57" customFormat="1" ht="13.5"/>
    <row r="7386" s="57" customFormat="1" ht="13.5"/>
    <row r="7387" s="57" customFormat="1" ht="13.5"/>
    <row r="7388" s="57" customFormat="1" ht="13.5"/>
    <row r="7389" s="57" customFormat="1" ht="13.5"/>
    <row r="7390" s="57" customFormat="1" ht="13.5"/>
    <row r="7391" s="57" customFormat="1" ht="13.5"/>
    <row r="7392" s="57" customFormat="1" ht="13.5"/>
    <row r="7393" s="57" customFormat="1" ht="13.5"/>
    <row r="7394" s="57" customFormat="1" ht="13.5"/>
    <row r="7395" s="57" customFormat="1" ht="13.5"/>
    <row r="7396" s="57" customFormat="1" ht="13.5"/>
    <row r="7397" s="57" customFormat="1" ht="13.5"/>
    <row r="7398" s="57" customFormat="1" ht="13.5"/>
    <row r="7399" s="57" customFormat="1" ht="13.5"/>
    <row r="7400" s="57" customFormat="1" ht="13.5"/>
    <row r="7401" s="57" customFormat="1" ht="13.5"/>
    <row r="7402" s="57" customFormat="1" ht="13.5"/>
    <row r="7403" s="57" customFormat="1" ht="13.5"/>
    <row r="7404" s="57" customFormat="1" ht="13.5"/>
    <row r="7405" s="57" customFormat="1" ht="13.5"/>
    <row r="7406" s="57" customFormat="1" ht="13.5"/>
    <row r="7407" s="57" customFormat="1" ht="13.5"/>
    <row r="7408" s="57" customFormat="1" ht="13.5"/>
    <row r="7409" s="57" customFormat="1" ht="13.5"/>
    <row r="7410" s="57" customFormat="1" ht="13.5"/>
    <row r="7411" s="57" customFormat="1" ht="13.5"/>
    <row r="7412" s="57" customFormat="1" ht="13.5"/>
    <row r="7413" s="57" customFormat="1" ht="13.5"/>
    <row r="7414" s="57" customFormat="1" ht="13.5"/>
    <row r="7415" s="57" customFormat="1" ht="13.5"/>
    <row r="7416" s="57" customFormat="1" ht="13.5"/>
    <row r="7417" s="57" customFormat="1" ht="13.5"/>
    <row r="7418" s="57" customFormat="1" ht="13.5"/>
    <row r="7419" s="57" customFormat="1" ht="13.5"/>
    <row r="7420" s="57" customFormat="1" ht="13.5"/>
    <row r="7421" s="57" customFormat="1" ht="13.5"/>
    <row r="7422" s="57" customFormat="1" ht="13.5"/>
    <row r="7423" s="57" customFormat="1" ht="13.5"/>
    <row r="7424" s="57" customFormat="1" ht="13.5"/>
    <row r="7425" s="57" customFormat="1" ht="13.5"/>
    <row r="7426" s="57" customFormat="1" ht="13.5"/>
    <row r="7427" s="57" customFormat="1" ht="13.5"/>
    <row r="7428" s="57" customFormat="1" ht="13.5"/>
    <row r="7429" s="57" customFormat="1" ht="13.5"/>
    <row r="7430" s="57" customFormat="1" ht="13.5"/>
    <row r="7431" s="57" customFormat="1" ht="13.5"/>
    <row r="7432" s="57" customFormat="1" ht="13.5"/>
    <row r="7433" s="57" customFormat="1" ht="13.5"/>
    <row r="7434" s="57" customFormat="1" ht="13.5"/>
    <row r="7435" s="57" customFormat="1" ht="13.5"/>
    <row r="7436" s="57" customFormat="1" ht="13.5"/>
    <row r="7437" s="57" customFormat="1" ht="13.5"/>
    <row r="7438" s="57" customFormat="1" ht="13.5"/>
    <row r="7439" s="57" customFormat="1" ht="13.5"/>
    <row r="7440" s="57" customFormat="1" ht="13.5"/>
    <row r="7441" s="57" customFormat="1" ht="13.5"/>
    <row r="7442" s="57" customFormat="1" ht="13.5"/>
    <row r="7443" s="57" customFormat="1" ht="13.5"/>
    <row r="7444" s="57" customFormat="1" ht="13.5"/>
    <row r="7445" s="57" customFormat="1" ht="13.5"/>
    <row r="7446" s="57" customFormat="1" ht="13.5"/>
    <row r="7447" s="57" customFormat="1" ht="13.5"/>
    <row r="7448" s="57" customFormat="1" ht="13.5"/>
    <row r="7449" s="57" customFormat="1" ht="13.5"/>
    <row r="7450" s="57" customFormat="1" ht="13.5"/>
    <row r="7451" s="57" customFormat="1" ht="13.5"/>
    <row r="7452" s="57" customFormat="1" ht="13.5"/>
    <row r="7453" s="57" customFormat="1" ht="13.5"/>
    <row r="7454" s="57" customFormat="1" ht="13.5"/>
    <row r="7455" s="57" customFormat="1" ht="13.5"/>
    <row r="7456" s="57" customFormat="1" ht="13.5"/>
    <row r="7457" s="57" customFormat="1" ht="13.5"/>
    <row r="7458" s="57" customFormat="1" ht="13.5"/>
    <row r="7459" s="57" customFormat="1" ht="13.5"/>
    <row r="7460" s="57" customFormat="1" ht="13.5"/>
    <row r="7461" s="57" customFormat="1" ht="13.5"/>
    <row r="7462" s="57" customFormat="1" ht="13.5"/>
    <row r="7463" s="57" customFormat="1" ht="13.5"/>
    <row r="7464" s="57" customFormat="1" ht="13.5"/>
    <row r="7465" s="57" customFormat="1" ht="13.5"/>
    <row r="7466" s="57" customFormat="1" ht="13.5"/>
    <row r="7467" s="57" customFormat="1" ht="13.5"/>
    <row r="7468" s="57" customFormat="1" ht="13.5"/>
    <row r="7469" s="57" customFormat="1" ht="13.5"/>
    <row r="7470" s="57" customFormat="1" ht="13.5"/>
    <row r="7471" s="57" customFormat="1" ht="13.5"/>
    <row r="7472" s="57" customFormat="1" ht="13.5"/>
    <row r="7473" s="57" customFormat="1" ht="13.5"/>
    <row r="7474" s="57" customFormat="1" ht="13.5"/>
    <row r="7475" s="57" customFormat="1" ht="13.5"/>
    <row r="7476" s="57" customFormat="1" ht="13.5"/>
    <row r="7477" s="57" customFormat="1" ht="13.5"/>
    <row r="7478" s="57" customFormat="1" ht="13.5"/>
    <row r="7479" s="57" customFormat="1" ht="13.5"/>
    <row r="7480" s="57" customFormat="1" ht="13.5"/>
    <row r="7481" s="57" customFormat="1" ht="13.5"/>
    <row r="7482" s="57" customFormat="1" ht="13.5"/>
    <row r="7483" s="57" customFormat="1" ht="13.5"/>
    <row r="7484" s="57" customFormat="1" ht="13.5"/>
    <row r="7485" s="57" customFormat="1" ht="13.5"/>
    <row r="7486" s="57" customFormat="1" ht="13.5"/>
    <row r="7487" s="57" customFormat="1" ht="13.5"/>
    <row r="7488" s="57" customFormat="1" ht="13.5"/>
    <row r="7489" s="57" customFormat="1" ht="13.5"/>
    <row r="7490" s="57" customFormat="1" ht="13.5"/>
    <row r="7491" s="57" customFormat="1" ht="13.5"/>
    <row r="7492" s="57" customFormat="1" ht="13.5"/>
    <row r="7493" s="57" customFormat="1" ht="13.5"/>
    <row r="7494" s="57" customFormat="1" ht="13.5"/>
    <row r="7495" s="57" customFormat="1" ht="13.5"/>
    <row r="7496" s="57" customFormat="1" ht="13.5"/>
    <row r="7497" s="57" customFormat="1" ht="13.5"/>
    <row r="7498" s="57" customFormat="1" ht="13.5"/>
    <row r="7499" s="57" customFormat="1" ht="13.5"/>
    <row r="7500" s="57" customFormat="1" ht="13.5"/>
    <row r="7501" s="57" customFormat="1" ht="13.5"/>
    <row r="7502" s="57" customFormat="1" ht="13.5"/>
    <row r="7503" s="57" customFormat="1" ht="13.5"/>
    <row r="7504" s="57" customFormat="1" ht="13.5"/>
    <row r="7505" s="57" customFormat="1" ht="13.5"/>
    <row r="7506" s="57" customFormat="1" ht="13.5"/>
    <row r="7507" s="57" customFormat="1" ht="13.5"/>
    <row r="7508" s="57" customFormat="1" ht="13.5"/>
    <row r="7509" s="57" customFormat="1" ht="13.5"/>
    <row r="7510" s="57" customFormat="1" ht="13.5"/>
    <row r="7511" s="57" customFormat="1" ht="13.5"/>
    <row r="7512" s="57" customFormat="1" ht="13.5"/>
    <row r="7513" s="57" customFormat="1" ht="13.5"/>
    <row r="7514" s="57" customFormat="1" ht="13.5"/>
    <row r="7515" s="57" customFormat="1" ht="13.5"/>
    <row r="7516" s="57" customFormat="1" ht="13.5"/>
    <row r="7517" s="57" customFormat="1" ht="13.5"/>
    <row r="7518" s="57" customFormat="1" ht="13.5"/>
    <row r="7519" s="57" customFormat="1" ht="13.5"/>
    <row r="7520" s="57" customFormat="1" ht="13.5"/>
    <row r="7521" s="57" customFormat="1" ht="13.5"/>
    <row r="7522" s="57" customFormat="1" ht="13.5"/>
    <row r="7523" s="57" customFormat="1" ht="13.5"/>
    <row r="7524" s="57" customFormat="1" ht="13.5"/>
    <row r="7525" s="57" customFormat="1" ht="13.5"/>
    <row r="7526" s="57" customFormat="1" ht="13.5"/>
    <row r="7527" s="57" customFormat="1" ht="13.5"/>
    <row r="7528" s="57" customFormat="1" ht="13.5"/>
    <row r="7529" s="57" customFormat="1" ht="13.5"/>
    <row r="7530" s="57" customFormat="1" ht="13.5"/>
    <row r="7531" s="57" customFormat="1" ht="13.5"/>
    <row r="7532" s="57" customFormat="1" ht="13.5"/>
    <row r="7533" s="57" customFormat="1" ht="13.5"/>
    <row r="7534" s="57" customFormat="1" ht="13.5"/>
    <row r="7535" s="57" customFormat="1" ht="13.5"/>
    <row r="7536" s="57" customFormat="1" ht="13.5"/>
    <row r="7537" s="57" customFormat="1" ht="13.5"/>
    <row r="7538" s="57" customFormat="1" ht="13.5"/>
    <row r="7539" s="57" customFormat="1" ht="13.5"/>
    <row r="7540" s="57" customFormat="1" ht="13.5"/>
    <row r="7541" s="57" customFormat="1" ht="13.5"/>
    <row r="7542" s="57" customFormat="1" ht="13.5"/>
    <row r="7543" s="57" customFormat="1" ht="13.5"/>
    <row r="7544" s="57" customFormat="1" ht="13.5"/>
    <row r="7545" s="57" customFormat="1" ht="13.5"/>
    <row r="7546" s="57" customFormat="1" ht="13.5"/>
    <row r="7547" s="57" customFormat="1" ht="13.5"/>
    <row r="7548" s="57" customFormat="1" ht="13.5"/>
    <row r="7549" s="57" customFormat="1" ht="13.5"/>
    <row r="7550" s="57" customFormat="1" ht="13.5"/>
    <row r="7551" s="57" customFormat="1" ht="13.5"/>
    <row r="7552" s="57" customFormat="1" ht="13.5"/>
    <row r="7553" s="57" customFormat="1" ht="13.5"/>
    <row r="7554" s="57" customFormat="1" ht="13.5"/>
    <row r="7555" s="57" customFormat="1" ht="13.5"/>
    <row r="7556" s="57" customFormat="1" ht="13.5"/>
    <row r="7557" s="57" customFormat="1" ht="13.5"/>
    <row r="7558" s="57" customFormat="1" ht="13.5"/>
    <row r="7559" s="57" customFormat="1" ht="13.5"/>
    <row r="7560" s="57" customFormat="1" ht="13.5"/>
    <row r="7561" s="57" customFormat="1" ht="13.5"/>
    <row r="7562" s="57" customFormat="1" ht="13.5"/>
    <row r="7563" s="57" customFormat="1" ht="13.5"/>
    <row r="7564" s="57" customFormat="1" ht="13.5"/>
    <row r="7565" s="57" customFormat="1" ht="13.5"/>
    <row r="7566" s="57" customFormat="1" ht="13.5"/>
    <row r="7567" s="57" customFormat="1" ht="13.5"/>
    <row r="7568" s="57" customFormat="1" ht="13.5"/>
    <row r="7569" s="57" customFormat="1" ht="13.5"/>
    <row r="7570" s="57" customFormat="1" ht="13.5"/>
    <row r="7571" s="57" customFormat="1" ht="13.5"/>
    <row r="7572" s="57" customFormat="1" ht="13.5"/>
    <row r="7573" s="57" customFormat="1" ht="13.5"/>
    <row r="7574" s="57" customFormat="1" ht="13.5"/>
    <row r="7575" s="57" customFormat="1" ht="13.5"/>
    <row r="7576" s="57" customFormat="1" ht="13.5"/>
    <row r="7577" s="57" customFormat="1" ht="13.5"/>
    <row r="7578" s="57" customFormat="1" ht="13.5"/>
    <row r="7579" s="57" customFormat="1" ht="13.5"/>
    <row r="7580" s="57" customFormat="1" ht="13.5"/>
    <row r="7581" s="57" customFormat="1" ht="13.5"/>
    <row r="7582" s="57" customFormat="1" ht="13.5"/>
    <row r="7583" s="57" customFormat="1" ht="13.5"/>
    <row r="7584" s="57" customFormat="1" ht="13.5"/>
    <row r="7585" s="57" customFormat="1" ht="13.5"/>
    <row r="7586" s="57" customFormat="1" ht="13.5"/>
    <row r="7587" s="57" customFormat="1" ht="13.5"/>
    <row r="7588" s="57" customFormat="1" ht="13.5"/>
    <row r="7589" s="57" customFormat="1" ht="13.5"/>
    <row r="7590" s="57" customFormat="1" ht="13.5"/>
    <row r="7591" s="57" customFormat="1" ht="13.5"/>
    <row r="7592" s="57" customFormat="1" ht="13.5"/>
    <row r="7593" s="57" customFormat="1" ht="13.5"/>
    <row r="7594" s="57" customFormat="1" ht="13.5"/>
    <row r="7595" s="57" customFormat="1" ht="13.5"/>
    <row r="7596" s="57" customFormat="1" ht="13.5"/>
    <row r="7597" s="57" customFormat="1" ht="13.5"/>
    <row r="7598" s="57" customFormat="1" ht="13.5"/>
    <row r="7599" s="57" customFormat="1" ht="13.5"/>
    <row r="7600" s="57" customFormat="1" ht="13.5"/>
    <row r="7601" s="57" customFormat="1" ht="13.5"/>
    <row r="7602" s="57" customFormat="1" ht="13.5"/>
    <row r="7603" s="57" customFormat="1" ht="13.5"/>
    <row r="7604" s="57" customFormat="1" ht="13.5"/>
    <row r="7605" s="57" customFormat="1" ht="13.5"/>
    <row r="7606" s="57" customFormat="1" ht="13.5"/>
    <row r="7607" s="57" customFormat="1" ht="13.5"/>
    <row r="7608" s="57" customFormat="1" ht="13.5"/>
    <row r="7609" s="57" customFormat="1" ht="13.5"/>
    <row r="7610" s="57" customFormat="1" ht="13.5"/>
    <row r="7611" s="57" customFormat="1" ht="13.5"/>
    <row r="7612" s="57" customFormat="1" ht="13.5"/>
    <row r="7613" s="57" customFormat="1" ht="13.5"/>
    <row r="7614" s="57" customFormat="1" ht="13.5"/>
    <row r="7615" s="57" customFormat="1" ht="13.5"/>
    <row r="7616" s="57" customFormat="1" ht="13.5"/>
    <row r="7617" s="57" customFormat="1" ht="13.5"/>
    <row r="7618" s="57" customFormat="1" ht="13.5"/>
    <row r="7619" s="57" customFormat="1" ht="13.5"/>
    <row r="7620" s="57" customFormat="1" ht="13.5"/>
    <row r="7621" s="57" customFormat="1" ht="13.5"/>
    <row r="7622" s="57" customFormat="1" ht="13.5"/>
    <row r="7623" s="57" customFormat="1" ht="13.5"/>
    <row r="7624" s="57" customFormat="1" ht="13.5"/>
    <row r="7625" s="57" customFormat="1" ht="13.5"/>
    <row r="7626" s="57" customFormat="1" ht="13.5"/>
    <row r="7627" s="57" customFormat="1" ht="13.5"/>
    <row r="7628" s="57" customFormat="1" ht="13.5"/>
    <row r="7629" s="57" customFormat="1" ht="13.5"/>
    <row r="7630" s="57" customFormat="1" ht="13.5"/>
    <row r="7631" s="57" customFormat="1" ht="13.5"/>
    <row r="7632" s="57" customFormat="1" ht="13.5"/>
    <row r="7633" s="57" customFormat="1" ht="13.5"/>
    <row r="7634" s="57" customFormat="1" ht="13.5"/>
    <row r="7635" s="57" customFormat="1" ht="13.5"/>
    <row r="7636" s="57" customFormat="1" ht="13.5"/>
    <row r="7637" s="57" customFormat="1" ht="13.5"/>
    <row r="7638" s="57" customFormat="1" ht="13.5"/>
    <row r="7639" s="57" customFormat="1" ht="13.5"/>
    <row r="7640" s="57" customFormat="1" ht="13.5"/>
    <row r="7641" s="57" customFormat="1" ht="13.5"/>
    <row r="7642" s="57" customFormat="1" ht="13.5"/>
    <row r="7643" s="57" customFormat="1" ht="13.5"/>
    <row r="7644" s="57" customFormat="1" ht="13.5"/>
    <row r="7645" s="57" customFormat="1" ht="13.5"/>
    <row r="7646" s="57" customFormat="1" ht="13.5"/>
    <row r="7647" s="57" customFormat="1" ht="13.5"/>
    <row r="7648" s="57" customFormat="1" ht="13.5"/>
    <row r="7649" s="57" customFormat="1" ht="13.5"/>
    <row r="7650" s="57" customFormat="1" ht="13.5"/>
    <row r="7651" s="57" customFormat="1" ht="13.5"/>
    <row r="7652" s="57" customFormat="1" ht="13.5"/>
    <row r="7653" s="57" customFormat="1" ht="13.5"/>
    <row r="7654" s="57" customFormat="1" ht="13.5"/>
    <row r="7655" s="57" customFormat="1" ht="13.5"/>
    <row r="7656" s="57" customFormat="1" ht="13.5"/>
    <row r="7657" s="57" customFormat="1" ht="13.5"/>
    <row r="7658" s="57" customFormat="1" ht="13.5"/>
    <row r="7659" s="57" customFormat="1" ht="13.5"/>
    <row r="7660" s="57" customFormat="1" ht="13.5"/>
    <row r="7661" s="57" customFormat="1" ht="13.5"/>
    <row r="7662" s="57" customFormat="1" ht="13.5"/>
    <row r="7663" s="57" customFormat="1" ht="13.5"/>
    <row r="7664" s="57" customFormat="1" ht="13.5"/>
    <row r="7665" s="57" customFormat="1" ht="13.5"/>
    <row r="7666" s="57" customFormat="1" ht="13.5"/>
    <row r="7667" s="57" customFormat="1" ht="13.5"/>
    <row r="7668" s="57" customFormat="1" ht="13.5"/>
    <row r="7669" s="57" customFormat="1" ht="13.5"/>
    <row r="7670" s="57" customFormat="1" ht="13.5"/>
    <row r="7671" s="57" customFormat="1" ht="13.5"/>
    <row r="7672" s="57" customFormat="1" ht="13.5"/>
    <row r="7673" s="57" customFormat="1" ht="13.5"/>
    <row r="7674" s="57" customFormat="1" ht="13.5"/>
    <row r="7675" s="57" customFormat="1" ht="13.5"/>
    <row r="7676" s="57" customFormat="1" ht="13.5"/>
    <row r="7677" s="57" customFormat="1" ht="13.5"/>
    <row r="7678" s="57" customFormat="1" ht="13.5"/>
    <row r="7679" s="57" customFormat="1" ht="13.5"/>
    <row r="7680" s="57" customFormat="1" ht="13.5"/>
    <row r="7681" s="57" customFormat="1" ht="13.5"/>
    <row r="7682" s="57" customFormat="1" ht="13.5"/>
    <row r="7683" s="57" customFormat="1" ht="13.5"/>
    <row r="7684" s="57" customFormat="1" ht="13.5"/>
    <row r="7685" s="57" customFormat="1" ht="13.5"/>
    <row r="7686" s="57" customFormat="1" ht="13.5"/>
    <row r="7687" s="57" customFormat="1" ht="13.5"/>
    <row r="7688" s="57" customFormat="1" ht="13.5"/>
    <row r="7689" s="57" customFormat="1" ht="13.5"/>
    <row r="7690" s="57" customFormat="1" ht="13.5"/>
    <row r="7691" s="57" customFormat="1" ht="13.5"/>
    <row r="7692" s="57" customFormat="1" ht="13.5"/>
    <row r="7693" s="57" customFormat="1" ht="13.5"/>
    <row r="7694" s="57" customFormat="1" ht="13.5"/>
    <row r="7695" s="57" customFormat="1" ht="13.5"/>
    <row r="7696" s="57" customFormat="1" ht="13.5"/>
    <row r="7697" s="57" customFormat="1" ht="13.5"/>
    <row r="7698" s="57" customFormat="1" ht="13.5"/>
    <row r="7699" s="57" customFormat="1" ht="13.5"/>
    <row r="7700" s="57" customFormat="1" ht="13.5"/>
    <row r="7701" s="57" customFormat="1" ht="13.5"/>
    <row r="7702" s="57" customFormat="1" ht="13.5"/>
    <row r="7703" s="57" customFormat="1" ht="13.5"/>
    <row r="7704" s="57" customFormat="1" ht="13.5"/>
    <row r="7705" s="57" customFormat="1" ht="13.5"/>
    <row r="7706" s="57" customFormat="1" ht="13.5"/>
    <row r="7707" s="57" customFormat="1" ht="13.5"/>
    <row r="7708" s="57" customFormat="1" ht="13.5"/>
    <row r="7709" s="57" customFormat="1" ht="13.5"/>
    <row r="7710" s="57" customFormat="1" ht="13.5"/>
    <row r="7711" s="57" customFormat="1" ht="13.5"/>
    <row r="7712" s="57" customFormat="1" ht="13.5"/>
    <row r="7713" s="57" customFormat="1" ht="13.5"/>
    <row r="7714" s="57" customFormat="1" ht="13.5"/>
    <row r="7715" s="57" customFormat="1" ht="13.5"/>
    <row r="7716" s="57" customFormat="1" ht="13.5"/>
    <row r="7717" s="57" customFormat="1" ht="13.5"/>
    <row r="7718" s="57" customFormat="1" ht="13.5"/>
    <row r="7719" s="57" customFormat="1" ht="13.5"/>
    <row r="7720" s="57" customFormat="1" ht="13.5"/>
    <row r="7721" s="57" customFormat="1" ht="13.5"/>
    <row r="7722" s="57" customFormat="1" ht="13.5"/>
    <row r="7723" s="57" customFormat="1" ht="13.5"/>
    <row r="7724" s="57" customFormat="1" ht="13.5"/>
    <row r="7725" s="57" customFormat="1" ht="13.5"/>
    <row r="7726" s="57" customFormat="1" ht="13.5"/>
    <row r="7727" s="57" customFormat="1" ht="13.5"/>
    <row r="7728" s="57" customFormat="1" ht="13.5"/>
    <row r="7729" s="57" customFormat="1" ht="13.5"/>
    <row r="7730" s="57" customFormat="1" ht="13.5"/>
    <row r="7731" s="57" customFormat="1" ht="13.5"/>
    <row r="7732" s="57" customFormat="1" ht="13.5"/>
    <row r="7733" s="57" customFormat="1" ht="13.5"/>
    <row r="7734" s="57" customFormat="1" ht="13.5"/>
    <row r="7735" s="57" customFormat="1" ht="13.5"/>
    <row r="7736" s="57" customFormat="1" ht="13.5"/>
    <row r="7737" s="57" customFormat="1" ht="13.5"/>
    <row r="7738" s="57" customFormat="1" ht="13.5"/>
    <row r="7739" s="57" customFormat="1" ht="13.5"/>
    <row r="7740" s="57" customFormat="1" ht="13.5"/>
    <row r="7741" s="57" customFormat="1" ht="13.5"/>
    <row r="7742" s="57" customFormat="1" ht="13.5"/>
    <row r="7743" s="57" customFormat="1" ht="13.5"/>
    <row r="7744" s="57" customFormat="1" ht="13.5"/>
    <row r="7745" s="57" customFormat="1" ht="13.5"/>
    <row r="7746" s="57" customFormat="1" ht="13.5"/>
    <row r="7747" s="57" customFormat="1" ht="13.5"/>
    <row r="7748" s="57" customFormat="1" ht="13.5"/>
    <row r="7749" s="57" customFormat="1" ht="13.5"/>
    <row r="7750" s="57" customFormat="1" ht="13.5"/>
    <row r="7751" s="57" customFormat="1" ht="13.5"/>
    <row r="7752" s="57" customFormat="1" ht="13.5"/>
    <row r="7753" s="57" customFormat="1" ht="13.5"/>
    <row r="7754" s="57" customFormat="1" ht="13.5"/>
    <row r="7755" s="57" customFormat="1" ht="13.5"/>
    <row r="7756" s="57" customFormat="1" ht="13.5"/>
    <row r="7757" s="57" customFormat="1" ht="13.5"/>
    <row r="7758" s="57" customFormat="1" ht="13.5"/>
    <row r="7759" s="57" customFormat="1" ht="13.5"/>
    <row r="7760" s="57" customFormat="1" ht="13.5"/>
    <row r="7761" s="57" customFormat="1" ht="13.5"/>
    <row r="7762" s="57" customFormat="1" ht="13.5"/>
    <row r="7763" s="57" customFormat="1" ht="13.5"/>
    <row r="7764" s="57" customFormat="1" ht="13.5"/>
    <row r="7765" s="57" customFormat="1" ht="13.5"/>
    <row r="7766" s="57" customFormat="1" ht="13.5"/>
    <row r="7767" s="57" customFormat="1" ht="13.5"/>
    <row r="7768" s="57" customFormat="1" ht="13.5"/>
    <row r="7769" s="57" customFormat="1" ht="13.5"/>
    <row r="7770" s="57" customFormat="1" ht="13.5"/>
    <row r="7771" s="57" customFormat="1" ht="13.5"/>
    <row r="7772" s="57" customFormat="1" ht="13.5"/>
    <row r="7773" s="57" customFormat="1" ht="13.5"/>
    <row r="7774" s="57" customFormat="1" ht="13.5"/>
    <row r="7775" s="57" customFormat="1" ht="13.5"/>
    <row r="7776" s="57" customFormat="1" ht="13.5"/>
    <row r="7777" s="57" customFormat="1" ht="13.5"/>
    <row r="7778" s="57" customFormat="1" ht="13.5"/>
    <row r="7779" s="57" customFormat="1" ht="13.5"/>
    <row r="7780" s="57" customFormat="1" ht="13.5"/>
    <row r="7781" s="57" customFormat="1" ht="13.5"/>
    <row r="7782" s="57" customFormat="1" ht="13.5"/>
    <row r="7783" s="57" customFormat="1" ht="13.5"/>
    <row r="7784" s="57" customFormat="1" ht="13.5"/>
    <row r="7785" s="57" customFormat="1" ht="13.5"/>
    <row r="7786" s="57" customFormat="1" ht="13.5"/>
    <row r="7787" s="57" customFormat="1" ht="13.5"/>
    <row r="7788" s="57" customFormat="1" ht="13.5"/>
    <row r="7789" s="57" customFormat="1" ht="13.5"/>
    <row r="7790" s="57" customFormat="1" ht="13.5"/>
    <row r="7791" s="57" customFormat="1" ht="13.5"/>
    <row r="7792" s="57" customFormat="1" ht="13.5"/>
    <row r="7793" s="57" customFormat="1" ht="13.5"/>
    <row r="7794" s="57" customFormat="1" ht="13.5"/>
    <row r="7795" s="57" customFormat="1" ht="13.5"/>
    <row r="7796" s="57" customFormat="1" ht="13.5"/>
    <row r="7797" s="57" customFormat="1" ht="13.5"/>
    <row r="7798" s="57" customFormat="1" ht="13.5"/>
    <row r="7799" s="57" customFormat="1" ht="13.5"/>
    <row r="7800" s="57" customFormat="1" ht="13.5"/>
    <row r="7801" s="57" customFormat="1" ht="13.5"/>
    <row r="7802" s="57" customFormat="1" ht="13.5"/>
    <row r="7803" s="57" customFormat="1" ht="13.5"/>
    <row r="7804" s="57" customFormat="1" ht="13.5"/>
    <row r="7805" s="57" customFormat="1" ht="13.5"/>
    <row r="7806" s="57" customFormat="1" ht="13.5"/>
    <row r="7807" s="57" customFormat="1" ht="13.5"/>
    <row r="7808" s="57" customFormat="1" ht="13.5"/>
    <row r="7809" s="57" customFormat="1" ht="13.5"/>
    <row r="7810" s="57" customFormat="1" ht="13.5"/>
    <row r="7811" s="57" customFormat="1" ht="13.5"/>
    <row r="7812" s="57" customFormat="1" ht="13.5"/>
    <row r="7813" s="57" customFormat="1" ht="13.5"/>
    <row r="7814" s="57" customFormat="1" ht="13.5"/>
    <row r="7815" s="57" customFormat="1" ht="13.5"/>
    <row r="7816" s="57" customFormat="1" ht="13.5"/>
    <row r="7817" s="57" customFormat="1" ht="13.5"/>
    <row r="7818" s="57" customFormat="1" ht="13.5"/>
    <row r="7819" s="57" customFormat="1" ht="13.5"/>
    <row r="7820" s="57" customFormat="1" ht="13.5"/>
    <row r="7821" s="57" customFormat="1" ht="13.5"/>
    <row r="7822" s="57" customFormat="1" ht="13.5"/>
    <row r="7823" s="57" customFormat="1" ht="13.5"/>
    <row r="7824" s="57" customFormat="1" ht="13.5"/>
    <row r="7825" s="57" customFormat="1" ht="13.5"/>
    <row r="7826" s="57" customFormat="1" ht="13.5"/>
    <row r="7827" s="57" customFormat="1" ht="13.5"/>
    <row r="7828" s="57" customFormat="1" ht="13.5"/>
    <row r="7829" s="57" customFormat="1" ht="13.5"/>
    <row r="7830" s="57" customFormat="1" ht="13.5"/>
    <row r="7831" s="57" customFormat="1" ht="13.5"/>
    <row r="7832" s="57" customFormat="1" ht="13.5"/>
    <row r="7833" s="57" customFormat="1" ht="13.5"/>
    <row r="7834" s="57" customFormat="1" ht="13.5"/>
    <row r="7835" s="57" customFormat="1" ht="13.5"/>
    <row r="7836" s="57" customFormat="1" ht="13.5"/>
    <row r="7837" s="57" customFormat="1" ht="13.5"/>
    <row r="7838" s="57" customFormat="1" ht="13.5"/>
    <row r="7839" s="57" customFormat="1" ht="13.5"/>
    <row r="7840" s="57" customFormat="1" ht="13.5"/>
    <row r="7841" s="57" customFormat="1" ht="13.5"/>
    <row r="7842" s="57" customFormat="1" ht="13.5"/>
    <row r="7843" s="57" customFormat="1" ht="13.5"/>
    <row r="7844" s="57" customFormat="1" ht="13.5"/>
    <row r="7845" s="57" customFormat="1" ht="13.5"/>
    <row r="7846" s="57" customFormat="1" ht="13.5"/>
    <row r="7847" s="57" customFormat="1" ht="13.5"/>
    <row r="7848" s="57" customFormat="1" ht="13.5"/>
    <row r="7849" s="57" customFormat="1" ht="13.5"/>
    <row r="7850" s="57" customFormat="1" ht="13.5"/>
    <row r="7851" s="57" customFormat="1" ht="13.5"/>
    <row r="7852" s="57" customFormat="1" ht="13.5"/>
    <row r="7853" s="57" customFormat="1" ht="13.5"/>
    <row r="7854" s="57" customFormat="1" ht="13.5"/>
    <row r="7855" s="57" customFormat="1" ht="13.5"/>
    <row r="7856" s="57" customFormat="1" ht="13.5"/>
    <row r="7857" s="57" customFormat="1" ht="13.5"/>
    <row r="7858" s="57" customFormat="1" ht="13.5"/>
    <row r="7859" s="57" customFormat="1" ht="13.5"/>
    <row r="7860" s="57" customFormat="1" ht="13.5"/>
    <row r="7861" s="57" customFormat="1" ht="13.5"/>
    <row r="7862" s="57" customFormat="1" ht="13.5"/>
    <row r="7863" s="57" customFormat="1" ht="13.5"/>
    <row r="7864" s="57" customFormat="1" ht="13.5"/>
    <row r="7865" s="57" customFormat="1" ht="13.5"/>
    <row r="7866" s="57" customFormat="1" ht="13.5"/>
    <row r="7867" s="57" customFormat="1" ht="13.5"/>
    <row r="7868" s="57" customFormat="1" ht="13.5"/>
    <row r="7869" s="57" customFormat="1" ht="13.5"/>
    <row r="7870" s="57" customFormat="1" ht="13.5"/>
    <row r="7871" s="57" customFormat="1" ht="13.5"/>
    <row r="7872" s="57" customFormat="1" ht="13.5"/>
    <row r="7873" s="57" customFormat="1" ht="13.5"/>
    <row r="7874" s="57" customFormat="1" ht="13.5"/>
    <row r="7875" s="57" customFormat="1" ht="13.5"/>
    <row r="7876" s="57" customFormat="1" ht="13.5"/>
    <row r="7877" s="57" customFormat="1" ht="13.5"/>
    <row r="7878" s="57" customFormat="1" ht="13.5"/>
    <row r="7879" s="57" customFormat="1" ht="13.5"/>
    <row r="7880" s="57" customFormat="1" ht="13.5"/>
    <row r="7881" s="57" customFormat="1" ht="13.5"/>
    <row r="7882" s="57" customFormat="1" ht="13.5"/>
    <row r="7883" s="57" customFormat="1" ht="13.5"/>
    <row r="7884" s="57" customFormat="1" ht="13.5"/>
    <row r="7885" s="57" customFormat="1" ht="13.5"/>
    <row r="7886" s="57" customFormat="1" ht="13.5"/>
    <row r="7887" s="57" customFormat="1" ht="13.5"/>
    <row r="7888" s="57" customFormat="1" ht="13.5"/>
    <row r="7889" s="57" customFormat="1" ht="13.5"/>
    <row r="7890" s="57" customFormat="1" ht="13.5"/>
    <row r="7891" s="57" customFormat="1" ht="13.5"/>
    <row r="7892" s="57" customFormat="1" ht="13.5"/>
    <row r="7893" s="57" customFormat="1" ht="13.5"/>
    <row r="7894" s="57" customFormat="1" ht="13.5"/>
    <row r="7895" s="57" customFormat="1" ht="13.5"/>
    <row r="7896" s="57" customFormat="1" ht="13.5"/>
    <row r="7897" s="57" customFormat="1" ht="13.5"/>
    <row r="7898" s="57" customFormat="1" ht="13.5"/>
    <row r="7899" s="57" customFormat="1" ht="13.5"/>
    <row r="7900" s="57" customFormat="1" ht="13.5"/>
    <row r="7901" s="57" customFormat="1" ht="13.5"/>
    <row r="7902" s="57" customFormat="1" ht="13.5"/>
    <row r="7903" s="57" customFormat="1" ht="13.5"/>
    <row r="7904" s="57" customFormat="1" ht="13.5"/>
    <row r="7905" s="57" customFormat="1" ht="13.5"/>
    <row r="7906" s="57" customFormat="1" ht="13.5"/>
    <row r="7907" s="57" customFormat="1" ht="13.5"/>
    <row r="7908" s="57" customFormat="1" ht="13.5"/>
    <row r="7909" s="57" customFormat="1" ht="13.5"/>
    <row r="7910" s="57" customFormat="1" ht="13.5"/>
    <row r="7911" s="57" customFormat="1" ht="13.5"/>
    <row r="7912" s="57" customFormat="1" ht="13.5"/>
    <row r="7913" s="57" customFormat="1" ht="13.5"/>
    <row r="7914" s="57" customFormat="1" ht="13.5"/>
    <row r="7915" s="57" customFormat="1" ht="13.5"/>
    <row r="7916" s="57" customFormat="1" ht="13.5"/>
    <row r="7917" s="57" customFormat="1" ht="13.5"/>
    <row r="7918" s="57" customFormat="1" ht="13.5"/>
    <row r="7919" s="57" customFormat="1" ht="13.5"/>
    <row r="7920" s="57" customFormat="1" ht="13.5"/>
    <row r="7921" s="57" customFormat="1" ht="13.5"/>
    <row r="7922" s="57" customFormat="1" ht="13.5"/>
    <row r="7923" s="57" customFormat="1" ht="13.5"/>
    <row r="7924" s="57" customFormat="1" ht="13.5"/>
    <row r="7925" s="57" customFormat="1" ht="13.5"/>
    <row r="7926" s="57" customFormat="1" ht="13.5"/>
    <row r="7927" s="57" customFormat="1" ht="13.5"/>
    <row r="7928" s="57" customFormat="1" ht="13.5"/>
    <row r="7929" s="57" customFormat="1" ht="13.5"/>
    <row r="7930" s="57" customFormat="1" ht="13.5"/>
    <row r="7931" s="57" customFormat="1" ht="13.5"/>
    <row r="7932" s="57" customFormat="1" ht="13.5"/>
    <row r="7933" s="57" customFormat="1" ht="13.5"/>
    <row r="7934" s="57" customFormat="1" ht="13.5"/>
    <row r="7935" s="57" customFormat="1" ht="13.5"/>
    <row r="7936" s="57" customFormat="1" ht="13.5"/>
    <row r="7937" s="57" customFormat="1" ht="13.5"/>
    <row r="7938" s="57" customFormat="1" ht="13.5"/>
    <row r="7939" s="57" customFormat="1" ht="13.5"/>
    <row r="7940" s="57" customFormat="1" ht="13.5"/>
    <row r="7941" s="57" customFormat="1" ht="13.5"/>
    <row r="7942" s="57" customFormat="1" ht="13.5"/>
    <row r="7943" s="57" customFormat="1" ht="13.5"/>
    <row r="7944" s="57" customFormat="1" ht="13.5"/>
    <row r="7945" s="57" customFormat="1" ht="13.5"/>
    <row r="7946" s="57" customFormat="1" ht="13.5"/>
    <row r="7947" s="57" customFormat="1" ht="13.5"/>
    <row r="7948" s="57" customFormat="1" ht="13.5"/>
    <row r="7949" s="57" customFormat="1" ht="13.5"/>
    <row r="7950" s="57" customFormat="1" ht="13.5"/>
    <row r="7951" s="57" customFormat="1" ht="13.5"/>
    <row r="7952" s="57" customFormat="1" ht="13.5"/>
    <row r="7953" s="57" customFormat="1" ht="13.5"/>
    <row r="7954" s="57" customFormat="1" ht="13.5"/>
    <row r="7955" s="57" customFormat="1" ht="13.5"/>
    <row r="7956" s="57" customFormat="1" ht="13.5"/>
    <row r="7957" s="57" customFormat="1" ht="13.5"/>
    <row r="7958" s="57" customFormat="1" ht="13.5"/>
    <row r="7959" s="57" customFormat="1" ht="13.5"/>
    <row r="7960" s="57" customFormat="1" ht="13.5"/>
    <row r="7961" s="57" customFormat="1" ht="13.5"/>
    <row r="7962" s="57" customFormat="1" ht="13.5"/>
    <row r="7963" s="57" customFormat="1" ht="13.5"/>
    <row r="7964" s="57" customFormat="1" ht="13.5"/>
    <row r="7965" s="57" customFormat="1" ht="13.5"/>
    <row r="7966" s="57" customFormat="1" ht="13.5"/>
    <row r="7967" s="57" customFormat="1" ht="13.5"/>
    <row r="7968" s="57" customFormat="1" ht="13.5"/>
    <row r="7969" s="57" customFormat="1" ht="13.5"/>
    <row r="7970" s="57" customFormat="1" ht="13.5"/>
    <row r="7971" s="57" customFormat="1" ht="13.5"/>
    <row r="7972" s="57" customFormat="1" ht="13.5"/>
    <row r="7973" s="57" customFormat="1" ht="13.5"/>
    <row r="7974" s="57" customFormat="1" ht="13.5"/>
    <row r="7975" s="57" customFormat="1" ht="13.5"/>
    <row r="7976" s="57" customFormat="1" ht="13.5"/>
    <row r="7977" s="57" customFormat="1" ht="13.5"/>
    <row r="7978" s="57" customFormat="1" ht="13.5"/>
    <row r="7979" s="57" customFormat="1" ht="13.5"/>
    <row r="7980" s="57" customFormat="1" ht="13.5"/>
    <row r="7981" s="57" customFormat="1" ht="13.5"/>
    <row r="7982" s="57" customFormat="1" ht="13.5"/>
    <row r="7983" s="57" customFormat="1" ht="13.5"/>
    <row r="7984" s="57" customFormat="1" ht="13.5"/>
    <row r="7985" s="57" customFormat="1" ht="13.5"/>
    <row r="7986" s="57" customFormat="1" ht="13.5"/>
    <row r="7987" s="57" customFormat="1" ht="13.5"/>
    <row r="7988" s="57" customFormat="1" ht="13.5"/>
    <row r="7989" s="57" customFormat="1" ht="13.5"/>
    <row r="7990" s="57" customFormat="1" ht="13.5"/>
    <row r="7991" s="57" customFormat="1" ht="13.5"/>
    <row r="7992" s="57" customFormat="1" ht="13.5"/>
    <row r="7993" s="57" customFormat="1" ht="13.5"/>
    <row r="7994" s="57" customFormat="1" ht="13.5"/>
    <row r="7995" s="57" customFormat="1" ht="13.5"/>
    <row r="7996" s="57" customFormat="1" ht="13.5"/>
    <row r="7997" s="57" customFormat="1" ht="13.5"/>
    <row r="7998" s="57" customFormat="1" ht="13.5"/>
    <row r="7999" s="57" customFormat="1" ht="13.5"/>
    <row r="8000" s="57" customFormat="1" ht="13.5"/>
    <row r="8001" s="57" customFormat="1" ht="13.5"/>
    <row r="8002" s="57" customFormat="1" ht="13.5"/>
    <row r="8003" s="57" customFormat="1" ht="13.5"/>
    <row r="8004" s="57" customFormat="1" ht="13.5"/>
    <row r="8005" s="57" customFormat="1" ht="13.5"/>
    <row r="8006" s="57" customFormat="1" ht="13.5"/>
    <row r="8007" s="57" customFormat="1" ht="13.5"/>
    <row r="8008" s="57" customFormat="1" ht="13.5"/>
    <row r="8009" s="57" customFormat="1" ht="13.5"/>
    <row r="8010" s="57" customFormat="1" ht="13.5"/>
    <row r="8011" s="57" customFormat="1" ht="13.5"/>
    <row r="8012" s="57" customFormat="1" ht="13.5"/>
    <row r="8013" s="57" customFormat="1" ht="13.5"/>
    <row r="8014" s="57" customFormat="1" ht="13.5"/>
    <row r="8015" s="57" customFormat="1" ht="13.5"/>
    <row r="8016" s="57" customFormat="1" ht="13.5"/>
    <row r="8017" s="57" customFormat="1" ht="13.5"/>
    <row r="8018" s="57" customFormat="1" ht="13.5"/>
    <row r="8019" s="57" customFormat="1" ht="13.5"/>
    <row r="8020" s="57" customFormat="1" ht="13.5"/>
    <row r="8021" s="57" customFormat="1" ht="13.5"/>
    <row r="8022" s="57" customFormat="1" ht="13.5"/>
    <row r="8023" s="57" customFormat="1" ht="13.5"/>
    <row r="8024" s="57" customFormat="1" ht="13.5"/>
    <row r="8025" s="57" customFormat="1" ht="13.5"/>
    <row r="8026" s="57" customFormat="1" ht="13.5"/>
    <row r="8027" s="57" customFormat="1" ht="13.5"/>
    <row r="8028" s="57" customFormat="1" ht="13.5"/>
    <row r="8029" s="57" customFormat="1" ht="13.5"/>
    <row r="8030" s="57" customFormat="1" ht="13.5"/>
    <row r="8031" s="57" customFormat="1" ht="13.5"/>
    <row r="8032" s="57" customFormat="1" ht="13.5"/>
    <row r="8033" s="57" customFormat="1" ht="13.5"/>
    <row r="8034" s="57" customFormat="1" ht="13.5"/>
    <row r="8035" s="57" customFormat="1" ht="13.5"/>
    <row r="8036" s="57" customFormat="1" ht="13.5"/>
    <row r="8037" s="57" customFormat="1" ht="13.5"/>
    <row r="8038" s="57" customFormat="1" ht="13.5"/>
    <row r="8039" s="57" customFormat="1" ht="13.5"/>
    <row r="8040" s="57" customFormat="1" ht="13.5"/>
    <row r="8041" s="57" customFormat="1" ht="13.5"/>
    <row r="8042" s="57" customFormat="1" ht="13.5"/>
    <row r="8043" s="57" customFormat="1" ht="13.5"/>
    <row r="8044" s="57" customFormat="1" ht="13.5"/>
    <row r="8045" s="57" customFormat="1" ht="13.5"/>
    <row r="8046" s="57" customFormat="1" ht="13.5"/>
    <row r="8047" s="57" customFormat="1" ht="13.5"/>
    <row r="8048" s="57" customFormat="1" ht="13.5"/>
    <row r="8049" s="57" customFormat="1" ht="13.5"/>
    <row r="8050" s="57" customFormat="1" ht="13.5"/>
    <row r="8051" s="57" customFormat="1" ht="13.5"/>
    <row r="8052" s="57" customFormat="1" ht="13.5"/>
    <row r="8053" s="57" customFormat="1" ht="13.5"/>
    <row r="8054" s="57" customFormat="1" ht="13.5"/>
    <row r="8055" s="57" customFormat="1" ht="13.5"/>
    <row r="8056" s="57" customFormat="1" ht="13.5"/>
    <row r="8057" s="57" customFormat="1" ht="13.5"/>
    <row r="8058" s="57" customFormat="1" ht="13.5"/>
    <row r="8059" s="57" customFormat="1" ht="13.5"/>
    <row r="8060" s="57" customFormat="1" ht="13.5"/>
    <row r="8061" s="57" customFormat="1" ht="13.5"/>
    <row r="8062" s="57" customFormat="1" ht="13.5"/>
    <row r="8063" s="57" customFormat="1" ht="13.5"/>
    <row r="8064" s="57" customFormat="1" ht="13.5"/>
    <row r="8065" s="57" customFormat="1" ht="13.5"/>
    <row r="8066" s="57" customFormat="1" ht="13.5"/>
    <row r="8067" s="57" customFormat="1" ht="13.5"/>
    <row r="8068" s="57" customFormat="1" ht="13.5"/>
    <row r="8069" s="57" customFormat="1" ht="13.5"/>
    <row r="8070" s="57" customFormat="1" ht="13.5"/>
    <row r="8071" s="57" customFormat="1" ht="13.5"/>
    <row r="8072" s="57" customFormat="1" ht="13.5"/>
    <row r="8073" s="57" customFormat="1" ht="13.5"/>
    <row r="8074" s="57" customFormat="1" ht="13.5"/>
    <row r="8075" s="57" customFormat="1" ht="13.5"/>
    <row r="8076" s="57" customFormat="1" ht="13.5"/>
    <row r="8077" s="57" customFormat="1" ht="13.5"/>
    <row r="8078" s="57" customFormat="1" ht="13.5"/>
    <row r="8079" s="57" customFormat="1" ht="13.5"/>
    <row r="8080" s="57" customFormat="1" ht="13.5"/>
    <row r="8081" s="57" customFormat="1" ht="13.5"/>
    <row r="8082" s="57" customFormat="1" ht="13.5"/>
    <row r="8083" s="57" customFormat="1" ht="13.5"/>
    <row r="8084" s="57" customFormat="1" ht="13.5"/>
    <row r="8085" s="57" customFormat="1" ht="13.5"/>
    <row r="8086" s="57" customFormat="1" ht="13.5"/>
    <row r="8087" s="57" customFormat="1" ht="13.5"/>
    <row r="8088" s="57" customFormat="1" ht="13.5"/>
    <row r="8089" s="57" customFormat="1" ht="13.5"/>
    <row r="8090" s="57" customFormat="1" ht="13.5"/>
    <row r="8091" s="57" customFormat="1" ht="13.5"/>
    <row r="8092" s="57" customFormat="1" ht="13.5"/>
    <row r="8093" s="57" customFormat="1" ht="13.5"/>
    <row r="8094" s="57" customFormat="1" ht="13.5"/>
    <row r="8095" s="57" customFormat="1" ht="13.5"/>
    <row r="8096" s="57" customFormat="1" ht="13.5"/>
    <row r="8097" s="57" customFormat="1" ht="13.5"/>
    <row r="8098" s="57" customFormat="1" ht="13.5"/>
    <row r="8099" s="57" customFormat="1" ht="13.5"/>
    <row r="8100" s="57" customFormat="1" ht="13.5"/>
    <row r="8101" s="57" customFormat="1" ht="13.5"/>
    <row r="8102" s="57" customFormat="1" ht="13.5"/>
    <row r="8103" s="57" customFormat="1" ht="13.5"/>
    <row r="8104" s="57" customFormat="1" ht="13.5"/>
    <row r="8105" s="57" customFormat="1" ht="13.5"/>
    <row r="8106" s="57" customFormat="1" ht="13.5"/>
    <row r="8107" s="57" customFormat="1" ht="13.5"/>
    <row r="8108" s="57" customFormat="1" ht="13.5"/>
    <row r="8109" s="57" customFormat="1" ht="13.5"/>
    <row r="8110" s="57" customFormat="1" ht="13.5"/>
    <row r="8111" s="57" customFormat="1" ht="13.5"/>
    <row r="8112" s="57" customFormat="1" ht="13.5"/>
    <row r="8113" s="57" customFormat="1" ht="13.5"/>
    <row r="8114" s="57" customFormat="1" ht="13.5"/>
    <row r="8115" s="57" customFormat="1" ht="13.5"/>
    <row r="8116" s="57" customFormat="1" ht="13.5"/>
    <row r="8117" s="57" customFormat="1" ht="13.5"/>
    <row r="8118" s="57" customFormat="1" ht="13.5"/>
    <row r="8119" s="57" customFormat="1" ht="13.5"/>
    <row r="8120" s="57" customFormat="1" ht="13.5"/>
    <row r="8121" s="57" customFormat="1" ht="13.5"/>
    <row r="8122" s="57" customFormat="1" ht="13.5"/>
    <row r="8123" s="57" customFormat="1" ht="13.5"/>
    <row r="8124" s="57" customFormat="1" ht="13.5"/>
    <row r="8125" s="57" customFormat="1" ht="13.5"/>
    <row r="8126" s="57" customFormat="1" ht="13.5"/>
    <row r="8127" s="57" customFormat="1" ht="13.5"/>
    <row r="8128" s="57" customFormat="1" ht="13.5"/>
    <row r="8129" s="57" customFormat="1" ht="13.5"/>
    <row r="8130" s="57" customFormat="1" ht="13.5"/>
    <row r="8131" s="57" customFormat="1" ht="13.5"/>
    <row r="8132" s="57" customFormat="1" ht="13.5"/>
    <row r="8133" s="57" customFormat="1" ht="13.5"/>
    <row r="8134" s="57" customFormat="1" ht="13.5"/>
    <row r="8135" s="57" customFormat="1" ht="13.5"/>
    <row r="8136" s="57" customFormat="1" ht="13.5"/>
    <row r="8137" s="57" customFormat="1" ht="13.5"/>
    <row r="8138" s="57" customFormat="1" ht="13.5"/>
    <row r="8139" s="57" customFormat="1" ht="13.5"/>
    <row r="8140" s="57" customFormat="1" ht="13.5"/>
    <row r="8141" s="57" customFormat="1" ht="13.5"/>
    <row r="8142" s="57" customFormat="1" ht="13.5"/>
    <row r="8143" s="57" customFormat="1" ht="13.5"/>
    <row r="8144" s="57" customFormat="1" ht="13.5"/>
    <row r="8145" s="57" customFormat="1" ht="13.5"/>
    <row r="8146" s="57" customFormat="1" ht="13.5"/>
    <row r="8147" s="57" customFormat="1" ht="13.5"/>
    <row r="8148" s="57" customFormat="1" ht="13.5"/>
    <row r="8149" s="57" customFormat="1" ht="13.5"/>
    <row r="8150" s="57" customFormat="1" ht="13.5"/>
    <row r="8151" s="57" customFormat="1" ht="13.5"/>
    <row r="8152" s="57" customFormat="1" ht="13.5"/>
    <row r="8153" s="57" customFormat="1" ht="13.5"/>
    <row r="8154" s="57" customFormat="1" ht="13.5"/>
    <row r="8155" s="57" customFormat="1" ht="13.5"/>
    <row r="8156" s="57" customFormat="1" ht="13.5"/>
    <row r="8157" s="57" customFormat="1" ht="13.5"/>
    <row r="8158" s="57" customFormat="1" ht="13.5"/>
    <row r="8159" s="57" customFormat="1" ht="13.5"/>
    <row r="8160" s="57" customFormat="1" ht="13.5"/>
    <row r="8161" s="57" customFormat="1" ht="13.5"/>
    <row r="8162" s="57" customFormat="1" ht="13.5"/>
    <row r="8163" s="57" customFormat="1" ht="13.5"/>
    <row r="8164" s="57" customFormat="1" ht="13.5"/>
    <row r="8165" s="57" customFormat="1" ht="13.5"/>
    <row r="8166" s="57" customFormat="1" ht="13.5"/>
    <row r="8167" s="57" customFormat="1" ht="13.5"/>
    <row r="8168" s="57" customFormat="1" ht="13.5"/>
    <row r="8169" s="57" customFormat="1" ht="13.5"/>
    <row r="8170" s="57" customFormat="1" ht="13.5"/>
    <row r="8171" s="57" customFormat="1" ht="13.5"/>
    <row r="8172" s="57" customFormat="1" ht="13.5"/>
    <row r="8173" s="57" customFormat="1" ht="13.5"/>
    <row r="8174" s="57" customFormat="1" ht="13.5"/>
    <row r="8175" s="57" customFormat="1" ht="13.5"/>
    <row r="8176" s="57" customFormat="1" ht="13.5"/>
    <row r="8177" s="57" customFormat="1" ht="13.5"/>
    <row r="8178" s="57" customFormat="1" ht="13.5"/>
    <row r="8179" s="57" customFormat="1" ht="13.5"/>
    <row r="8180" s="57" customFormat="1" ht="13.5"/>
    <row r="8181" s="57" customFormat="1" ht="13.5"/>
    <row r="8182" s="57" customFormat="1" ht="13.5"/>
    <row r="8183" s="57" customFormat="1" ht="13.5"/>
    <row r="8184" s="57" customFormat="1" ht="13.5"/>
    <row r="8185" s="57" customFormat="1" ht="13.5"/>
    <row r="8186" s="57" customFormat="1" ht="13.5"/>
    <row r="8187" s="57" customFormat="1" ht="13.5"/>
    <row r="8188" s="57" customFormat="1" ht="13.5"/>
    <row r="8189" s="57" customFormat="1" ht="13.5"/>
    <row r="8190" s="57" customFormat="1" ht="13.5"/>
    <row r="8191" s="57" customFormat="1" ht="13.5"/>
    <row r="8192" s="57" customFormat="1" ht="13.5"/>
    <row r="8193" s="57" customFormat="1" ht="13.5"/>
    <row r="8194" s="57" customFormat="1" ht="13.5"/>
    <row r="8195" s="57" customFormat="1" ht="13.5"/>
    <row r="8196" s="57" customFormat="1" ht="13.5"/>
    <row r="8197" s="57" customFormat="1" ht="13.5"/>
    <row r="8198" s="57" customFormat="1" ht="13.5"/>
    <row r="8199" s="57" customFormat="1" ht="13.5"/>
    <row r="8200" s="57" customFormat="1" ht="13.5"/>
    <row r="8201" s="57" customFormat="1" ht="13.5"/>
    <row r="8202" s="57" customFormat="1" ht="13.5"/>
    <row r="8203" s="57" customFormat="1" ht="13.5"/>
    <row r="8204" s="57" customFormat="1" ht="13.5"/>
    <row r="8205" s="57" customFormat="1" ht="13.5"/>
    <row r="8206" s="57" customFormat="1" ht="13.5"/>
    <row r="8207" s="57" customFormat="1" ht="13.5"/>
    <row r="8208" s="57" customFormat="1" ht="13.5"/>
    <row r="8209" s="57" customFormat="1" ht="13.5"/>
    <row r="8210" s="57" customFormat="1" ht="13.5"/>
    <row r="8211" s="57" customFormat="1" ht="13.5"/>
    <row r="8212" s="57" customFormat="1" ht="13.5"/>
    <row r="8213" s="57" customFormat="1" ht="13.5"/>
    <row r="8214" s="57" customFormat="1" ht="13.5"/>
    <row r="8215" s="57" customFormat="1" ht="13.5"/>
    <row r="8216" s="57" customFormat="1" ht="13.5"/>
    <row r="8217" s="57" customFormat="1" ht="13.5"/>
    <row r="8218" s="57" customFormat="1" ht="13.5"/>
    <row r="8219" s="57" customFormat="1" ht="13.5"/>
    <row r="8220" s="57" customFormat="1" ht="13.5"/>
    <row r="8221" s="57" customFormat="1" ht="13.5"/>
    <row r="8222" s="57" customFormat="1" ht="13.5"/>
    <row r="8223" s="57" customFormat="1" ht="13.5"/>
    <row r="8224" s="57" customFormat="1" ht="13.5"/>
    <row r="8225" s="57" customFormat="1" ht="13.5"/>
    <row r="8226" s="57" customFormat="1" ht="13.5"/>
    <row r="8227" s="57" customFormat="1" ht="13.5"/>
    <row r="8228" s="57" customFormat="1" ht="13.5"/>
    <row r="8229" s="57" customFormat="1" ht="13.5"/>
    <row r="8230" s="57" customFormat="1" ht="13.5"/>
    <row r="8231" s="57" customFormat="1" ht="13.5"/>
    <row r="8232" s="57" customFormat="1" ht="13.5"/>
    <row r="8233" s="57" customFormat="1" ht="13.5"/>
    <row r="8234" s="57" customFormat="1" ht="13.5"/>
    <row r="8235" s="57" customFormat="1" ht="13.5"/>
    <row r="8236" s="57" customFormat="1" ht="13.5"/>
    <row r="8237" s="57" customFormat="1" ht="13.5"/>
    <row r="8238" s="57" customFormat="1" ht="13.5"/>
    <row r="8239" s="57" customFormat="1" ht="13.5"/>
    <row r="8240" s="57" customFormat="1" ht="13.5"/>
    <row r="8241" s="57" customFormat="1" ht="13.5"/>
    <row r="8242" s="57" customFormat="1" ht="13.5"/>
    <row r="8243" s="57" customFormat="1" ht="13.5"/>
    <row r="8244" s="57" customFormat="1" ht="13.5"/>
    <row r="8245" s="57" customFormat="1" ht="13.5"/>
    <row r="8246" s="57" customFormat="1" ht="13.5"/>
    <row r="8247" s="57" customFormat="1" ht="13.5"/>
    <row r="8248" s="57" customFormat="1" ht="13.5"/>
    <row r="8249" s="57" customFormat="1" ht="13.5"/>
    <row r="8250" s="57" customFormat="1" ht="13.5"/>
    <row r="8251" s="57" customFormat="1" ht="13.5"/>
    <row r="8252" s="57" customFormat="1" ht="13.5"/>
    <row r="8253" s="57" customFormat="1" ht="13.5"/>
    <row r="8254" s="57" customFormat="1" ht="13.5"/>
    <row r="8255" s="57" customFormat="1" ht="13.5"/>
    <row r="8256" s="57" customFormat="1" ht="13.5"/>
    <row r="8257" s="57" customFormat="1" ht="13.5"/>
    <row r="8258" s="57" customFormat="1" ht="13.5"/>
    <row r="8259" s="57" customFormat="1" ht="13.5"/>
    <row r="8260" s="57" customFormat="1" ht="13.5"/>
    <row r="8261" s="57" customFormat="1" ht="13.5"/>
    <row r="8262" s="57" customFormat="1" ht="13.5"/>
    <row r="8263" s="57" customFormat="1" ht="13.5"/>
    <row r="8264" s="57" customFormat="1" ht="13.5"/>
    <row r="8265" s="57" customFormat="1" ht="13.5"/>
    <row r="8266" s="57" customFormat="1" ht="13.5"/>
    <row r="8267" s="57" customFormat="1" ht="13.5"/>
    <row r="8268" s="57" customFormat="1" ht="13.5"/>
    <row r="8269" s="57" customFormat="1" ht="13.5"/>
    <row r="8270" s="57" customFormat="1" ht="13.5"/>
    <row r="8271" s="57" customFormat="1" ht="13.5"/>
    <row r="8272" s="57" customFormat="1" ht="13.5"/>
    <row r="8273" s="57" customFormat="1" ht="13.5"/>
    <row r="8274" s="57" customFormat="1" ht="13.5"/>
    <row r="8275" s="57" customFormat="1" ht="13.5"/>
    <row r="8276" s="57" customFormat="1" ht="13.5"/>
    <row r="8277" s="57" customFormat="1" ht="13.5"/>
    <row r="8278" s="57" customFormat="1" ht="13.5"/>
    <row r="8279" s="57" customFormat="1" ht="13.5"/>
    <row r="8280" s="57" customFormat="1" ht="13.5"/>
    <row r="8281" s="57" customFormat="1" ht="13.5"/>
    <row r="8282" s="57" customFormat="1" ht="13.5"/>
    <row r="8283" s="57" customFormat="1" ht="13.5"/>
    <row r="8284" s="57" customFormat="1" ht="13.5"/>
    <row r="8285" s="57" customFormat="1" ht="13.5"/>
    <row r="8286" s="57" customFormat="1" ht="13.5"/>
    <row r="8287" s="57" customFormat="1" ht="13.5"/>
    <row r="8288" s="57" customFormat="1" ht="13.5"/>
    <row r="8289" s="57" customFormat="1" ht="13.5"/>
    <row r="8290" s="57" customFormat="1" ht="13.5"/>
    <row r="8291" s="57" customFormat="1" ht="13.5"/>
    <row r="8292" s="57" customFormat="1" ht="13.5"/>
    <row r="8293" s="57" customFormat="1" ht="13.5"/>
    <row r="8294" s="57" customFormat="1" ht="13.5"/>
    <row r="8295" s="57" customFormat="1" ht="13.5"/>
    <row r="8296" s="57" customFormat="1" ht="13.5"/>
    <row r="8297" s="57" customFormat="1" ht="13.5"/>
    <row r="8298" s="57" customFormat="1" ht="13.5"/>
    <row r="8299" s="57" customFormat="1" ht="13.5"/>
    <row r="8300" s="57" customFormat="1" ht="13.5"/>
    <row r="8301" s="57" customFormat="1" ht="13.5"/>
    <row r="8302" s="57" customFormat="1" ht="13.5"/>
    <row r="8303" s="57" customFormat="1" ht="13.5"/>
    <row r="8304" s="57" customFormat="1" ht="13.5"/>
    <row r="8305" s="57" customFormat="1" ht="13.5"/>
    <row r="8306" s="57" customFormat="1" ht="13.5"/>
    <row r="8307" s="57" customFormat="1" ht="13.5"/>
    <row r="8308" s="57" customFormat="1" ht="13.5"/>
    <row r="8309" s="57" customFormat="1" ht="13.5"/>
    <row r="8310" s="57" customFormat="1" ht="13.5"/>
    <row r="8311" s="57" customFormat="1" ht="13.5"/>
    <row r="8312" s="57" customFormat="1" ht="13.5"/>
    <row r="8313" s="57" customFormat="1" ht="13.5"/>
    <row r="8314" s="57" customFormat="1" ht="13.5"/>
    <row r="8315" s="57" customFormat="1" ht="13.5"/>
    <row r="8316" s="57" customFormat="1" ht="13.5"/>
    <row r="8317" s="57" customFormat="1" ht="13.5"/>
    <row r="8318" s="57" customFormat="1" ht="13.5"/>
    <row r="8319" s="57" customFormat="1" ht="13.5"/>
    <row r="8320" s="57" customFormat="1" ht="13.5"/>
    <row r="8321" s="57" customFormat="1" ht="13.5"/>
    <row r="8322" s="57" customFormat="1" ht="13.5"/>
    <row r="8323" s="57" customFormat="1" ht="13.5"/>
    <row r="8324" s="57" customFormat="1" ht="13.5"/>
    <row r="8325" s="57" customFormat="1" ht="13.5"/>
    <row r="8326" s="57" customFormat="1" ht="13.5"/>
    <row r="8327" s="57" customFormat="1" ht="13.5"/>
    <row r="8328" s="57" customFormat="1" ht="13.5"/>
    <row r="8329" s="57" customFormat="1" ht="13.5"/>
    <row r="8330" s="57" customFormat="1" ht="13.5"/>
    <row r="8331" s="57" customFormat="1" ht="13.5"/>
    <row r="8332" s="57" customFormat="1" ht="13.5"/>
    <row r="8333" s="57" customFormat="1" ht="13.5"/>
    <row r="8334" s="57" customFormat="1" ht="13.5"/>
    <row r="8335" s="57" customFormat="1" ht="13.5"/>
    <row r="8336" s="57" customFormat="1" ht="13.5"/>
    <row r="8337" s="57" customFormat="1" ht="13.5"/>
    <row r="8338" s="57" customFormat="1" ht="13.5"/>
    <row r="8339" s="57" customFormat="1" ht="13.5"/>
    <row r="8340" s="57" customFormat="1" ht="13.5"/>
    <row r="8341" s="57" customFormat="1" ht="13.5"/>
    <row r="8342" s="57" customFormat="1" ht="13.5"/>
    <row r="8343" s="57" customFormat="1" ht="13.5"/>
    <row r="8344" s="57" customFormat="1" ht="13.5"/>
    <row r="8345" s="57" customFormat="1" ht="13.5"/>
    <row r="8346" s="57" customFormat="1" ht="13.5"/>
    <row r="8347" s="57" customFormat="1" ht="13.5"/>
    <row r="8348" s="57" customFormat="1" ht="13.5"/>
    <row r="8349" s="57" customFormat="1" ht="13.5"/>
    <row r="8350" s="57" customFormat="1" ht="13.5"/>
    <row r="8351" s="57" customFormat="1" ht="13.5"/>
    <row r="8352" s="57" customFormat="1" ht="13.5"/>
    <row r="8353" s="57" customFormat="1" ht="13.5"/>
    <row r="8354" s="57" customFormat="1" ht="13.5"/>
    <row r="8355" s="57" customFormat="1" ht="13.5"/>
    <row r="8356" s="57" customFormat="1" ht="13.5"/>
    <row r="8357" s="57" customFormat="1" ht="13.5"/>
    <row r="8358" s="57" customFormat="1" ht="13.5"/>
    <row r="8359" s="57" customFormat="1" ht="13.5"/>
    <row r="8360" s="57" customFormat="1" ht="13.5"/>
    <row r="8361" s="57" customFormat="1" ht="13.5"/>
    <row r="8362" s="57" customFormat="1" ht="13.5"/>
    <row r="8363" s="57" customFormat="1" ht="13.5"/>
    <row r="8364" s="57" customFormat="1" ht="13.5"/>
    <row r="8365" s="57" customFormat="1" ht="13.5"/>
    <row r="8366" s="57" customFormat="1" ht="13.5"/>
    <row r="8367" s="57" customFormat="1" ht="13.5"/>
    <row r="8368" s="57" customFormat="1" ht="13.5"/>
    <row r="8369" s="57" customFormat="1" ht="13.5"/>
    <row r="8370" s="57" customFormat="1" ht="13.5"/>
    <row r="8371" s="57" customFormat="1" ht="13.5"/>
    <row r="8372" s="57" customFormat="1" ht="13.5"/>
    <row r="8373" s="57" customFormat="1" ht="13.5"/>
    <row r="8374" s="57" customFormat="1" ht="13.5"/>
    <row r="8375" s="57" customFormat="1" ht="13.5"/>
    <row r="8376" s="57" customFormat="1" ht="13.5"/>
    <row r="8377" s="57" customFormat="1" ht="13.5"/>
    <row r="8378" s="57" customFormat="1" ht="13.5"/>
    <row r="8379" s="57" customFormat="1" ht="13.5"/>
    <row r="8380" s="57" customFormat="1" ht="13.5"/>
    <row r="8381" s="57" customFormat="1" ht="13.5"/>
    <row r="8382" s="57" customFormat="1" ht="13.5"/>
    <row r="8383" s="57" customFormat="1" ht="13.5"/>
    <row r="8384" s="57" customFormat="1" ht="13.5"/>
    <row r="8385" s="57" customFormat="1" ht="13.5"/>
    <row r="8386" s="57" customFormat="1" ht="13.5"/>
    <row r="8387" s="57" customFormat="1" ht="13.5"/>
    <row r="8388" s="57" customFormat="1" ht="13.5"/>
    <row r="8389" s="57" customFormat="1" ht="13.5"/>
    <row r="8390" s="57" customFormat="1" ht="13.5"/>
    <row r="8391" s="57" customFormat="1" ht="13.5"/>
    <row r="8392" s="57" customFormat="1" ht="13.5"/>
    <row r="8393" s="57" customFormat="1" ht="13.5"/>
    <row r="8394" s="57" customFormat="1" ht="13.5"/>
    <row r="8395" s="57" customFormat="1" ht="13.5"/>
    <row r="8396" s="57" customFormat="1" ht="13.5"/>
    <row r="8397" s="57" customFormat="1" ht="13.5"/>
    <row r="8398" s="57" customFormat="1" ht="13.5"/>
    <row r="8399" s="57" customFormat="1" ht="13.5"/>
    <row r="8400" s="57" customFormat="1" ht="13.5"/>
    <row r="8401" s="57" customFormat="1" ht="13.5"/>
    <row r="8402" s="57" customFormat="1" ht="13.5"/>
    <row r="8403" s="57" customFormat="1" ht="13.5"/>
    <row r="8404" s="57" customFormat="1" ht="13.5"/>
    <row r="8405" s="57" customFormat="1" ht="13.5"/>
    <row r="8406" s="57" customFormat="1" ht="13.5"/>
    <row r="8407" s="57" customFormat="1" ht="13.5"/>
    <row r="8408" s="57" customFormat="1" ht="13.5"/>
    <row r="8409" s="57" customFormat="1" ht="13.5"/>
    <row r="8410" s="57" customFormat="1" ht="13.5"/>
    <row r="8411" s="57" customFormat="1" ht="13.5"/>
    <row r="8412" s="57" customFormat="1" ht="13.5"/>
    <row r="8413" s="57" customFormat="1" ht="13.5"/>
    <row r="8414" s="57" customFormat="1" ht="13.5"/>
    <row r="8415" s="57" customFormat="1" ht="13.5"/>
    <row r="8416" s="57" customFormat="1" ht="13.5"/>
    <row r="8417" s="57" customFormat="1" ht="13.5"/>
    <row r="8418" s="57" customFormat="1" ht="13.5"/>
    <row r="8419" s="57" customFormat="1" ht="13.5"/>
    <row r="8420" s="57" customFormat="1" ht="13.5"/>
    <row r="8421" s="57" customFormat="1" ht="13.5"/>
    <row r="8422" s="57" customFormat="1" ht="13.5"/>
    <row r="8423" s="57" customFormat="1" ht="13.5"/>
    <row r="8424" s="57" customFormat="1" ht="13.5"/>
    <row r="8425" s="57" customFormat="1" ht="13.5"/>
    <row r="8426" s="57" customFormat="1" ht="13.5"/>
    <row r="8427" s="57" customFormat="1" ht="13.5"/>
    <row r="8428" s="57" customFormat="1" ht="13.5"/>
    <row r="8429" s="57" customFormat="1" ht="13.5"/>
    <row r="8430" s="57" customFormat="1" ht="13.5"/>
    <row r="8431" s="57" customFormat="1" ht="13.5"/>
    <row r="8432" s="57" customFormat="1" ht="13.5"/>
    <row r="8433" s="57" customFormat="1" ht="13.5"/>
    <row r="8434" s="57" customFormat="1" ht="13.5"/>
    <row r="8435" s="57" customFormat="1" ht="13.5"/>
    <row r="8436" s="57" customFormat="1" ht="13.5"/>
    <row r="8437" s="57" customFormat="1" ht="13.5"/>
    <row r="8438" s="57" customFormat="1" ht="13.5"/>
    <row r="8439" s="57" customFormat="1" ht="13.5"/>
    <row r="8440" s="57" customFormat="1" ht="13.5"/>
    <row r="8441" s="57" customFormat="1" ht="13.5"/>
    <row r="8442" s="57" customFormat="1" ht="13.5"/>
    <row r="8443" s="57" customFormat="1" ht="13.5"/>
    <row r="8444" s="57" customFormat="1" ht="13.5"/>
    <row r="8445" s="57" customFormat="1" ht="13.5"/>
    <row r="8446" s="57" customFormat="1" ht="13.5"/>
    <row r="8447" s="57" customFormat="1" ht="13.5"/>
    <row r="8448" s="57" customFormat="1" ht="13.5"/>
    <row r="8449" s="57" customFormat="1" ht="13.5"/>
    <row r="8450" s="57" customFormat="1" ht="13.5"/>
    <row r="8451" s="57" customFormat="1" ht="13.5"/>
    <row r="8452" s="57" customFormat="1" ht="13.5"/>
    <row r="8453" s="57" customFormat="1" ht="13.5"/>
    <row r="8454" s="57" customFormat="1" ht="13.5"/>
    <row r="8455" s="57" customFormat="1" ht="13.5"/>
    <row r="8456" s="57" customFormat="1" ht="13.5"/>
    <row r="8457" s="57" customFormat="1" ht="13.5"/>
    <row r="8458" s="57" customFormat="1" ht="13.5"/>
    <row r="8459" s="57" customFormat="1" ht="13.5"/>
    <row r="8460" s="57" customFormat="1" ht="13.5"/>
    <row r="8461" s="57" customFormat="1" ht="13.5"/>
    <row r="8462" s="57" customFormat="1" ht="13.5"/>
    <row r="8463" s="57" customFormat="1" ht="13.5"/>
    <row r="8464" s="57" customFormat="1" ht="13.5"/>
    <row r="8465" s="57" customFormat="1" ht="13.5"/>
    <row r="8466" s="57" customFormat="1" ht="13.5"/>
    <row r="8467" s="57" customFormat="1" ht="13.5"/>
    <row r="8468" s="57" customFormat="1" ht="13.5"/>
    <row r="8469" s="57" customFormat="1" ht="13.5"/>
    <row r="8470" s="57" customFormat="1" ht="13.5"/>
    <row r="8471" s="57" customFormat="1" ht="13.5"/>
    <row r="8472" s="57" customFormat="1" ht="13.5"/>
    <row r="8473" s="57" customFormat="1" ht="13.5"/>
    <row r="8474" s="57" customFormat="1" ht="13.5"/>
    <row r="8475" s="57" customFormat="1" ht="13.5"/>
    <row r="8476" s="57" customFormat="1" ht="13.5"/>
    <row r="8477" s="57" customFormat="1" ht="13.5"/>
    <row r="8478" s="57" customFormat="1" ht="13.5"/>
    <row r="8479" s="57" customFormat="1" ht="13.5"/>
    <row r="8480" s="57" customFormat="1" ht="13.5"/>
    <row r="8481" s="57" customFormat="1" ht="13.5"/>
    <row r="8482" s="57" customFormat="1" ht="13.5"/>
    <row r="8483" s="57" customFormat="1" ht="13.5"/>
    <row r="8484" s="57" customFormat="1" ht="13.5"/>
    <row r="8485" s="57" customFormat="1" ht="13.5"/>
    <row r="8486" s="57" customFormat="1" ht="13.5"/>
    <row r="8487" s="57" customFormat="1" ht="13.5"/>
    <row r="8488" s="57" customFormat="1" ht="13.5"/>
    <row r="8489" s="57" customFormat="1" ht="13.5"/>
    <row r="8490" s="57" customFormat="1" ht="13.5"/>
    <row r="8491" s="57" customFormat="1" ht="13.5"/>
    <row r="8492" s="57" customFormat="1" ht="13.5"/>
    <row r="8493" s="57" customFormat="1" ht="13.5"/>
    <row r="8494" s="57" customFormat="1" ht="13.5"/>
    <row r="8495" s="57" customFormat="1" ht="13.5"/>
    <row r="8496" s="57" customFormat="1" ht="13.5"/>
    <row r="8497" s="57" customFormat="1" ht="13.5"/>
    <row r="8498" s="57" customFormat="1" ht="13.5"/>
    <row r="8499" s="57" customFormat="1" ht="13.5"/>
    <row r="8500" s="57" customFormat="1" ht="13.5"/>
    <row r="8501" s="57" customFormat="1" ht="13.5"/>
    <row r="8502" s="57" customFormat="1" ht="13.5"/>
    <row r="8503" s="57" customFormat="1" ht="13.5"/>
    <row r="8504" s="57" customFormat="1" ht="13.5"/>
    <row r="8505" s="57" customFormat="1" ht="13.5"/>
    <row r="8506" s="57" customFormat="1" ht="13.5"/>
    <row r="8507" s="57" customFormat="1" ht="13.5"/>
    <row r="8508" s="57" customFormat="1" ht="13.5"/>
    <row r="8509" s="57" customFormat="1" ht="13.5"/>
    <row r="8510" s="57" customFormat="1" ht="13.5"/>
    <row r="8511" s="57" customFormat="1" ht="13.5"/>
    <row r="8512" s="57" customFormat="1" ht="13.5"/>
    <row r="8513" s="57" customFormat="1" ht="13.5"/>
    <row r="8514" s="57" customFormat="1" ht="13.5"/>
    <row r="8515" s="57" customFormat="1" ht="13.5"/>
    <row r="8516" s="57" customFormat="1" ht="13.5"/>
    <row r="8517" s="57" customFormat="1" ht="13.5"/>
    <row r="8518" s="57" customFormat="1" ht="13.5"/>
    <row r="8519" s="57" customFormat="1" ht="13.5"/>
    <row r="8520" s="57" customFormat="1" ht="13.5"/>
    <row r="8521" s="57" customFormat="1" ht="13.5"/>
    <row r="8522" s="57" customFormat="1" ht="13.5"/>
    <row r="8523" s="57" customFormat="1" ht="13.5"/>
    <row r="8524" s="57" customFormat="1" ht="13.5"/>
    <row r="8525" s="57" customFormat="1" ht="13.5"/>
    <row r="8526" s="57" customFormat="1" ht="13.5"/>
    <row r="8527" s="57" customFormat="1" ht="13.5"/>
    <row r="8528" s="57" customFormat="1" ht="13.5"/>
    <row r="8529" s="57" customFormat="1" ht="13.5"/>
    <row r="8530" s="57" customFormat="1" ht="13.5"/>
    <row r="8531" s="57" customFormat="1" ht="13.5"/>
    <row r="8532" s="57" customFormat="1" ht="13.5"/>
    <row r="8533" s="57" customFormat="1" ht="13.5"/>
    <row r="8534" s="57" customFormat="1" ht="13.5"/>
    <row r="8535" s="57" customFormat="1" ht="13.5"/>
    <row r="8536" s="57" customFormat="1" ht="13.5"/>
    <row r="8537" s="57" customFormat="1" ht="13.5"/>
    <row r="8538" s="57" customFormat="1" ht="13.5"/>
    <row r="8539" s="57" customFormat="1" ht="13.5"/>
    <row r="8540" s="57" customFormat="1" ht="13.5"/>
    <row r="8541" s="57" customFormat="1" ht="13.5"/>
    <row r="8542" s="57" customFormat="1" ht="13.5"/>
    <row r="8543" s="57" customFormat="1" ht="13.5"/>
    <row r="8544" s="57" customFormat="1" ht="13.5"/>
    <row r="8545" s="57" customFormat="1" ht="13.5"/>
    <row r="8546" s="57" customFormat="1" ht="13.5"/>
    <row r="8547" s="57" customFormat="1" ht="13.5"/>
    <row r="8548" s="57" customFormat="1" ht="13.5"/>
    <row r="8549" s="57" customFormat="1" ht="13.5"/>
    <row r="8550" s="57" customFormat="1" ht="13.5"/>
    <row r="8551" s="57" customFormat="1" ht="13.5"/>
    <row r="8552" s="57" customFormat="1" ht="13.5"/>
    <row r="8553" s="57" customFormat="1" ht="13.5"/>
    <row r="8554" s="57" customFormat="1" ht="13.5"/>
    <row r="8555" s="57" customFormat="1" ht="13.5"/>
    <row r="8556" s="57" customFormat="1" ht="13.5"/>
    <row r="8557" s="57" customFormat="1" ht="13.5"/>
    <row r="8558" s="57" customFormat="1" ht="13.5"/>
    <row r="8559" s="57" customFormat="1" ht="13.5"/>
    <row r="8560" s="57" customFormat="1" ht="13.5"/>
    <row r="8561" s="57" customFormat="1" ht="13.5"/>
    <row r="8562" s="57" customFormat="1" ht="13.5"/>
    <row r="8563" s="57" customFormat="1" ht="13.5"/>
    <row r="8564" s="57" customFormat="1" ht="13.5"/>
    <row r="8565" s="57" customFormat="1" ht="13.5"/>
    <row r="8566" s="57" customFormat="1" ht="13.5"/>
    <row r="8567" s="57" customFormat="1" ht="13.5"/>
    <row r="8568" s="57" customFormat="1" ht="13.5"/>
    <row r="8569" s="57" customFormat="1" ht="13.5"/>
    <row r="8570" s="57" customFormat="1" ht="13.5"/>
    <row r="8571" s="57" customFormat="1" ht="13.5"/>
    <row r="8572" s="57" customFormat="1" ht="13.5"/>
    <row r="8573" s="57" customFormat="1" ht="13.5"/>
    <row r="8574" s="57" customFormat="1" ht="13.5"/>
    <row r="8575" s="57" customFormat="1" ht="13.5"/>
    <row r="8576" s="57" customFormat="1" ht="13.5"/>
    <row r="8577" s="57" customFormat="1" ht="13.5"/>
    <row r="8578" s="57" customFormat="1" ht="13.5"/>
    <row r="8579" s="57" customFormat="1" ht="13.5"/>
    <row r="8580" s="57" customFormat="1" ht="13.5"/>
    <row r="8581" s="57" customFormat="1" ht="13.5"/>
    <row r="8582" s="57" customFormat="1" ht="13.5"/>
    <row r="8583" s="57" customFormat="1" ht="13.5"/>
    <row r="8584" s="57" customFormat="1" ht="13.5"/>
    <row r="8585" s="57" customFormat="1" ht="13.5"/>
    <row r="8586" s="57" customFormat="1" ht="13.5"/>
    <row r="8587" s="57" customFormat="1" ht="13.5"/>
    <row r="8588" s="57" customFormat="1" ht="13.5"/>
    <row r="8589" s="57" customFormat="1" ht="13.5"/>
    <row r="8590" s="57" customFormat="1" ht="13.5"/>
    <row r="8591" s="57" customFormat="1" ht="13.5"/>
    <row r="8592" s="57" customFormat="1" ht="13.5"/>
    <row r="8593" s="57" customFormat="1" ht="13.5"/>
    <row r="8594" s="57" customFormat="1" ht="13.5"/>
    <row r="8595" s="57" customFormat="1" ht="13.5"/>
    <row r="8596" s="57" customFormat="1" ht="13.5"/>
    <row r="8597" s="57" customFormat="1" ht="13.5"/>
    <row r="8598" s="57" customFormat="1" ht="13.5"/>
    <row r="8599" s="57" customFormat="1" ht="13.5"/>
    <row r="8600" s="57" customFormat="1" ht="13.5"/>
    <row r="8601" s="57" customFormat="1" ht="13.5"/>
    <row r="8602" s="57" customFormat="1" ht="13.5"/>
    <row r="8603" s="57" customFormat="1" ht="13.5"/>
    <row r="8604" s="57" customFormat="1" ht="13.5"/>
    <row r="8605" s="57" customFormat="1" ht="13.5"/>
    <row r="8606" s="57" customFormat="1" ht="13.5"/>
    <row r="8607" s="57" customFormat="1" ht="13.5"/>
    <row r="8608" s="57" customFormat="1" ht="13.5"/>
    <row r="8609" s="57" customFormat="1" ht="13.5"/>
    <row r="8610" s="57" customFormat="1" ht="13.5"/>
    <row r="8611" s="57" customFormat="1" ht="13.5"/>
    <row r="8612" s="57" customFormat="1" ht="13.5"/>
    <row r="8613" s="57" customFormat="1" ht="13.5"/>
    <row r="8614" s="57" customFormat="1" ht="13.5"/>
    <row r="8615" s="57" customFormat="1" ht="13.5"/>
    <row r="8616" s="57" customFormat="1" ht="13.5"/>
    <row r="8617" s="57" customFormat="1" ht="13.5"/>
    <row r="8618" s="57" customFormat="1" ht="13.5"/>
    <row r="8619" s="57" customFormat="1" ht="13.5"/>
    <row r="8620" s="57" customFormat="1" ht="13.5"/>
    <row r="8621" s="57" customFormat="1" ht="13.5"/>
    <row r="8622" s="57" customFormat="1" ht="13.5"/>
    <row r="8623" s="57" customFormat="1" ht="13.5"/>
    <row r="8624" s="57" customFormat="1" ht="13.5"/>
    <row r="8625" s="57" customFormat="1" ht="13.5"/>
    <row r="8626" s="57" customFormat="1" ht="13.5"/>
    <row r="8627" s="57" customFormat="1" ht="13.5"/>
    <row r="8628" s="57" customFormat="1" ht="13.5"/>
    <row r="8629" s="57" customFormat="1" ht="13.5"/>
    <row r="8630" s="57" customFormat="1" ht="13.5"/>
    <row r="8631" s="57" customFormat="1" ht="13.5"/>
    <row r="8632" s="57" customFormat="1" ht="13.5"/>
    <row r="8633" s="57" customFormat="1" ht="13.5"/>
    <row r="8634" s="57" customFormat="1" ht="13.5"/>
    <row r="8635" s="57" customFormat="1" ht="13.5"/>
    <row r="8636" s="57" customFormat="1" ht="13.5"/>
    <row r="8637" s="57" customFormat="1" ht="13.5"/>
    <row r="8638" s="57" customFormat="1" ht="13.5"/>
    <row r="8639" s="57" customFormat="1" ht="13.5"/>
    <row r="8640" s="57" customFormat="1" ht="13.5"/>
    <row r="8641" s="57" customFormat="1" ht="13.5"/>
    <row r="8642" s="57" customFormat="1" ht="13.5"/>
    <row r="8643" s="57" customFormat="1" ht="13.5"/>
    <row r="8644" s="57" customFormat="1" ht="13.5"/>
    <row r="8645" s="57" customFormat="1" ht="13.5"/>
    <row r="8646" s="57" customFormat="1" ht="13.5"/>
    <row r="8647" s="57" customFormat="1" ht="13.5"/>
    <row r="8648" s="57" customFormat="1" ht="13.5"/>
    <row r="8649" s="57" customFormat="1" ht="13.5"/>
    <row r="8650" s="57" customFormat="1" ht="13.5"/>
    <row r="8651" s="57" customFormat="1" ht="13.5"/>
    <row r="8652" s="57" customFormat="1" ht="13.5"/>
    <row r="8653" s="57" customFormat="1" ht="13.5"/>
    <row r="8654" s="57" customFormat="1" ht="13.5"/>
    <row r="8655" s="57" customFormat="1" ht="13.5"/>
    <row r="8656" s="57" customFormat="1" ht="13.5"/>
    <row r="8657" s="57" customFormat="1" ht="13.5"/>
    <row r="8658" s="57" customFormat="1" ht="13.5"/>
    <row r="8659" s="57" customFormat="1" ht="13.5"/>
    <row r="8660" s="57" customFormat="1" ht="13.5"/>
    <row r="8661" s="57" customFormat="1" ht="13.5"/>
    <row r="8662" s="57" customFormat="1" ht="13.5"/>
    <row r="8663" s="57" customFormat="1" ht="13.5"/>
    <row r="8664" s="57" customFormat="1" ht="13.5"/>
    <row r="8665" s="57" customFormat="1" ht="13.5"/>
    <row r="8666" s="57" customFormat="1" ht="13.5"/>
    <row r="8667" s="57" customFormat="1" ht="13.5"/>
    <row r="8668" s="57" customFormat="1" ht="13.5"/>
    <row r="8669" s="57" customFormat="1" ht="13.5"/>
    <row r="8670" s="57" customFormat="1" ht="13.5"/>
    <row r="8671" s="57" customFormat="1" ht="13.5"/>
    <row r="8672" s="57" customFormat="1" ht="13.5"/>
    <row r="8673" s="57" customFormat="1" ht="13.5"/>
    <row r="8674" s="57" customFormat="1" ht="13.5"/>
    <row r="8675" s="57" customFormat="1" ht="13.5"/>
    <row r="8676" s="57" customFormat="1" ht="13.5"/>
    <row r="8677" s="57" customFormat="1" ht="13.5"/>
    <row r="8678" s="57" customFormat="1" ht="13.5"/>
    <row r="8679" s="57" customFormat="1" ht="13.5"/>
    <row r="8680" s="57" customFormat="1" ht="13.5"/>
    <row r="8681" s="57" customFormat="1" ht="13.5"/>
    <row r="8682" s="57" customFormat="1" ht="13.5"/>
    <row r="8683" s="57" customFormat="1" ht="13.5"/>
    <row r="8684" s="57" customFormat="1" ht="13.5"/>
    <row r="8685" s="57" customFormat="1" ht="13.5"/>
    <row r="8686" s="57" customFormat="1" ht="13.5"/>
    <row r="8687" s="57" customFormat="1" ht="13.5"/>
    <row r="8688" s="57" customFormat="1" ht="13.5"/>
    <row r="8689" s="57" customFormat="1" ht="13.5"/>
    <row r="8690" s="57" customFormat="1" ht="13.5"/>
    <row r="8691" s="57" customFormat="1" ht="13.5"/>
    <row r="8692" s="57" customFormat="1" ht="13.5"/>
    <row r="8693" s="57" customFormat="1" ht="13.5"/>
    <row r="8694" s="57" customFormat="1" ht="13.5"/>
    <row r="8695" s="57" customFormat="1" ht="13.5"/>
    <row r="8696" s="57" customFormat="1" ht="13.5"/>
    <row r="8697" s="57" customFormat="1" ht="13.5"/>
    <row r="8698" s="57" customFormat="1" ht="13.5"/>
    <row r="8699" s="57" customFormat="1" ht="13.5"/>
    <row r="8700" s="57" customFormat="1" ht="13.5"/>
    <row r="8701" s="57" customFormat="1" ht="13.5"/>
    <row r="8702" s="57" customFormat="1" ht="13.5"/>
    <row r="8703" s="57" customFormat="1" ht="13.5"/>
    <row r="8704" s="57" customFormat="1" ht="13.5"/>
    <row r="8705" s="57" customFormat="1" ht="13.5"/>
    <row r="8706" s="57" customFormat="1" ht="13.5"/>
    <row r="8707" s="57" customFormat="1" ht="13.5"/>
    <row r="8708" s="57" customFormat="1" ht="13.5"/>
    <row r="8709" s="57" customFormat="1" ht="13.5"/>
    <row r="8710" s="57" customFormat="1" ht="13.5"/>
    <row r="8711" s="57" customFormat="1" ht="13.5"/>
    <row r="8712" s="57" customFormat="1" ht="13.5"/>
    <row r="8713" s="57" customFormat="1" ht="13.5"/>
    <row r="8714" s="57" customFormat="1" ht="13.5"/>
    <row r="8715" s="57" customFormat="1" ht="13.5"/>
    <row r="8716" s="57" customFormat="1" ht="13.5"/>
    <row r="8717" s="57" customFormat="1" ht="13.5"/>
    <row r="8718" s="57" customFormat="1" ht="13.5"/>
    <row r="8719" s="57" customFormat="1" ht="13.5"/>
    <row r="8720" s="57" customFormat="1" ht="13.5"/>
    <row r="8721" s="57" customFormat="1" ht="13.5"/>
    <row r="8722" s="57" customFormat="1" ht="13.5"/>
    <row r="8723" s="57" customFormat="1" ht="13.5"/>
    <row r="8724" s="57" customFormat="1" ht="13.5"/>
    <row r="8725" s="57" customFormat="1" ht="13.5"/>
    <row r="8726" s="57" customFormat="1" ht="13.5"/>
    <row r="8727" s="57" customFormat="1" ht="13.5"/>
    <row r="8728" s="57" customFormat="1" ht="13.5"/>
    <row r="8729" s="57" customFormat="1" ht="13.5"/>
    <row r="8730" s="57" customFormat="1" ht="13.5"/>
    <row r="8731" s="57" customFormat="1" ht="13.5"/>
    <row r="8732" s="57" customFormat="1" ht="13.5"/>
    <row r="8733" s="57" customFormat="1" ht="13.5"/>
    <row r="8734" s="57" customFormat="1" ht="13.5"/>
    <row r="8735" s="57" customFormat="1" ht="13.5"/>
    <row r="8736" s="57" customFormat="1" ht="13.5"/>
    <row r="8737" s="57" customFormat="1" ht="13.5"/>
    <row r="8738" s="57" customFormat="1" ht="13.5"/>
    <row r="8739" s="57" customFormat="1" ht="13.5"/>
    <row r="8740" s="57" customFormat="1" ht="13.5"/>
    <row r="8741" s="57" customFormat="1" ht="13.5"/>
    <row r="8742" s="57" customFormat="1" ht="13.5"/>
    <row r="8743" s="57" customFormat="1" ht="13.5"/>
    <row r="8744" s="57" customFormat="1" ht="13.5"/>
    <row r="8745" s="57" customFormat="1" ht="13.5"/>
    <row r="8746" s="57" customFormat="1" ht="13.5"/>
    <row r="8747" s="57" customFormat="1" ht="13.5"/>
    <row r="8748" s="57" customFormat="1" ht="13.5"/>
    <row r="8749" s="57" customFormat="1" ht="13.5"/>
    <row r="8750" s="57" customFormat="1" ht="13.5"/>
    <row r="8751" s="57" customFormat="1" ht="13.5"/>
    <row r="8752" s="57" customFormat="1" ht="13.5"/>
    <row r="8753" s="57" customFormat="1" ht="13.5"/>
    <row r="8754" s="57" customFormat="1" ht="13.5"/>
    <row r="8755" s="57" customFormat="1" ht="13.5"/>
    <row r="8756" s="57" customFormat="1" ht="13.5"/>
    <row r="8757" s="57" customFormat="1" ht="13.5"/>
    <row r="8758" s="57" customFormat="1" ht="13.5"/>
    <row r="8759" s="57" customFormat="1" ht="13.5"/>
    <row r="8760" s="57" customFormat="1" ht="13.5"/>
    <row r="8761" s="57" customFormat="1" ht="13.5"/>
    <row r="8762" s="57" customFormat="1" ht="13.5"/>
    <row r="8763" s="57" customFormat="1" ht="13.5"/>
    <row r="8764" s="57" customFormat="1" ht="13.5"/>
    <row r="8765" s="57" customFormat="1" ht="13.5"/>
    <row r="8766" s="57" customFormat="1" ht="13.5"/>
    <row r="8767" s="57" customFormat="1" ht="13.5"/>
    <row r="8768" s="57" customFormat="1" ht="13.5"/>
    <row r="8769" s="57" customFormat="1" ht="13.5"/>
    <row r="8770" s="57" customFormat="1" ht="13.5"/>
    <row r="8771" s="57" customFormat="1" ht="13.5"/>
    <row r="8772" s="57" customFormat="1" ht="13.5"/>
    <row r="8773" s="57" customFormat="1" ht="13.5"/>
    <row r="8774" s="57" customFormat="1" ht="13.5"/>
    <row r="8775" s="57" customFormat="1" ht="13.5"/>
    <row r="8776" s="57" customFormat="1" ht="13.5"/>
    <row r="8777" s="57" customFormat="1" ht="13.5"/>
    <row r="8778" s="57" customFormat="1" ht="13.5"/>
    <row r="8779" s="57" customFormat="1" ht="13.5"/>
    <row r="8780" s="57" customFormat="1" ht="13.5"/>
    <row r="8781" s="57" customFormat="1" ht="13.5"/>
    <row r="8782" s="57" customFormat="1" ht="13.5"/>
    <row r="8783" s="57" customFormat="1" ht="13.5"/>
    <row r="8784" s="57" customFormat="1" ht="13.5"/>
    <row r="8785" s="57" customFormat="1" ht="13.5"/>
    <row r="8786" s="57" customFormat="1" ht="13.5"/>
    <row r="8787" s="57" customFormat="1" ht="13.5"/>
    <row r="8788" s="57" customFormat="1" ht="13.5"/>
    <row r="8789" s="57" customFormat="1" ht="13.5"/>
    <row r="8790" s="57" customFormat="1" ht="13.5"/>
    <row r="8791" s="57" customFormat="1" ht="13.5"/>
    <row r="8792" s="57" customFormat="1" ht="13.5"/>
    <row r="8793" s="57" customFormat="1" ht="13.5"/>
    <row r="8794" s="57" customFormat="1" ht="13.5"/>
    <row r="8795" s="57" customFormat="1" ht="13.5"/>
    <row r="8796" s="57" customFormat="1" ht="13.5"/>
    <row r="8797" s="57" customFormat="1" ht="13.5"/>
    <row r="8798" s="57" customFormat="1" ht="13.5"/>
    <row r="8799" s="57" customFormat="1" ht="13.5"/>
    <row r="8800" s="57" customFormat="1" ht="13.5"/>
    <row r="8801" s="57" customFormat="1" ht="13.5"/>
    <row r="8802" s="57" customFormat="1" ht="13.5"/>
    <row r="8803" s="57" customFormat="1" ht="13.5"/>
    <row r="8804" s="57" customFormat="1" ht="13.5"/>
    <row r="8805" s="57" customFormat="1" ht="13.5"/>
    <row r="8806" s="57" customFormat="1" ht="13.5"/>
    <row r="8807" s="57" customFormat="1" ht="13.5"/>
    <row r="8808" s="57" customFormat="1" ht="13.5"/>
    <row r="8809" s="57" customFormat="1" ht="13.5"/>
    <row r="8810" s="57" customFormat="1" ht="13.5"/>
    <row r="8811" s="57" customFormat="1" ht="13.5"/>
    <row r="8812" s="57" customFormat="1" ht="13.5"/>
    <row r="8813" s="57" customFormat="1" ht="13.5"/>
    <row r="8814" s="57" customFormat="1" ht="13.5"/>
    <row r="8815" s="57" customFormat="1" ht="13.5"/>
    <row r="8816" s="57" customFormat="1" ht="13.5"/>
    <row r="8817" s="57" customFormat="1" ht="13.5"/>
    <row r="8818" s="57" customFormat="1" ht="13.5"/>
    <row r="8819" s="57" customFormat="1" ht="13.5"/>
    <row r="8820" s="57" customFormat="1" ht="13.5"/>
    <row r="8821" s="57" customFormat="1" ht="13.5"/>
    <row r="8822" s="57" customFormat="1" ht="13.5"/>
    <row r="8823" s="57" customFormat="1" ht="13.5"/>
    <row r="8824" s="57" customFormat="1" ht="13.5"/>
    <row r="8825" s="57" customFormat="1" ht="13.5"/>
    <row r="8826" s="57" customFormat="1" ht="13.5"/>
    <row r="8827" s="57" customFormat="1" ht="13.5"/>
    <row r="8828" s="57" customFormat="1" ht="13.5"/>
    <row r="8829" s="57" customFormat="1" ht="13.5"/>
    <row r="8830" s="57" customFormat="1" ht="13.5"/>
    <row r="8831" s="57" customFormat="1" ht="13.5"/>
    <row r="8832" s="57" customFormat="1" ht="13.5"/>
    <row r="8833" s="57" customFormat="1" ht="13.5"/>
    <row r="8834" s="57" customFormat="1" ht="13.5"/>
    <row r="8835" s="57" customFormat="1" ht="13.5"/>
    <row r="8836" s="57" customFormat="1" ht="13.5"/>
    <row r="8837" s="57" customFormat="1" ht="13.5"/>
    <row r="8838" s="57" customFormat="1" ht="13.5"/>
    <row r="8839" s="57" customFormat="1" ht="13.5"/>
    <row r="8840" s="57" customFormat="1" ht="13.5"/>
    <row r="8841" s="57" customFormat="1" ht="13.5"/>
    <row r="8842" s="57" customFormat="1" ht="13.5"/>
    <row r="8843" s="57" customFormat="1" ht="13.5"/>
    <row r="8844" s="57" customFormat="1" ht="13.5"/>
    <row r="8845" s="57" customFormat="1" ht="13.5"/>
    <row r="8846" s="57" customFormat="1" ht="13.5"/>
    <row r="8847" s="57" customFormat="1" ht="13.5"/>
    <row r="8848" s="57" customFormat="1" ht="13.5"/>
    <row r="8849" s="57" customFormat="1" ht="13.5"/>
    <row r="8850" s="57" customFormat="1" ht="13.5"/>
    <row r="8851" s="57" customFormat="1" ht="13.5"/>
    <row r="8852" s="57" customFormat="1" ht="13.5"/>
    <row r="8853" s="57" customFormat="1" ht="13.5"/>
    <row r="8854" s="57" customFormat="1" ht="13.5"/>
    <row r="8855" s="57" customFormat="1" ht="13.5"/>
    <row r="8856" s="57" customFormat="1" ht="13.5"/>
    <row r="8857" s="57" customFormat="1" ht="13.5"/>
    <row r="8858" s="57" customFormat="1" ht="13.5"/>
    <row r="8859" s="57" customFormat="1" ht="13.5"/>
    <row r="8860" s="57" customFormat="1" ht="13.5"/>
    <row r="8861" s="57" customFormat="1" ht="13.5"/>
    <row r="8862" s="57" customFormat="1" ht="13.5"/>
    <row r="8863" s="57" customFormat="1" ht="13.5"/>
    <row r="8864" s="57" customFormat="1" ht="13.5"/>
    <row r="8865" s="57" customFormat="1" ht="13.5"/>
    <row r="8866" s="57" customFormat="1" ht="13.5"/>
    <row r="8867" s="57" customFormat="1" ht="13.5"/>
    <row r="8868" s="57" customFormat="1" ht="13.5"/>
    <row r="8869" s="57" customFormat="1" ht="13.5"/>
    <row r="8870" s="57" customFormat="1" ht="13.5"/>
    <row r="8871" s="57" customFormat="1" ht="13.5"/>
    <row r="8872" s="57" customFormat="1" ht="13.5"/>
    <row r="8873" s="57" customFormat="1" ht="13.5"/>
    <row r="8874" s="57" customFormat="1" ht="13.5"/>
    <row r="8875" s="57" customFormat="1" ht="13.5"/>
    <row r="8876" s="57" customFormat="1" ht="13.5"/>
    <row r="8877" s="57" customFormat="1" ht="13.5"/>
    <row r="8878" s="57" customFormat="1" ht="13.5"/>
    <row r="8879" s="57" customFormat="1" ht="13.5"/>
    <row r="8880" s="57" customFormat="1" ht="13.5"/>
    <row r="8881" s="57" customFormat="1" ht="13.5"/>
    <row r="8882" s="57" customFormat="1" ht="13.5"/>
    <row r="8883" s="57" customFormat="1" ht="13.5"/>
    <row r="8884" s="57" customFormat="1" ht="13.5"/>
    <row r="8885" s="57" customFormat="1" ht="13.5"/>
    <row r="8886" s="57" customFormat="1" ht="13.5"/>
    <row r="8887" s="57" customFormat="1" ht="13.5"/>
    <row r="8888" s="57" customFormat="1" ht="13.5"/>
    <row r="8889" s="57" customFormat="1" ht="13.5"/>
    <row r="8890" s="57" customFormat="1" ht="13.5"/>
    <row r="8891" s="57" customFormat="1" ht="13.5"/>
    <row r="8892" s="57" customFormat="1" ht="13.5"/>
    <row r="8893" s="57" customFormat="1" ht="13.5"/>
    <row r="8894" s="57" customFormat="1" ht="13.5"/>
    <row r="8895" s="57" customFormat="1" ht="13.5"/>
    <row r="8896" s="57" customFormat="1" ht="13.5"/>
    <row r="8897" s="57" customFormat="1" ht="13.5"/>
    <row r="8898" s="57" customFormat="1" ht="13.5"/>
    <row r="8899" s="57" customFormat="1" ht="13.5"/>
    <row r="8900" s="57" customFormat="1" ht="13.5"/>
    <row r="8901" s="57" customFormat="1" ht="13.5"/>
    <row r="8902" s="57" customFormat="1" ht="13.5"/>
    <row r="8903" s="57" customFormat="1" ht="13.5"/>
    <row r="8904" s="57" customFormat="1" ht="13.5"/>
    <row r="8905" s="57" customFormat="1" ht="13.5"/>
    <row r="8906" s="57" customFormat="1" ht="13.5"/>
    <row r="8907" s="57" customFormat="1" ht="13.5"/>
    <row r="8908" s="57" customFormat="1" ht="13.5"/>
    <row r="8909" s="57" customFormat="1" ht="13.5"/>
    <row r="8910" s="57" customFormat="1" ht="13.5"/>
    <row r="8911" s="57" customFormat="1" ht="13.5"/>
    <row r="8912" s="57" customFormat="1" ht="13.5"/>
    <row r="8913" s="57" customFormat="1" ht="13.5"/>
    <row r="8914" s="57" customFormat="1" ht="13.5"/>
    <row r="8915" s="57" customFormat="1" ht="13.5"/>
    <row r="8916" s="57" customFormat="1" ht="13.5"/>
    <row r="8917" s="57" customFormat="1" ht="13.5"/>
    <row r="8918" s="57" customFormat="1" ht="13.5"/>
    <row r="8919" s="57" customFormat="1" ht="13.5"/>
    <row r="8920" s="57" customFormat="1" ht="13.5"/>
    <row r="8921" s="57" customFormat="1" ht="13.5"/>
    <row r="8922" s="57" customFormat="1" ht="13.5"/>
    <row r="8923" s="57" customFormat="1" ht="13.5"/>
    <row r="8924" s="57" customFormat="1" ht="13.5"/>
    <row r="8925" s="57" customFormat="1" ht="13.5"/>
    <row r="8926" s="57" customFormat="1" ht="13.5"/>
    <row r="8927" s="57" customFormat="1" ht="13.5"/>
    <row r="8928" s="57" customFormat="1" ht="13.5"/>
    <row r="8929" s="57" customFormat="1" ht="13.5"/>
    <row r="8930" s="57" customFormat="1" ht="13.5"/>
    <row r="8931" s="57" customFormat="1" ht="13.5"/>
    <row r="8932" s="57" customFormat="1" ht="13.5"/>
    <row r="8933" s="57" customFormat="1" ht="13.5"/>
    <row r="8934" s="57" customFormat="1" ht="13.5"/>
    <row r="8935" s="57" customFormat="1" ht="13.5"/>
    <row r="8936" s="57" customFormat="1" ht="13.5"/>
    <row r="8937" s="57" customFormat="1" ht="13.5"/>
    <row r="8938" s="57" customFormat="1" ht="13.5"/>
    <row r="8939" s="57" customFormat="1" ht="13.5"/>
    <row r="8940" s="57" customFormat="1" ht="13.5"/>
    <row r="8941" s="57" customFormat="1" ht="13.5"/>
    <row r="8942" s="57" customFormat="1" ht="13.5"/>
    <row r="8943" s="57" customFormat="1" ht="13.5"/>
    <row r="8944" s="57" customFormat="1" ht="13.5"/>
    <row r="8945" s="57" customFormat="1" ht="13.5"/>
    <row r="8946" s="57" customFormat="1" ht="13.5"/>
    <row r="8947" s="57" customFormat="1" ht="13.5"/>
    <row r="8948" s="57" customFormat="1" ht="13.5"/>
    <row r="8949" s="57" customFormat="1" ht="13.5"/>
    <row r="8950" s="57" customFormat="1" ht="13.5"/>
    <row r="8951" s="57" customFormat="1" ht="13.5"/>
    <row r="8952" s="57" customFormat="1" ht="13.5"/>
    <row r="8953" s="57" customFormat="1" ht="13.5"/>
    <row r="8954" s="57" customFormat="1" ht="13.5"/>
    <row r="8955" s="57" customFormat="1" ht="13.5"/>
    <row r="8956" s="57" customFormat="1" ht="13.5"/>
    <row r="8957" s="57" customFormat="1" ht="13.5"/>
    <row r="8958" s="57" customFormat="1" ht="13.5"/>
    <row r="8959" s="57" customFormat="1" ht="13.5"/>
    <row r="8960" s="57" customFormat="1" ht="13.5"/>
    <row r="8961" s="57" customFormat="1" ht="13.5"/>
    <row r="8962" s="57" customFormat="1" ht="13.5"/>
    <row r="8963" s="57" customFormat="1" ht="13.5"/>
    <row r="8964" s="57" customFormat="1" ht="13.5"/>
    <row r="8965" s="57" customFormat="1" ht="13.5"/>
    <row r="8966" s="57" customFormat="1" ht="13.5"/>
    <row r="8967" s="57" customFormat="1" ht="13.5"/>
    <row r="8968" s="57" customFormat="1" ht="13.5"/>
    <row r="8969" s="57" customFormat="1" ht="13.5"/>
    <row r="8970" s="57" customFormat="1" ht="13.5"/>
    <row r="8971" s="57" customFormat="1" ht="13.5"/>
    <row r="8972" s="57" customFormat="1" ht="13.5"/>
    <row r="8973" s="57" customFormat="1" ht="13.5"/>
    <row r="8974" s="57" customFormat="1" ht="13.5"/>
    <row r="8975" s="57" customFormat="1" ht="13.5"/>
    <row r="8976" s="57" customFormat="1" ht="13.5"/>
    <row r="8977" s="57" customFormat="1" ht="13.5"/>
    <row r="8978" s="57" customFormat="1" ht="13.5"/>
    <row r="8979" s="57" customFormat="1" ht="13.5"/>
    <row r="8980" s="57" customFormat="1" ht="13.5"/>
    <row r="8981" s="57" customFormat="1" ht="13.5"/>
    <row r="8982" s="57" customFormat="1" ht="13.5"/>
    <row r="8983" s="57" customFormat="1" ht="13.5"/>
    <row r="8984" s="57" customFormat="1" ht="13.5"/>
    <row r="8985" s="57" customFormat="1" ht="13.5"/>
    <row r="8986" s="57" customFormat="1" ht="13.5"/>
    <row r="8987" s="57" customFormat="1" ht="13.5"/>
    <row r="8988" s="57" customFormat="1" ht="13.5"/>
    <row r="8989" s="57" customFormat="1" ht="13.5"/>
    <row r="8990" s="57" customFormat="1" ht="13.5"/>
    <row r="8991" s="57" customFormat="1" ht="13.5"/>
    <row r="8992" s="57" customFormat="1" ht="13.5"/>
    <row r="8993" s="57" customFormat="1" ht="13.5"/>
    <row r="8994" s="57" customFormat="1" ht="13.5"/>
    <row r="8995" s="57" customFormat="1" ht="13.5"/>
    <row r="8996" s="57" customFormat="1" ht="13.5"/>
    <row r="8997" s="57" customFormat="1" ht="13.5"/>
    <row r="8998" s="57" customFormat="1" ht="13.5"/>
    <row r="8999" s="57" customFormat="1" ht="13.5"/>
    <row r="9000" s="57" customFormat="1" ht="13.5"/>
    <row r="9001" s="57" customFormat="1" ht="13.5"/>
    <row r="9002" s="57" customFormat="1" ht="13.5"/>
    <row r="9003" s="57" customFormat="1" ht="13.5"/>
    <row r="9004" s="57" customFormat="1" ht="13.5"/>
    <row r="9005" s="57" customFormat="1" ht="13.5"/>
    <row r="9006" s="57" customFormat="1" ht="13.5"/>
    <row r="9007" s="57" customFormat="1" ht="13.5"/>
    <row r="9008" s="57" customFormat="1" ht="13.5"/>
    <row r="9009" s="57" customFormat="1" ht="13.5"/>
    <row r="9010" s="57" customFormat="1" ht="13.5"/>
    <row r="9011" s="57" customFormat="1" ht="13.5"/>
    <row r="9012" s="57" customFormat="1" ht="13.5"/>
    <row r="9013" s="57" customFormat="1" ht="13.5"/>
    <row r="9014" s="57" customFormat="1" ht="13.5"/>
    <row r="9015" s="57" customFormat="1" ht="13.5"/>
    <row r="9016" s="57" customFormat="1" ht="13.5"/>
    <row r="9017" s="57" customFormat="1" ht="13.5"/>
    <row r="9018" s="57" customFormat="1" ht="13.5"/>
    <row r="9019" s="57" customFormat="1" ht="13.5"/>
    <row r="9020" s="57" customFormat="1" ht="13.5"/>
    <row r="9021" s="57" customFormat="1" ht="13.5"/>
    <row r="9022" s="57" customFormat="1" ht="13.5"/>
    <row r="9023" s="57" customFormat="1" ht="13.5"/>
    <row r="9024" s="57" customFormat="1" ht="13.5"/>
    <row r="9025" s="57" customFormat="1" ht="13.5"/>
    <row r="9026" s="57" customFormat="1" ht="13.5"/>
    <row r="9027" s="57" customFormat="1" ht="13.5"/>
    <row r="9028" s="57" customFormat="1" ht="13.5"/>
    <row r="9029" s="57" customFormat="1" ht="13.5"/>
    <row r="9030" s="57" customFormat="1" ht="13.5"/>
    <row r="9031" s="57" customFormat="1" ht="13.5"/>
    <row r="9032" s="57" customFormat="1" ht="13.5"/>
    <row r="9033" s="57" customFormat="1" ht="13.5"/>
    <row r="9034" s="57" customFormat="1" ht="13.5"/>
    <row r="9035" s="57" customFormat="1" ht="13.5"/>
    <row r="9036" s="57" customFormat="1" ht="13.5"/>
    <row r="9037" s="57" customFormat="1" ht="13.5"/>
    <row r="9038" s="57" customFormat="1" ht="13.5"/>
    <row r="9039" s="57" customFormat="1" ht="13.5"/>
    <row r="9040" s="57" customFormat="1" ht="13.5"/>
    <row r="9041" s="57" customFormat="1" ht="13.5"/>
    <row r="9042" s="57" customFormat="1" ht="13.5"/>
    <row r="9043" s="57" customFormat="1" ht="13.5"/>
    <row r="9044" s="57" customFormat="1" ht="13.5"/>
    <row r="9045" s="57" customFormat="1" ht="13.5"/>
    <row r="9046" s="57" customFormat="1" ht="13.5"/>
    <row r="9047" s="57" customFormat="1" ht="13.5"/>
    <row r="9048" s="57" customFormat="1" ht="13.5"/>
    <row r="9049" s="57" customFormat="1" ht="13.5"/>
    <row r="9050" s="57" customFormat="1" ht="13.5"/>
    <row r="9051" s="57" customFormat="1" ht="13.5"/>
    <row r="9052" s="57" customFormat="1" ht="13.5"/>
    <row r="9053" s="57" customFormat="1" ht="13.5"/>
    <row r="9054" s="57" customFormat="1" ht="13.5"/>
    <row r="9055" s="57" customFormat="1" ht="13.5"/>
    <row r="9056" s="57" customFormat="1" ht="13.5"/>
    <row r="9057" s="57" customFormat="1" ht="13.5"/>
    <row r="9058" s="57" customFormat="1" ht="13.5"/>
    <row r="9059" s="57" customFormat="1" ht="13.5"/>
    <row r="9060" s="57" customFormat="1" ht="13.5"/>
    <row r="9061" s="57" customFormat="1" ht="13.5"/>
    <row r="9062" s="57" customFormat="1" ht="13.5"/>
    <row r="9063" s="57" customFormat="1" ht="13.5"/>
    <row r="9064" s="57" customFormat="1" ht="13.5"/>
    <row r="9065" s="57" customFormat="1" ht="13.5"/>
    <row r="9066" s="57" customFormat="1" ht="13.5"/>
    <row r="9067" s="57" customFormat="1" ht="13.5"/>
    <row r="9068" s="57" customFormat="1" ht="13.5"/>
    <row r="9069" s="57" customFormat="1" ht="13.5"/>
    <row r="9070" s="57" customFormat="1" ht="13.5"/>
    <row r="9071" s="57" customFormat="1" ht="13.5"/>
    <row r="9072" s="57" customFormat="1" ht="13.5"/>
    <row r="9073" s="57" customFormat="1" ht="13.5"/>
    <row r="9074" s="57" customFormat="1" ht="13.5"/>
    <row r="9075" s="57" customFormat="1" ht="13.5"/>
    <row r="9076" s="57" customFormat="1" ht="13.5"/>
    <row r="9077" s="57" customFormat="1" ht="13.5"/>
    <row r="9078" s="57" customFormat="1" ht="13.5"/>
    <row r="9079" s="57" customFormat="1" ht="13.5"/>
    <row r="9080" s="57" customFormat="1" ht="13.5"/>
    <row r="9081" s="57" customFormat="1" ht="13.5"/>
    <row r="9082" s="57" customFormat="1" ht="13.5"/>
    <row r="9083" s="57" customFormat="1" ht="13.5"/>
    <row r="9084" s="57" customFormat="1" ht="13.5"/>
    <row r="9085" s="57" customFormat="1" ht="13.5"/>
    <row r="9086" s="57" customFormat="1" ht="13.5"/>
    <row r="9087" s="57" customFormat="1" ht="13.5"/>
    <row r="9088" s="57" customFormat="1" ht="13.5"/>
    <row r="9089" s="57" customFormat="1" ht="13.5"/>
    <row r="9090" s="57" customFormat="1" ht="13.5"/>
    <row r="9091" s="57" customFormat="1" ht="13.5"/>
    <row r="9092" s="57" customFormat="1" ht="13.5"/>
    <row r="9093" s="57" customFormat="1" ht="13.5"/>
    <row r="9094" s="57" customFormat="1" ht="13.5"/>
    <row r="9095" s="57" customFormat="1" ht="13.5"/>
    <row r="9096" s="57" customFormat="1" ht="13.5"/>
    <row r="9097" s="57" customFormat="1" ht="13.5"/>
    <row r="9098" s="57" customFormat="1" ht="13.5"/>
    <row r="9099" s="57" customFormat="1" ht="13.5"/>
    <row r="9100" s="57" customFormat="1" ht="13.5"/>
    <row r="9101" s="57" customFormat="1" ht="13.5"/>
    <row r="9102" s="57" customFormat="1" ht="13.5"/>
    <row r="9103" s="57" customFormat="1" ht="13.5"/>
    <row r="9104" s="57" customFormat="1" ht="13.5"/>
    <row r="9105" s="57" customFormat="1" ht="13.5"/>
    <row r="9106" s="57" customFormat="1" ht="13.5"/>
    <row r="9107" s="57" customFormat="1" ht="13.5"/>
    <row r="9108" s="57" customFormat="1" ht="13.5"/>
    <row r="9109" s="57" customFormat="1" ht="13.5"/>
    <row r="9110" s="57" customFormat="1" ht="13.5"/>
    <row r="9111" s="57" customFormat="1" ht="13.5"/>
    <row r="9112" s="57" customFormat="1" ht="13.5"/>
    <row r="9113" s="57" customFormat="1" ht="13.5"/>
    <row r="9114" s="57" customFormat="1" ht="13.5"/>
    <row r="9115" s="57" customFormat="1" ht="13.5"/>
    <row r="9116" s="57" customFormat="1" ht="13.5"/>
    <row r="9117" s="57" customFormat="1" ht="13.5"/>
    <row r="9118" s="57" customFormat="1" ht="13.5"/>
    <row r="9119" s="57" customFormat="1" ht="13.5"/>
    <row r="9120" s="57" customFormat="1" ht="13.5"/>
    <row r="9121" s="57" customFormat="1" ht="13.5"/>
    <row r="9122" s="57" customFormat="1" ht="13.5"/>
    <row r="9123" s="57" customFormat="1" ht="13.5"/>
    <row r="9124" s="57" customFormat="1" ht="13.5"/>
    <row r="9125" s="57" customFormat="1" ht="13.5"/>
    <row r="9126" s="57" customFormat="1" ht="13.5"/>
    <row r="9127" s="57" customFormat="1" ht="13.5"/>
    <row r="9128" s="57" customFormat="1" ht="13.5"/>
    <row r="9129" s="57" customFormat="1" ht="13.5"/>
    <row r="9130" s="57" customFormat="1" ht="13.5"/>
    <row r="9131" s="57" customFormat="1" ht="13.5"/>
    <row r="9132" s="57" customFormat="1" ht="13.5"/>
    <row r="9133" s="57" customFormat="1" ht="13.5"/>
    <row r="9134" s="57" customFormat="1" ht="13.5"/>
    <row r="9135" s="57" customFormat="1" ht="13.5"/>
    <row r="9136" s="57" customFormat="1" ht="13.5"/>
    <row r="9137" s="57" customFormat="1" ht="13.5"/>
    <row r="9138" s="57" customFormat="1" ht="13.5"/>
    <row r="9139" s="57" customFormat="1" ht="13.5"/>
    <row r="9140" s="57" customFormat="1" ht="13.5"/>
    <row r="9141" s="57" customFormat="1" ht="13.5"/>
    <row r="9142" s="57" customFormat="1" ht="13.5"/>
    <row r="9143" s="57" customFormat="1" ht="13.5"/>
    <row r="9144" s="57" customFormat="1" ht="13.5"/>
    <row r="9145" s="57" customFormat="1" ht="13.5"/>
    <row r="9146" s="57" customFormat="1" ht="13.5"/>
    <row r="9147" s="57" customFormat="1" ht="13.5"/>
    <row r="9148" s="57" customFormat="1" ht="13.5"/>
    <row r="9149" s="57" customFormat="1" ht="13.5"/>
    <row r="9150" s="57" customFormat="1" ht="13.5"/>
    <row r="9151" s="57" customFormat="1" ht="13.5"/>
    <row r="9152" s="57" customFormat="1" ht="13.5"/>
    <row r="9153" s="57" customFormat="1" ht="13.5"/>
    <row r="9154" s="57" customFormat="1" ht="13.5"/>
    <row r="9155" s="57" customFormat="1" ht="13.5"/>
    <row r="9156" s="57" customFormat="1" ht="13.5"/>
    <row r="9157" s="57" customFormat="1" ht="13.5"/>
    <row r="9158" s="57" customFormat="1" ht="13.5"/>
    <row r="9159" s="57" customFormat="1" ht="13.5"/>
    <row r="9160" s="57" customFormat="1" ht="13.5"/>
    <row r="9161" s="57" customFormat="1" ht="13.5"/>
    <row r="9162" s="57" customFormat="1" ht="13.5"/>
    <row r="9163" s="57" customFormat="1" ht="13.5"/>
    <row r="9164" s="57" customFormat="1" ht="13.5"/>
    <row r="9165" s="57" customFormat="1" ht="13.5"/>
    <row r="9166" s="57" customFormat="1" ht="13.5"/>
    <row r="9167" s="57" customFormat="1" ht="13.5"/>
    <row r="9168" s="57" customFormat="1" ht="13.5"/>
    <row r="9169" s="57" customFormat="1" ht="13.5"/>
    <row r="9170" s="57" customFormat="1" ht="13.5"/>
    <row r="9171" s="57" customFormat="1" ht="13.5"/>
    <row r="9172" s="57" customFormat="1" ht="13.5"/>
    <row r="9173" s="57" customFormat="1" ht="13.5"/>
    <row r="9174" s="57" customFormat="1" ht="13.5"/>
    <row r="9175" s="57" customFormat="1" ht="13.5"/>
    <row r="9176" s="57" customFormat="1" ht="13.5"/>
    <row r="9177" s="57" customFormat="1" ht="13.5"/>
    <row r="9178" s="57" customFormat="1" ht="13.5"/>
    <row r="9179" s="57" customFormat="1" ht="13.5"/>
    <row r="9180" s="57" customFormat="1" ht="13.5"/>
    <row r="9181" s="57" customFormat="1" ht="13.5"/>
    <row r="9182" s="57" customFormat="1" ht="13.5"/>
    <row r="9183" s="57" customFormat="1" ht="13.5"/>
    <row r="9184" s="57" customFormat="1" ht="13.5"/>
    <row r="9185" s="57" customFormat="1" ht="13.5"/>
    <row r="9186" s="57" customFormat="1" ht="13.5"/>
    <row r="9187" s="57" customFormat="1" ht="13.5"/>
    <row r="9188" s="57" customFormat="1" ht="13.5"/>
    <row r="9189" s="57" customFormat="1" ht="13.5"/>
    <row r="9190" s="57" customFormat="1" ht="13.5"/>
    <row r="9191" s="57" customFormat="1" ht="13.5"/>
    <row r="9192" s="57" customFormat="1" ht="13.5"/>
    <row r="9193" s="57" customFormat="1" ht="13.5"/>
    <row r="9194" s="57" customFormat="1" ht="13.5"/>
    <row r="9195" s="57" customFormat="1" ht="13.5"/>
    <row r="9196" s="57" customFormat="1" ht="13.5"/>
    <row r="9197" s="57" customFormat="1" ht="13.5"/>
    <row r="9198" s="57" customFormat="1" ht="13.5"/>
    <row r="9199" s="57" customFormat="1" ht="13.5"/>
    <row r="9200" s="57" customFormat="1" ht="13.5"/>
    <row r="9201" s="57" customFormat="1" ht="13.5"/>
    <row r="9202" s="57" customFormat="1" ht="13.5"/>
    <row r="9203" s="57" customFormat="1" ht="13.5"/>
    <row r="9204" s="57" customFormat="1" ht="13.5"/>
    <row r="9205" s="57" customFormat="1" ht="13.5"/>
    <row r="9206" s="57" customFormat="1" ht="13.5"/>
    <row r="9207" s="57" customFormat="1" ht="13.5"/>
    <row r="9208" s="57" customFormat="1" ht="13.5"/>
    <row r="9209" s="57" customFormat="1" ht="13.5"/>
    <row r="9210" s="57" customFormat="1" ht="13.5"/>
    <row r="9211" s="57" customFormat="1" ht="13.5"/>
    <row r="9212" s="57" customFormat="1" ht="13.5"/>
    <row r="9213" s="57" customFormat="1" ht="13.5"/>
    <row r="9214" s="57" customFormat="1" ht="13.5"/>
    <row r="9215" s="57" customFormat="1" ht="13.5"/>
    <row r="9216" s="57" customFormat="1" ht="13.5"/>
    <row r="9217" s="57" customFormat="1" ht="13.5"/>
    <row r="9218" s="57" customFormat="1" ht="13.5"/>
    <row r="9219" s="57" customFormat="1" ht="13.5"/>
    <row r="9220" s="57" customFormat="1" ht="13.5"/>
    <row r="9221" s="57" customFormat="1" ht="13.5"/>
    <row r="9222" s="57" customFormat="1" ht="13.5"/>
    <row r="9223" s="57" customFormat="1" ht="13.5"/>
    <row r="9224" s="57" customFormat="1" ht="13.5"/>
    <row r="9225" s="57" customFormat="1" ht="13.5"/>
    <row r="9226" s="57" customFormat="1" ht="13.5"/>
    <row r="9227" s="57" customFormat="1" ht="13.5"/>
    <row r="9228" s="57" customFormat="1" ht="13.5"/>
    <row r="9229" s="57" customFormat="1" ht="13.5"/>
    <row r="9230" s="57" customFormat="1" ht="13.5"/>
    <row r="9231" s="57" customFormat="1" ht="13.5"/>
    <row r="9232" s="57" customFormat="1" ht="13.5"/>
    <row r="9233" s="57" customFormat="1" ht="13.5"/>
    <row r="9234" s="57" customFormat="1" ht="13.5"/>
    <row r="9235" s="57" customFormat="1" ht="13.5"/>
    <row r="9236" s="57" customFormat="1" ht="13.5"/>
    <row r="9237" s="57" customFormat="1" ht="13.5"/>
    <row r="9238" s="57" customFormat="1" ht="13.5"/>
    <row r="9239" s="57" customFormat="1" ht="13.5"/>
    <row r="9240" s="57" customFormat="1" ht="13.5"/>
    <row r="9241" s="57" customFormat="1" ht="13.5"/>
    <row r="9242" s="57" customFormat="1" ht="13.5"/>
    <row r="9243" s="57" customFormat="1" ht="13.5"/>
    <row r="9244" s="57" customFormat="1" ht="13.5"/>
    <row r="9245" s="57" customFormat="1" ht="13.5"/>
    <row r="9246" s="57" customFormat="1" ht="13.5"/>
    <row r="9247" s="57" customFormat="1" ht="13.5"/>
    <row r="9248" s="57" customFormat="1" ht="13.5"/>
    <row r="9249" s="57" customFormat="1" ht="13.5"/>
    <row r="9250" s="57" customFormat="1" ht="13.5"/>
    <row r="9251" s="57" customFormat="1" ht="13.5"/>
    <row r="9252" s="57" customFormat="1" ht="13.5"/>
    <row r="9253" s="57" customFormat="1" ht="13.5"/>
    <row r="9254" s="57" customFormat="1" ht="13.5"/>
    <row r="9255" s="57" customFormat="1" ht="13.5"/>
    <row r="9256" s="57" customFormat="1" ht="13.5"/>
    <row r="9257" s="57" customFormat="1" ht="13.5"/>
    <row r="9258" s="57" customFormat="1" ht="13.5"/>
    <row r="9259" s="57" customFormat="1" ht="13.5"/>
    <row r="9260" s="57" customFormat="1" ht="13.5"/>
    <row r="9261" s="57" customFormat="1" ht="13.5"/>
    <row r="9262" s="57" customFormat="1" ht="13.5"/>
    <row r="9263" s="57" customFormat="1" ht="13.5"/>
    <row r="9264" s="57" customFormat="1" ht="13.5"/>
    <row r="9265" s="57" customFormat="1" ht="13.5"/>
    <row r="9266" s="57" customFormat="1" ht="13.5"/>
    <row r="9267" s="57" customFormat="1" ht="13.5"/>
    <row r="9268" s="57" customFormat="1" ht="13.5"/>
    <row r="9269" s="57" customFormat="1" ht="13.5"/>
    <row r="9270" s="57" customFormat="1" ht="13.5"/>
    <row r="9271" s="57" customFormat="1" ht="13.5"/>
    <row r="9272" s="57" customFormat="1" ht="13.5"/>
    <row r="9273" s="57" customFormat="1" ht="13.5"/>
    <row r="9274" s="57" customFormat="1" ht="13.5"/>
    <row r="9275" s="57" customFormat="1" ht="13.5"/>
    <row r="9276" s="57" customFormat="1" ht="13.5"/>
    <row r="9277" s="57" customFormat="1" ht="13.5"/>
    <row r="9278" s="57" customFormat="1" ht="13.5"/>
    <row r="9279" s="57" customFormat="1" ht="13.5"/>
    <row r="9280" s="57" customFormat="1" ht="13.5"/>
    <row r="9281" s="57" customFormat="1" ht="13.5"/>
    <row r="9282" s="57" customFormat="1" ht="13.5"/>
    <row r="9283" s="57" customFormat="1" ht="13.5"/>
    <row r="9284" s="57" customFormat="1" ht="13.5"/>
    <row r="9285" s="57" customFormat="1" ht="13.5"/>
    <row r="9286" s="57" customFormat="1" ht="13.5"/>
    <row r="9287" s="57" customFormat="1" ht="13.5"/>
    <row r="9288" s="57" customFormat="1" ht="13.5"/>
    <row r="9289" s="57" customFormat="1" ht="13.5"/>
    <row r="9290" s="57" customFormat="1" ht="13.5"/>
    <row r="9291" s="57" customFormat="1" ht="13.5"/>
    <row r="9292" s="57" customFormat="1" ht="13.5"/>
    <row r="9293" s="57" customFormat="1" ht="13.5"/>
    <row r="9294" s="57" customFormat="1" ht="13.5"/>
    <row r="9295" s="57" customFormat="1" ht="13.5"/>
    <row r="9296" s="57" customFormat="1" ht="13.5"/>
    <row r="9297" s="57" customFormat="1" ht="13.5"/>
    <row r="9298" s="57" customFormat="1" ht="13.5"/>
    <row r="9299" s="57" customFormat="1" ht="13.5"/>
    <row r="9300" s="57" customFormat="1" ht="13.5"/>
    <row r="9301" s="57" customFormat="1" ht="13.5"/>
    <row r="9302" s="57" customFormat="1" ht="13.5"/>
    <row r="9303" s="57" customFormat="1" ht="13.5"/>
    <row r="9304" s="57" customFormat="1" ht="13.5"/>
    <row r="9305" s="57" customFormat="1" ht="13.5"/>
    <row r="9306" s="57" customFormat="1" ht="13.5"/>
    <row r="9307" s="57" customFormat="1" ht="13.5"/>
    <row r="9308" s="57" customFormat="1" ht="13.5"/>
    <row r="9309" s="57" customFormat="1" ht="13.5"/>
    <row r="9310" s="57" customFormat="1" ht="13.5"/>
    <row r="9311" s="57" customFormat="1" ht="13.5"/>
    <row r="9312" s="57" customFormat="1" ht="13.5"/>
    <row r="9313" s="57" customFormat="1" ht="13.5"/>
    <row r="9314" s="57" customFormat="1" ht="13.5"/>
    <row r="9315" s="57" customFormat="1" ht="13.5"/>
    <row r="9316" s="57" customFormat="1" ht="13.5"/>
    <row r="9317" s="57" customFormat="1" ht="13.5"/>
    <row r="9318" s="57" customFormat="1" ht="13.5"/>
    <row r="9319" s="57" customFormat="1" ht="13.5"/>
    <row r="9320" s="57" customFormat="1" ht="13.5"/>
    <row r="9321" s="57" customFormat="1" ht="13.5"/>
    <row r="9322" s="57" customFormat="1" ht="13.5"/>
    <row r="9323" s="57" customFormat="1" ht="13.5"/>
    <row r="9324" s="57" customFormat="1" ht="13.5"/>
    <row r="9325" s="57" customFormat="1" ht="13.5"/>
    <row r="9326" s="57" customFormat="1" ht="13.5"/>
    <row r="9327" s="57" customFormat="1" ht="13.5"/>
    <row r="9328" s="57" customFormat="1" ht="13.5"/>
    <row r="9329" s="57" customFormat="1" ht="13.5"/>
    <row r="9330" s="57" customFormat="1" ht="13.5"/>
    <row r="9331" s="57" customFormat="1" ht="13.5"/>
    <row r="9332" s="57" customFormat="1" ht="13.5"/>
    <row r="9333" s="57" customFormat="1" ht="13.5"/>
    <row r="9334" s="57" customFormat="1" ht="13.5"/>
    <row r="9335" s="57" customFormat="1" ht="13.5"/>
    <row r="9336" s="57" customFormat="1" ht="13.5"/>
    <row r="9337" s="57" customFormat="1" ht="13.5"/>
    <row r="9338" s="57" customFormat="1" ht="13.5"/>
    <row r="9339" s="57" customFormat="1" ht="13.5"/>
    <row r="9340" s="57" customFormat="1" ht="13.5"/>
    <row r="9341" s="57" customFormat="1" ht="13.5"/>
    <row r="9342" s="57" customFormat="1" ht="13.5"/>
    <row r="9343" s="57" customFormat="1" ht="13.5"/>
    <row r="9344" s="57" customFormat="1" ht="13.5"/>
    <row r="9345" s="57" customFormat="1" ht="13.5"/>
    <row r="9346" s="57" customFormat="1" ht="13.5"/>
    <row r="9347" s="57" customFormat="1" ht="13.5"/>
    <row r="9348" s="57" customFormat="1" ht="13.5"/>
    <row r="9349" s="57" customFormat="1" ht="13.5"/>
    <row r="9350" s="57" customFormat="1" ht="13.5"/>
    <row r="9351" s="57" customFormat="1" ht="13.5"/>
    <row r="9352" s="57" customFormat="1" ht="13.5"/>
    <row r="9353" s="57" customFormat="1" ht="13.5"/>
    <row r="9354" s="57" customFormat="1" ht="13.5"/>
    <row r="9355" s="57" customFormat="1" ht="13.5"/>
    <row r="9356" s="57" customFormat="1" ht="13.5"/>
    <row r="9357" s="57" customFormat="1" ht="13.5"/>
    <row r="9358" s="57" customFormat="1" ht="13.5"/>
    <row r="9359" s="57" customFormat="1" ht="13.5"/>
    <row r="9360" s="57" customFormat="1" ht="13.5"/>
    <row r="9361" s="57" customFormat="1" ht="13.5"/>
    <row r="9362" s="57" customFormat="1" ht="13.5"/>
    <row r="9363" s="57" customFormat="1" ht="13.5"/>
    <row r="9364" s="57" customFormat="1" ht="13.5"/>
    <row r="9365" s="57" customFormat="1" ht="13.5"/>
    <row r="9366" s="57" customFormat="1" ht="13.5"/>
    <row r="9367" s="57" customFormat="1" ht="13.5"/>
    <row r="9368" s="57" customFormat="1" ht="13.5"/>
    <row r="9369" s="57" customFormat="1" ht="13.5"/>
    <row r="9370" s="57" customFormat="1" ht="13.5"/>
    <row r="9371" s="57" customFormat="1" ht="13.5"/>
    <row r="9372" s="57" customFormat="1" ht="13.5"/>
    <row r="9373" s="57" customFormat="1" ht="13.5"/>
    <row r="9374" s="57" customFormat="1" ht="13.5"/>
    <row r="9375" s="57" customFormat="1" ht="13.5"/>
    <row r="9376" s="57" customFormat="1" ht="13.5"/>
    <row r="9377" s="57" customFormat="1" ht="13.5"/>
    <row r="9378" s="57" customFormat="1" ht="13.5"/>
    <row r="9379" s="57" customFormat="1" ht="13.5"/>
    <row r="9380" s="57" customFormat="1" ht="13.5"/>
    <row r="9381" s="57" customFormat="1" ht="13.5"/>
    <row r="9382" s="57" customFormat="1" ht="13.5"/>
    <row r="9383" s="57" customFormat="1" ht="13.5"/>
    <row r="9384" s="57" customFormat="1" ht="13.5"/>
    <row r="9385" s="57" customFormat="1" ht="13.5"/>
    <row r="9386" s="57" customFormat="1" ht="13.5"/>
    <row r="9387" s="57" customFormat="1" ht="13.5"/>
    <row r="9388" s="57" customFormat="1" ht="13.5"/>
    <row r="9389" s="57" customFormat="1" ht="13.5"/>
    <row r="9390" s="57" customFormat="1" ht="13.5"/>
    <row r="9391" s="57" customFormat="1" ht="13.5"/>
    <row r="9392" s="57" customFormat="1" ht="13.5"/>
    <row r="9393" s="57" customFormat="1" ht="13.5"/>
    <row r="9394" s="57" customFormat="1" ht="13.5"/>
    <row r="9395" s="57" customFormat="1" ht="13.5"/>
    <row r="9396" s="57" customFormat="1" ht="13.5"/>
    <row r="9397" s="57" customFormat="1" ht="13.5"/>
    <row r="9398" s="57" customFormat="1" ht="13.5"/>
    <row r="9399" s="57" customFormat="1" ht="13.5"/>
    <row r="9400" s="57" customFormat="1" ht="13.5"/>
    <row r="9401" s="57" customFormat="1" ht="13.5"/>
    <row r="9402" s="57" customFormat="1" ht="13.5"/>
    <row r="9403" s="57" customFormat="1" ht="13.5"/>
    <row r="9404" s="57" customFormat="1" ht="13.5"/>
    <row r="9405" s="57" customFormat="1" ht="13.5"/>
    <row r="9406" s="57" customFormat="1" ht="13.5"/>
    <row r="9407" s="57" customFormat="1" ht="13.5"/>
    <row r="9408" s="57" customFormat="1" ht="13.5"/>
    <row r="9409" s="57" customFormat="1" ht="13.5"/>
    <row r="9410" s="57" customFormat="1" ht="13.5"/>
    <row r="9411" s="57" customFormat="1" ht="13.5"/>
    <row r="9412" s="57" customFormat="1" ht="13.5"/>
    <row r="9413" s="57" customFormat="1" ht="13.5"/>
    <row r="9414" s="57" customFormat="1" ht="13.5"/>
    <row r="9415" s="57" customFormat="1" ht="13.5"/>
    <row r="9416" s="57" customFormat="1" ht="13.5"/>
    <row r="9417" s="57" customFormat="1" ht="13.5"/>
    <row r="9418" s="57" customFormat="1" ht="13.5"/>
    <row r="9419" s="57" customFormat="1" ht="13.5"/>
    <row r="9420" s="57" customFormat="1" ht="13.5"/>
    <row r="9421" s="57" customFormat="1" ht="13.5"/>
    <row r="9422" s="57" customFormat="1" ht="13.5"/>
    <row r="9423" s="57" customFormat="1" ht="13.5"/>
    <row r="9424" s="57" customFormat="1" ht="13.5"/>
    <row r="9425" s="57" customFormat="1" ht="13.5"/>
    <row r="9426" s="57" customFormat="1" ht="13.5"/>
    <row r="9427" s="57" customFormat="1" ht="13.5"/>
    <row r="9428" s="57" customFormat="1" ht="13.5"/>
    <row r="9429" s="57" customFormat="1" ht="13.5"/>
    <row r="9430" s="57" customFormat="1" ht="13.5"/>
    <row r="9431" s="57" customFormat="1" ht="13.5"/>
    <row r="9432" s="57" customFormat="1" ht="13.5"/>
    <row r="9433" s="57" customFormat="1" ht="13.5"/>
    <row r="9434" s="57" customFormat="1" ht="13.5"/>
    <row r="9435" s="57" customFormat="1" ht="13.5"/>
    <row r="9436" s="57" customFormat="1" ht="13.5"/>
    <row r="9437" s="57" customFormat="1" ht="13.5"/>
    <row r="9438" s="57" customFormat="1" ht="13.5"/>
    <row r="9439" s="57" customFormat="1" ht="13.5"/>
    <row r="9440" s="57" customFormat="1" ht="13.5"/>
    <row r="9441" s="57" customFormat="1" ht="13.5"/>
    <row r="9442" s="57" customFormat="1" ht="13.5"/>
    <row r="9443" s="57" customFormat="1" ht="13.5"/>
    <row r="9444" s="57" customFormat="1" ht="13.5"/>
    <row r="9445" s="57" customFormat="1" ht="13.5"/>
    <row r="9446" s="57" customFormat="1" ht="13.5"/>
    <row r="9447" s="57" customFormat="1" ht="13.5"/>
    <row r="9448" s="57" customFormat="1" ht="13.5"/>
    <row r="9449" s="57" customFormat="1" ht="13.5"/>
    <row r="9450" s="57" customFormat="1" ht="13.5"/>
    <row r="9451" s="57" customFormat="1" ht="13.5"/>
    <row r="9452" s="57" customFormat="1" ht="13.5"/>
    <row r="9453" s="57" customFormat="1" ht="13.5"/>
    <row r="9454" s="57" customFormat="1" ht="13.5"/>
    <row r="9455" s="57" customFormat="1" ht="13.5"/>
    <row r="9456" s="57" customFormat="1" ht="13.5"/>
    <row r="9457" s="57" customFormat="1" ht="13.5"/>
    <row r="9458" s="57" customFormat="1" ht="13.5"/>
    <row r="9459" s="57" customFormat="1" ht="13.5"/>
    <row r="9460" s="57" customFormat="1" ht="13.5"/>
    <row r="9461" s="57" customFormat="1" ht="13.5"/>
    <row r="9462" s="57" customFormat="1" ht="13.5"/>
    <row r="9463" s="57" customFormat="1" ht="13.5"/>
    <row r="9464" s="57" customFormat="1" ht="13.5"/>
    <row r="9465" s="57" customFormat="1" ht="13.5"/>
    <row r="9466" s="57" customFormat="1" ht="13.5"/>
    <row r="9467" s="57" customFormat="1" ht="13.5"/>
    <row r="9468" s="57" customFormat="1" ht="13.5"/>
    <row r="9469" s="57" customFormat="1" ht="13.5"/>
    <row r="9470" s="57" customFormat="1" ht="13.5"/>
    <row r="9471" s="57" customFormat="1" ht="13.5"/>
    <row r="9472" s="57" customFormat="1" ht="13.5"/>
    <row r="9473" s="57" customFormat="1" ht="13.5"/>
    <row r="9474" s="57" customFormat="1" ht="13.5"/>
    <row r="9475" s="57" customFormat="1" ht="13.5"/>
    <row r="9476" s="57" customFormat="1" ht="13.5"/>
    <row r="9477" s="57" customFormat="1" ht="13.5"/>
    <row r="9478" s="57" customFormat="1" ht="13.5"/>
    <row r="9479" s="57" customFormat="1" ht="13.5"/>
    <row r="9480" s="57" customFormat="1" ht="13.5"/>
    <row r="9481" s="57" customFormat="1" ht="13.5"/>
    <row r="9482" s="57" customFormat="1" ht="13.5"/>
    <row r="9483" s="57" customFormat="1" ht="13.5"/>
    <row r="9484" s="57" customFormat="1" ht="13.5"/>
    <row r="9485" s="57" customFormat="1" ht="13.5"/>
    <row r="9486" s="57" customFormat="1" ht="13.5"/>
    <row r="9487" s="57" customFormat="1" ht="13.5"/>
    <row r="9488" s="57" customFormat="1" ht="13.5"/>
    <row r="9489" s="57" customFormat="1" ht="13.5"/>
    <row r="9490" s="57" customFormat="1" ht="13.5"/>
    <row r="9491" s="57" customFormat="1" ht="13.5"/>
    <row r="9492" s="57" customFormat="1" ht="13.5"/>
    <row r="9493" s="57" customFormat="1" ht="13.5"/>
    <row r="9494" s="57" customFormat="1" ht="13.5"/>
    <row r="9495" s="57" customFormat="1" ht="13.5"/>
    <row r="9496" s="57" customFormat="1" ht="13.5"/>
    <row r="9497" s="57" customFormat="1" ht="13.5"/>
    <row r="9498" s="57" customFormat="1" ht="13.5"/>
    <row r="9499" s="57" customFormat="1" ht="13.5"/>
    <row r="9500" s="57" customFormat="1" ht="13.5"/>
    <row r="9501" s="57" customFormat="1" ht="13.5"/>
    <row r="9502" s="57" customFormat="1" ht="13.5"/>
    <row r="9503" s="57" customFormat="1" ht="13.5"/>
    <row r="9504" s="57" customFormat="1" ht="13.5"/>
    <row r="9505" s="57" customFormat="1" ht="13.5"/>
    <row r="9506" s="57" customFormat="1" ht="13.5"/>
    <row r="9507" s="57" customFormat="1" ht="13.5"/>
    <row r="9508" s="57" customFormat="1" ht="13.5"/>
    <row r="9509" s="57" customFormat="1" ht="13.5"/>
    <row r="9510" s="57" customFormat="1" ht="13.5"/>
    <row r="9511" s="57" customFormat="1" ht="13.5"/>
    <row r="9512" s="57" customFormat="1" ht="13.5"/>
    <row r="9513" s="57" customFormat="1" ht="13.5"/>
    <row r="9514" s="57" customFormat="1" ht="13.5"/>
    <row r="9515" s="57" customFormat="1" ht="13.5"/>
    <row r="9516" s="57" customFormat="1" ht="13.5"/>
    <row r="9517" s="57" customFormat="1" ht="13.5"/>
    <row r="9518" s="57" customFormat="1" ht="13.5"/>
    <row r="9519" s="57" customFormat="1" ht="13.5"/>
    <row r="9520" s="57" customFormat="1" ht="13.5"/>
    <row r="9521" s="57" customFormat="1" ht="13.5"/>
    <row r="9522" s="57" customFormat="1" ht="13.5"/>
    <row r="9523" s="57" customFormat="1" ht="13.5"/>
    <row r="9524" s="57" customFormat="1" ht="13.5"/>
    <row r="9525" s="57" customFormat="1" ht="13.5"/>
    <row r="9526" s="57" customFormat="1" ht="13.5"/>
    <row r="9527" s="57" customFormat="1" ht="13.5"/>
    <row r="9528" s="57" customFormat="1" ht="13.5"/>
    <row r="9529" s="57" customFormat="1" ht="13.5"/>
    <row r="9530" s="57" customFormat="1" ht="13.5"/>
    <row r="9531" s="57" customFormat="1" ht="13.5"/>
    <row r="9532" s="57" customFormat="1" ht="13.5"/>
    <row r="9533" s="57" customFormat="1" ht="13.5"/>
    <row r="9534" s="57" customFormat="1" ht="13.5"/>
    <row r="9535" s="57" customFormat="1" ht="13.5"/>
    <row r="9536" s="57" customFormat="1" ht="13.5"/>
    <row r="9537" s="57" customFormat="1" ht="13.5"/>
    <row r="9538" s="57" customFormat="1" ht="13.5"/>
    <row r="9539" s="57" customFormat="1" ht="13.5"/>
    <row r="9540" s="57" customFormat="1" ht="13.5"/>
    <row r="9541" s="57" customFormat="1" ht="13.5"/>
    <row r="9542" s="57" customFormat="1" ht="13.5"/>
    <row r="9543" s="57" customFormat="1" ht="13.5"/>
    <row r="9544" s="57" customFormat="1" ht="13.5"/>
    <row r="9545" s="57" customFormat="1" ht="13.5"/>
    <row r="9546" s="57" customFormat="1" ht="13.5"/>
    <row r="9547" s="57" customFormat="1" ht="13.5"/>
    <row r="9548" s="57" customFormat="1" ht="13.5"/>
    <row r="9549" s="57" customFormat="1" ht="13.5"/>
    <row r="9550" s="57" customFormat="1" ht="13.5"/>
    <row r="9551" s="57" customFormat="1" ht="13.5"/>
    <row r="9552" s="57" customFormat="1" ht="13.5"/>
    <row r="9553" s="57" customFormat="1" ht="13.5"/>
    <row r="9554" s="57" customFormat="1" ht="13.5"/>
    <row r="9555" s="57" customFormat="1" ht="13.5"/>
    <row r="9556" s="57" customFormat="1" ht="13.5"/>
    <row r="9557" s="57" customFormat="1" ht="13.5"/>
    <row r="9558" s="57" customFormat="1" ht="13.5"/>
    <row r="9559" s="57" customFormat="1" ht="13.5"/>
    <row r="9560" s="57" customFormat="1" ht="13.5"/>
    <row r="9561" s="57" customFormat="1" ht="13.5"/>
    <row r="9562" s="57" customFormat="1" ht="13.5"/>
    <row r="9563" s="57" customFormat="1" ht="13.5"/>
    <row r="9564" s="57" customFormat="1" ht="13.5"/>
    <row r="9565" s="57" customFormat="1" ht="13.5"/>
    <row r="9566" s="57" customFormat="1" ht="13.5"/>
    <row r="9567" s="57" customFormat="1" ht="13.5"/>
    <row r="9568" s="57" customFormat="1" ht="13.5"/>
    <row r="9569" s="57" customFormat="1" ht="13.5"/>
    <row r="9570" s="57" customFormat="1" ht="13.5"/>
    <row r="9571" s="57" customFormat="1" ht="13.5"/>
    <row r="9572" s="57" customFormat="1" ht="13.5"/>
    <row r="9573" s="57" customFormat="1" ht="13.5"/>
    <row r="9574" s="57" customFormat="1" ht="13.5"/>
    <row r="9575" s="57" customFormat="1" ht="13.5"/>
    <row r="9576" s="57" customFormat="1" ht="13.5"/>
    <row r="9577" s="57" customFormat="1" ht="13.5"/>
    <row r="9578" s="57" customFormat="1" ht="13.5"/>
    <row r="9579" s="57" customFormat="1" ht="13.5"/>
    <row r="9580" s="57" customFormat="1" ht="13.5"/>
    <row r="9581" s="57" customFormat="1" ht="13.5"/>
    <row r="9582" s="57" customFormat="1" ht="13.5"/>
    <row r="9583" s="57" customFormat="1" ht="13.5"/>
    <row r="9584" s="57" customFormat="1" ht="13.5"/>
    <row r="9585" s="57" customFormat="1" ht="13.5"/>
    <row r="9586" s="57" customFormat="1" ht="13.5"/>
    <row r="9587" s="57" customFormat="1" ht="13.5"/>
    <row r="9588" s="57" customFormat="1" ht="13.5"/>
    <row r="9589" s="57" customFormat="1" ht="13.5"/>
    <row r="9590" s="57" customFormat="1" ht="13.5"/>
    <row r="9591" s="57" customFormat="1" ht="13.5"/>
    <row r="9592" s="57" customFormat="1" ht="13.5"/>
    <row r="9593" s="57" customFormat="1" ht="13.5"/>
    <row r="9594" s="57" customFormat="1" ht="13.5"/>
    <row r="9595" s="57" customFormat="1" ht="13.5"/>
    <row r="9596" s="57" customFormat="1" ht="13.5"/>
    <row r="9597" s="57" customFormat="1" ht="13.5"/>
    <row r="9598" s="57" customFormat="1" ht="13.5"/>
    <row r="9599" s="57" customFormat="1" ht="13.5"/>
    <row r="9600" s="57" customFormat="1" ht="13.5"/>
    <row r="9601" s="57" customFormat="1" ht="13.5"/>
    <row r="9602" s="57" customFormat="1" ht="13.5"/>
    <row r="9603" s="57" customFormat="1" ht="13.5"/>
    <row r="9604" s="57" customFormat="1" ht="13.5"/>
    <row r="9605" s="57" customFormat="1" ht="13.5"/>
    <row r="9606" s="57" customFormat="1" ht="13.5"/>
    <row r="9607" s="57" customFormat="1" ht="13.5"/>
    <row r="9608" s="57" customFormat="1" ht="13.5"/>
    <row r="9609" s="57" customFormat="1" ht="13.5"/>
    <row r="9610" s="57" customFormat="1" ht="13.5"/>
    <row r="9611" s="57" customFormat="1" ht="13.5"/>
    <row r="9612" s="57" customFormat="1" ht="13.5"/>
    <row r="9613" s="57" customFormat="1" ht="13.5"/>
    <row r="9614" s="57" customFormat="1" ht="13.5"/>
    <row r="9615" s="57" customFormat="1" ht="13.5"/>
    <row r="9616" s="57" customFormat="1" ht="13.5"/>
    <row r="9617" s="57" customFormat="1" ht="13.5"/>
    <row r="9618" s="57" customFormat="1" ht="13.5"/>
    <row r="9619" s="57" customFormat="1" ht="13.5"/>
    <row r="9620" s="57" customFormat="1" ht="13.5"/>
    <row r="9621" s="57" customFormat="1" ht="13.5"/>
    <row r="9622" s="57" customFormat="1" ht="13.5"/>
    <row r="9623" s="57" customFormat="1" ht="13.5"/>
    <row r="9624" s="57" customFormat="1" ht="13.5"/>
    <row r="9625" s="57" customFormat="1" ht="13.5"/>
    <row r="9626" s="57" customFormat="1" ht="13.5"/>
    <row r="9627" s="57" customFormat="1" ht="13.5"/>
    <row r="9628" s="57" customFormat="1" ht="13.5"/>
    <row r="9629" s="57" customFormat="1" ht="13.5"/>
    <row r="9630" s="57" customFormat="1" ht="13.5"/>
    <row r="9631" s="57" customFormat="1" ht="13.5"/>
    <row r="9632" s="57" customFormat="1" ht="13.5"/>
    <row r="9633" s="57" customFormat="1" ht="13.5"/>
    <row r="9634" s="57" customFormat="1" ht="13.5"/>
    <row r="9635" s="57" customFormat="1" ht="13.5"/>
    <row r="9636" s="57" customFormat="1" ht="13.5"/>
    <row r="9637" s="57" customFormat="1" ht="13.5"/>
    <row r="9638" s="57" customFormat="1" ht="13.5"/>
    <row r="9639" s="57" customFormat="1" ht="13.5"/>
    <row r="9640" s="57" customFormat="1" ht="13.5"/>
    <row r="9641" s="57" customFormat="1" ht="13.5"/>
    <row r="9642" s="57" customFormat="1" ht="13.5"/>
    <row r="9643" s="57" customFormat="1" ht="13.5"/>
    <row r="9644" s="57" customFormat="1" ht="13.5"/>
    <row r="9645" s="57" customFormat="1" ht="13.5"/>
    <row r="9646" s="57" customFormat="1" ht="13.5"/>
    <row r="9647" s="57" customFormat="1" ht="13.5"/>
    <row r="9648" s="57" customFormat="1" ht="13.5"/>
    <row r="9649" s="57" customFormat="1" ht="13.5"/>
    <row r="9650" s="57" customFormat="1" ht="13.5"/>
    <row r="9651" s="57" customFormat="1" ht="13.5"/>
    <row r="9652" s="57" customFormat="1" ht="13.5"/>
    <row r="9653" s="57" customFormat="1" ht="13.5"/>
    <row r="9654" s="57" customFormat="1" ht="13.5"/>
    <row r="9655" s="57" customFormat="1" ht="13.5"/>
    <row r="9656" s="57" customFormat="1" ht="13.5"/>
    <row r="9657" s="57" customFormat="1" ht="13.5"/>
    <row r="9658" s="57" customFormat="1" ht="13.5"/>
    <row r="9659" s="57" customFormat="1" ht="13.5"/>
    <row r="9660" s="57" customFormat="1" ht="13.5"/>
    <row r="9661" s="57" customFormat="1" ht="13.5"/>
    <row r="9662" s="57" customFormat="1" ht="13.5"/>
    <row r="9663" s="57" customFormat="1" ht="13.5"/>
    <row r="9664" s="57" customFormat="1" ht="13.5"/>
    <row r="9665" s="57" customFormat="1" ht="13.5"/>
    <row r="9666" s="57" customFormat="1" ht="13.5"/>
    <row r="9667" s="57" customFormat="1" ht="13.5"/>
    <row r="9668" s="57" customFormat="1" ht="13.5"/>
    <row r="9669" s="57" customFormat="1" ht="13.5"/>
    <row r="9670" s="57" customFormat="1" ht="13.5"/>
    <row r="9671" s="57" customFormat="1" ht="13.5"/>
    <row r="9672" s="57" customFormat="1" ht="13.5"/>
    <row r="9673" s="57" customFormat="1" ht="13.5"/>
    <row r="9674" s="57" customFormat="1" ht="13.5"/>
    <row r="9675" s="57" customFormat="1" ht="13.5"/>
    <row r="9676" s="57" customFormat="1" ht="13.5"/>
    <row r="9677" s="57" customFormat="1" ht="13.5"/>
    <row r="9678" s="57" customFormat="1" ht="13.5"/>
    <row r="9679" s="57" customFormat="1" ht="13.5"/>
    <row r="9680" s="57" customFormat="1" ht="13.5"/>
    <row r="9681" s="57" customFormat="1" ht="13.5"/>
    <row r="9682" s="57" customFormat="1" ht="13.5"/>
    <row r="9683" s="57" customFormat="1" ht="13.5"/>
    <row r="9684" s="57" customFormat="1" ht="13.5"/>
    <row r="9685" s="57" customFormat="1" ht="13.5"/>
    <row r="9686" s="57" customFormat="1" ht="13.5"/>
    <row r="9687" s="57" customFormat="1" ht="13.5"/>
    <row r="9688" s="57" customFormat="1" ht="13.5"/>
    <row r="9689" s="57" customFormat="1" ht="13.5"/>
    <row r="9690" s="57" customFormat="1" ht="13.5"/>
    <row r="9691" s="57" customFormat="1" ht="13.5"/>
    <row r="9692" s="57" customFormat="1" ht="13.5"/>
    <row r="9693" s="57" customFormat="1" ht="13.5"/>
    <row r="9694" s="57" customFormat="1" ht="13.5"/>
    <row r="9695" s="57" customFormat="1" ht="13.5"/>
    <row r="9696" s="57" customFormat="1" ht="13.5"/>
    <row r="9697" s="57" customFormat="1" ht="13.5"/>
    <row r="9698" s="57" customFormat="1" ht="13.5"/>
    <row r="9699" s="57" customFormat="1" ht="13.5"/>
    <row r="9700" s="57" customFormat="1" ht="13.5"/>
    <row r="9701" s="57" customFormat="1" ht="13.5"/>
    <row r="9702" s="57" customFormat="1" ht="13.5"/>
    <row r="9703" s="57" customFormat="1" ht="13.5"/>
    <row r="9704" s="57" customFormat="1" ht="13.5"/>
    <row r="9705" s="57" customFormat="1" ht="13.5"/>
    <row r="9706" s="57" customFormat="1" ht="13.5"/>
    <row r="9707" s="57" customFormat="1" ht="13.5"/>
    <row r="9708" s="57" customFormat="1" ht="13.5"/>
    <row r="9709" s="57" customFormat="1" ht="13.5"/>
    <row r="9710" s="57" customFormat="1" ht="13.5"/>
    <row r="9711" s="57" customFormat="1" ht="13.5"/>
    <row r="9712" s="57" customFormat="1" ht="13.5"/>
    <row r="9713" s="57" customFormat="1" ht="13.5"/>
    <row r="9714" s="57" customFormat="1" ht="13.5"/>
    <row r="9715" s="57" customFormat="1" ht="13.5"/>
    <row r="9716" s="57" customFormat="1" ht="13.5"/>
    <row r="9717" s="57" customFormat="1" ht="13.5"/>
    <row r="9718" s="57" customFormat="1" ht="13.5"/>
    <row r="9719" s="57" customFormat="1" ht="13.5"/>
    <row r="9720" s="57" customFormat="1" ht="13.5"/>
    <row r="9721" s="57" customFormat="1" ht="13.5"/>
    <row r="9722" s="57" customFormat="1" ht="13.5"/>
    <row r="9723" s="57" customFormat="1" ht="13.5"/>
    <row r="9724" s="57" customFormat="1" ht="13.5"/>
    <row r="9725" s="57" customFormat="1" ht="13.5"/>
    <row r="9726" s="57" customFormat="1" ht="13.5"/>
    <row r="9727" s="57" customFormat="1" ht="13.5"/>
    <row r="9728" s="57" customFormat="1" ht="13.5"/>
    <row r="9729" s="57" customFormat="1" ht="13.5"/>
    <row r="9730" s="57" customFormat="1" ht="13.5"/>
    <row r="9731" s="57" customFormat="1" ht="13.5"/>
    <row r="9732" s="57" customFormat="1" ht="13.5"/>
    <row r="9733" s="57" customFormat="1" ht="13.5"/>
    <row r="9734" s="57" customFormat="1" ht="13.5"/>
    <row r="9735" s="57" customFormat="1" ht="13.5"/>
    <row r="9736" s="57" customFormat="1" ht="13.5"/>
    <row r="9737" s="57" customFormat="1" ht="13.5"/>
    <row r="9738" s="57" customFormat="1" ht="13.5"/>
    <row r="9739" s="57" customFormat="1" ht="13.5"/>
    <row r="9740" s="57" customFormat="1" ht="13.5"/>
    <row r="9741" s="57" customFormat="1" ht="13.5"/>
    <row r="9742" s="57" customFormat="1" ht="13.5"/>
    <row r="9743" s="57" customFormat="1" ht="13.5"/>
    <row r="9744" s="57" customFormat="1" ht="13.5"/>
    <row r="9745" s="57" customFormat="1" ht="13.5"/>
    <row r="9746" s="57" customFormat="1" ht="13.5"/>
    <row r="9747" s="57" customFormat="1" ht="13.5"/>
    <row r="9748" s="57" customFormat="1" ht="13.5"/>
    <row r="9749" s="57" customFormat="1" ht="13.5"/>
    <row r="9750" s="57" customFormat="1" ht="13.5"/>
    <row r="9751" s="57" customFormat="1" ht="13.5"/>
    <row r="9752" s="57" customFormat="1" ht="13.5"/>
    <row r="9753" s="57" customFormat="1" ht="13.5"/>
    <row r="9754" s="57" customFormat="1" ht="13.5"/>
    <row r="9755" s="57" customFormat="1" ht="13.5"/>
    <row r="9756" s="57" customFormat="1" ht="13.5"/>
    <row r="9757" s="57" customFormat="1" ht="13.5"/>
    <row r="9758" s="57" customFormat="1" ht="13.5"/>
    <row r="9759" s="57" customFormat="1" ht="13.5"/>
    <row r="9760" s="57" customFormat="1" ht="13.5"/>
    <row r="9761" s="57" customFormat="1" ht="13.5"/>
    <row r="9762" s="57" customFormat="1" ht="13.5"/>
    <row r="9763" s="57" customFormat="1" ht="13.5"/>
    <row r="9764" s="57" customFormat="1" ht="13.5"/>
    <row r="9765" s="57" customFormat="1" ht="13.5"/>
    <row r="9766" s="57" customFormat="1" ht="13.5"/>
    <row r="9767" s="57" customFormat="1" ht="13.5"/>
    <row r="9768" s="57" customFormat="1" ht="13.5"/>
    <row r="9769" s="57" customFormat="1" ht="13.5"/>
    <row r="9770" s="57" customFormat="1" ht="13.5"/>
    <row r="9771" s="57" customFormat="1" ht="13.5"/>
    <row r="9772" s="57" customFormat="1" ht="13.5"/>
    <row r="9773" s="57" customFormat="1" ht="13.5"/>
    <row r="9774" s="57" customFormat="1" ht="13.5"/>
    <row r="9775" s="57" customFormat="1" ht="13.5"/>
    <row r="9776" s="57" customFormat="1" ht="13.5"/>
    <row r="9777" s="57" customFormat="1" ht="13.5"/>
    <row r="9778" s="57" customFormat="1" ht="13.5"/>
    <row r="9779" s="57" customFormat="1" ht="13.5"/>
    <row r="9780" s="57" customFormat="1" ht="13.5"/>
    <row r="9781" s="57" customFormat="1" ht="13.5"/>
    <row r="9782" s="57" customFormat="1" ht="13.5"/>
    <row r="9783" s="57" customFormat="1" ht="13.5"/>
    <row r="9784" s="57" customFormat="1" ht="13.5"/>
    <row r="9785" s="57" customFormat="1" ht="13.5"/>
    <row r="9786" s="57" customFormat="1" ht="13.5"/>
    <row r="9787" s="57" customFormat="1" ht="13.5"/>
    <row r="9788" s="57" customFormat="1" ht="13.5"/>
    <row r="9789" s="57" customFormat="1" ht="13.5"/>
    <row r="9790" s="57" customFormat="1" ht="13.5"/>
    <row r="9791" s="57" customFormat="1" ht="13.5"/>
    <row r="9792" s="57" customFormat="1" ht="13.5"/>
    <row r="9793" s="57" customFormat="1" ht="13.5"/>
    <row r="9794" s="57" customFormat="1" ht="13.5"/>
    <row r="9795" s="57" customFormat="1" ht="13.5"/>
    <row r="9796" s="57" customFormat="1" ht="13.5"/>
    <row r="9797" s="57" customFormat="1" ht="13.5"/>
    <row r="9798" s="57" customFormat="1" ht="13.5"/>
    <row r="9799" s="57" customFormat="1" ht="13.5"/>
    <row r="9800" s="57" customFormat="1" ht="13.5"/>
    <row r="9801" s="57" customFormat="1" ht="13.5"/>
    <row r="9802" s="57" customFormat="1" ht="13.5"/>
    <row r="9803" s="57" customFormat="1" ht="13.5"/>
    <row r="9804" s="57" customFormat="1" ht="13.5"/>
    <row r="9805" s="57" customFormat="1" ht="13.5"/>
    <row r="9806" s="57" customFormat="1" ht="13.5"/>
    <row r="9807" s="57" customFormat="1" ht="13.5"/>
    <row r="9808" s="57" customFormat="1" ht="13.5"/>
    <row r="9809" s="57" customFormat="1" ht="13.5"/>
    <row r="9810" s="57" customFormat="1" ht="13.5"/>
    <row r="9811" s="57" customFormat="1" ht="13.5"/>
    <row r="9812" s="57" customFormat="1" ht="13.5"/>
    <row r="9813" s="57" customFormat="1" ht="13.5"/>
    <row r="9814" s="57" customFormat="1" ht="13.5"/>
    <row r="9815" s="57" customFormat="1" ht="13.5"/>
    <row r="9816" s="57" customFormat="1" ht="13.5"/>
    <row r="9817" s="57" customFormat="1" ht="13.5"/>
    <row r="9818" s="57" customFormat="1" ht="13.5"/>
    <row r="9819" s="57" customFormat="1" ht="13.5"/>
    <row r="9820" s="57" customFormat="1" ht="13.5"/>
    <row r="9821" s="57" customFormat="1" ht="13.5"/>
    <row r="9822" s="57" customFormat="1" ht="13.5"/>
    <row r="9823" s="57" customFormat="1" ht="13.5"/>
    <row r="9824" s="57" customFormat="1" ht="13.5"/>
    <row r="9825" s="57" customFormat="1" ht="13.5"/>
    <row r="9826" s="57" customFormat="1" ht="13.5"/>
    <row r="9827" s="57" customFormat="1" ht="13.5"/>
    <row r="9828" s="57" customFormat="1" ht="13.5"/>
    <row r="9829" s="57" customFormat="1" ht="13.5"/>
    <row r="9830" s="57" customFormat="1" ht="13.5"/>
    <row r="9831" s="57" customFormat="1" ht="13.5"/>
    <row r="9832" s="57" customFormat="1" ht="13.5"/>
    <row r="9833" s="57" customFormat="1" ht="13.5"/>
    <row r="9834" s="57" customFormat="1" ht="13.5"/>
    <row r="9835" s="57" customFormat="1" ht="13.5"/>
    <row r="9836" s="57" customFormat="1" ht="13.5"/>
    <row r="9837" s="57" customFormat="1" ht="13.5"/>
    <row r="9838" s="57" customFormat="1" ht="13.5"/>
    <row r="9839" s="57" customFormat="1" ht="13.5"/>
    <row r="9840" s="57" customFormat="1" ht="13.5"/>
    <row r="9841" s="57" customFormat="1" ht="13.5"/>
    <row r="9842" s="57" customFormat="1" ht="13.5"/>
    <row r="9843" s="57" customFormat="1" ht="13.5"/>
    <row r="9844" s="57" customFormat="1" ht="13.5"/>
    <row r="9845" s="57" customFormat="1" ht="13.5"/>
    <row r="9846" s="57" customFormat="1" ht="13.5"/>
    <row r="9847" s="57" customFormat="1" ht="13.5"/>
    <row r="9848" s="57" customFormat="1" ht="13.5"/>
    <row r="9849" s="57" customFormat="1" ht="13.5"/>
    <row r="9850" s="57" customFormat="1" ht="13.5"/>
    <row r="9851" s="57" customFormat="1" ht="13.5"/>
    <row r="9852" s="57" customFormat="1" ht="13.5"/>
    <row r="9853" s="57" customFormat="1" ht="13.5"/>
    <row r="9854" s="57" customFormat="1" ht="13.5"/>
    <row r="9855" s="57" customFormat="1" ht="13.5"/>
    <row r="9856" s="57" customFormat="1" ht="13.5"/>
    <row r="9857" s="57" customFormat="1" ht="13.5"/>
    <row r="9858" s="57" customFormat="1" ht="13.5"/>
    <row r="9859" s="57" customFormat="1" ht="13.5"/>
    <row r="9860" s="57" customFormat="1" ht="13.5"/>
    <row r="9861" s="57" customFormat="1" ht="13.5"/>
    <row r="9862" s="57" customFormat="1" ht="13.5"/>
    <row r="9863" s="57" customFormat="1" ht="13.5"/>
    <row r="9864" s="57" customFormat="1" ht="13.5"/>
    <row r="9865" s="57" customFormat="1" ht="13.5"/>
    <row r="9866" s="57" customFormat="1" ht="13.5"/>
    <row r="9867" s="57" customFormat="1" ht="13.5"/>
    <row r="9868" s="57" customFormat="1" ht="13.5"/>
    <row r="9869" s="57" customFormat="1" ht="13.5"/>
    <row r="9870" s="57" customFormat="1" ht="13.5"/>
    <row r="9871" s="57" customFormat="1" ht="13.5"/>
    <row r="9872" s="57" customFormat="1" ht="13.5"/>
    <row r="9873" s="57" customFormat="1" ht="13.5"/>
    <row r="9874" s="57" customFormat="1" ht="13.5"/>
    <row r="9875" s="57" customFormat="1" ht="13.5"/>
    <row r="9876" s="57" customFormat="1" ht="13.5"/>
    <row r="9877" s="57" customFormat="1" ht="13.5"/>
    <row r="9878" s="57" customFormat="1" ht="13.5"/>
    <row r="9879" s="57" customFormat="1" ht="13.5"/>
    <row r="9880" s="57" customFormat="1" ht="13.5"/>
    <row r="9881" s="57" customFormat="1" ht="13.5"/>
    <row r="9882" s="57" customFormat="1" ht="13.5"/>
    <row r="9883" s="57" customFormat="1" ht="13.5"/>
    <row r="9884" s="57" customFormat="1" ht="13.5"/>
    <row r="9885" s="57" customFormat="1" ht="13.5"/>
    <row r="9886" s="57" customFormat="1" ht="13.5"/>
    <row r="9887" s="57" customFormat="1" ht="13.5"/>
    <row r="9888" s="57" customFormat="1" ht="13.5"/>
    <row r="9889" s="57" customFormat="1" ht="13.5"/>
    <row r="9890" s="57" customFormat="1" ht="13.5"/>
    <row r="9891" s="57" customFormat="1" ht="13.5"/>
    <row r="9892" s="57" customFormat="1" ht="13.5"/>
    <row r="9893" s="57" customFormat="1" ht="13.5"/>
    <row r="9894" s="57" customFormat="1" ht="13.5"/>
    <row r="9895" s="57" customFormat="1" ht="13.5"/>
    <row r="9896" s="57" customFormat="1" ht="13.5"/>
    <row r="9897" s="57" customFormat="1" ht="13.5"/>
    <row r="9898" s="57" customFormat="1" ht="13.5"/>
    <row r="9899" s="57" customFormat="1" ht="13.5"/>
    <row r="9900" s="57" customFormat="1" ht="13.5"/>
    <row r="9901" s="57" customFormat="1" ht="13.5"/>
    <row r="9902" s="57" customFormat="1" ht="13.5"/>
    <row r="9903" s="57" customFormat="1" ht="13.5"/>
    <row r="9904" s="57" customFormat="1" ht="13.5"/>
    <row r="9905" s="57" customFormat="1" ht="13.5"/>
    <row r="9906" s="57" customFormat="1" ht="13.5"/>
    <row r="9907" s="57" customFormat="1" ht="13.5"/>
    <row r="9908" s="57" customFormat="1" ht="13.5"/>
    <row r="9909" s="57" customFormat="1" ht="13.5"/>
    <row r="9910" s="57" customFormat="1" ht="13.5"/>
    <row r="9911" s="57" customFormat="1" ht="13.5"/>
    <row r="9912" s="57" customFormat="1" ht="13.5"/>
    <row r="9913" s="57" customFormat="1" ht="13.5"/>
    <row r="9914" s="57" customFormat="1" ht="13.5"/>
    <row r="9915" s="57" customFormat="1" ht="13.5"/>
    <row r="9916" s="57" customFormat="1" ht="13.5"/>
    <row r="9917" s="57" customFormat="1" ht="13.5"/>
    <row r="9918" s="57" customFormat="1" ht="13.5"/>
    <row r="9919" s="57" customFormat="1" ht="13.5"/>
    <row r="9920" s="57" customFormat="1" ht="13.5"/>
    <row r="9921" s="57" customFormat="1" ht="13.5"/>
    <row r="9922" s="57" customFormat="1" ht="13.5"/>
    <row r="9923" s="57" customFormat="1" ht="13.5"/>
    <row r="9924" s="57" customFormat="1" ht="13.5"/>
    <row r="9925" s="57" customFormat="1" ht="13.5"/>
    <row r="9926" s="57" customFormat="1" ht="13.5"/>
    <row r="9927" s="57" customFormat="1" ht="13.5"/>
    <row r="9928" s="57" customFormat="1" ht="13.5"/>
    <row r="9929" s="57" customFormat="1" ht="13.5"/>
    <row r="9930" s="57" customFormat="1" ht="13.5"/>
    <row r="9931" s="57" customFormat="1" ht="13.5"/>
    <row r="9932" s="57" customFormat="1" ht="13.5"/>
    <row r="9933" s="57" customFormat="1" ht="13.5"/>
    <row r="9934" s="57" customFormat="1" ht="13.5"/>
    <row r="9935" s="57" customFormat="1" ht="13.5"/>
    <row r="9936" s="57" customFormat="1" ht="13.5"/>
    <row r="9937" s="57" customFormat="1" ht="13.5"/>
    <row r="9938" s="57" customFormat="1" ht="13.5"/>
    <row r="9939" s="57" customFormat="1" ht="13.5"/>
    <row r="9940" s="57" customFormat="1" ht="13.5"/>
    <row r="9941" s="57" customFormat="1" ht="13.5"/>
    <row r="9942" s="57" customFormat="1" ht="13.5"/>
    <row r="9943" s="57" customFormat="1" ht="13.5"/>
    <row r="9944" s="57" customFormat="1" ht="13.5"/>
    <row r="9945" s="57" customFormat="1" ht="13.5"/>
    <row r="9946" s="57" customFormat="1" ht="13.5"/>
    <row r="9947" s="57" customFormat="1" ht="13.5"/>
    <row r="9948" s="57" customFormat="1" ht="13.5"/>
    <row r="9949" s="57" customFormat="1" ht="13.5"/>
    <row r="9950" s="57" customFormat="1" ht="13.5"/>
    <row r="9951" s="57" customFormat="1" ht="13.5"/>
    <row r="9952" s="57" customFormat="1" ht="13.5"/>
    <row r="9953" s="57" customFormat="1" ht="13.5"/>
    <row r="9954" s="57" customFormat="1" ht="13.5"/>
    <row r="9955" s="57" customFormat="1" ht="13.5"/>
    <row r="9956" s="57" customFormat="1" ht="13.5"/>
    <row r="9957" s="57" customFormat="1" ht="13.5"/>
    <row r="9958" s="57" customFormat="1" ht="13.5"/>
    <row r="9959" s="57" customFormat="1" ht="13.5"/>
    <row r="9960" s="57" customFormat="1" ht="13.5"/>
    <row r="9961" s="57" customFormat="1" ht="13.5"/>
    <row r="9962" s="57" customFormat="1" ht="13.5"/>
    <row r="9963" s="57" customFormat="1" ht="13.5"/>
    <row r="9964" s="57" customFormat="1" ht="13.5"/>
    <row r="9965" s="57" customFormat="1" ht="13.5"/>
    <row r="9966" s="57" customFormat="1" ht="13.5"/>
    <row r="9967" s="57" customFormat="1" ht="13.5"/>
    <row r="9968" s="57" customFormat="1" ht="13.5"/>
    <row r="9969" s="57" customFormat="1" ht="13.5"/>
    <row r="9970" s="57" customFormat="1" ht="13.5"/>
    <row r="9971" s="57" customFormat="1" ht="13.5"/>
    <row r="9972" s="57" customFormat="1" ht="13.5"/>
    <row r="9973" s="57" customFormat="1" ht="13.5"/>
    <row r="9974" s="57" customFormat="1" ht="13.5"/>
    <row r="9975" s="57" customFormat="1" ht="13.5"/>
    <row r="9976" s="57" customFormat="1" ht="13.5"/>
    <row r="9977" s="57" customFormat="1" ht="13.5"/>
    <row r="9978" s="57" customFormat="1" ht="13.5"/>
    <row r="9979" s="57" customFormat="1" ht="13.5"/>
    <row r="9980" s="57" customFormat="1" ht="13.5"/>
    <row r="9981" s="57" customFormat="1" ht="13.5"/>
    <row r="9982" s="57" customFormat="1" ht="13.5"/>
    <row r="9983" s="57" customFormat="1" ht="13.5"/>
    <row r="9984" s="57" customFormat="1" ht="13.5"/>
    <row r="9985" s="57" customFormat="1" ht="13.5"/>
    <row r="9986" s="57" customFormat="1" ht="13.5"/>
    <row r="9987" s="57" customFormat="1" ht="13.5"/>
    <row r="9988" s="57" customFormat="1" ht="13.5"/>
    <row r="9989" s="57" customFormat="1" ht="13.5"/>
    <row r="9990" s="57" customFormat="1" ht="13.5"/>
    <row r="9991" s="57" customFormat="1" ht="13.5"/>
    <row r="9992" s="57" customFormat="1" ht="13.5"/>
    <row r="9993" s="57" customFormat="1" ht="13.5"/>
    <row r="9994" s="57" customFormat="1" ht="13.5"/>
    <row r="9995" s="57" customFormat="1" ht="13.5"/>
    <row r="9996" s="57" customFormat="1" ht="13.5"/>
    <row r="9997" s="57" customFormat="1" ht="13.5"/>
    <row r="9998" s="57" customFormat="1" ht="13.5"/>
    <row r="9999" s="57" customFormat="1" ht="13.5"/>
    <row r="10000" s="57" customFormat="1" ht="13.5"/>
    <row r="10001" s="57" customFormat="1" ht="13.5"/>
    <row r="10002" s="57" customFormat="1" ht="13.5"/>
    <row r="10003" s="57" customFormat="1" ht="13.5"/>
    <row r="10004" s="57" customFormat="1" ht="13.5"/>
    <row r="10005" s="57" customFormat="1" ht="13.5"/>
    <row r="10006" s="57" customFormat="1" ht="13.5"/>
    <row r="10007" s="57" customFormat="1" ht="13.5"/>
    <row r="10008" s="57" customFormat="1" ht="13.5"/>
    <row r="10009" s="57" customFormat="1" ht="13.5"/>
    <row r="10010" s="57" customFormat="1" ht="13.5"/>
    <row r="10011" s="57" customFormat="1" ht="13.5"/>
    <row r="10012" s="57" customFormat="1" ht="13.5"/>
    <row r="10013" s="57" customFormat="1" ht="13.5"/>
    <row r="10014" s="57" customFormat="1" ht="13.5"/>
    <row r="10015" s="57" customFormat="1" ht="13.5"/>
    <row r="10016" s="57" customFormat="1" ht="13.5"/>
    <row r="10017" s="57" customFormat="1" ht="13.5"/>
    <row r="10018" s="57" customFormat="1" ht="13.5"/>
    <row r="10019" s="57" customFormat="1" ht="13.5"/>
    <row r="10020" s="57" customFormat="1" ht="13.5"/>
    <row r="10021" s="57" customFormat="1" ht="13.5"/>
    <row r="10022" s="57" customFormat="1" ht="13.5"/>
    <row r="10023" s="57" customFormat="1" ht="13.5"/>
    <row r="10024" s="57" customFormat="1" ht="13.5"/>
    <row r="10025" s="57" customFormat="1" ht="13.5"/>
    <row r="10026" s="57" customFormat="1" ht="13.5"/>
    <row r="10027" s="57" customFormat="1" ht="13.5"/>
    <row r="10028" s="57" customFormat="1" ht="13.5"/>
    <row r="10029" s="57" customFormat="1" ht="13.5"/>
    <row r="10030" s="57" customFormat="1" ht="13.5"/>
    <row r="10031" s="57" customFormat="1" ht="13.5"/>
    <row r="10032" s="57" customFormat="1" ht="13.5"/>
    <row r="10033" s="57" customFormat="1" ht="13.5"/>
    <row r="10034" s="57" customFormat="1" ht="13.5"/>
    <row r="10035" s="57" customFormat="1" ht="13.5"/>
    <row r="10036" s="57" customFormat="1" ht="13.5"/>
    <row r="10037" s="57" customFormat="1" ht="13.5"/>
    <row r="10038" s="57" customFormat="1" ht="13.5"/>
    <row r="10039" s="57" customFormat="1" ht="13.5"/>
    <row r="10040" s="57" customFormat="1" ht="13.5"/>
    <row r="10041" s="57" customFormat="1" ht="13.5"/>
    <row r="10042" s="57" customFormat="1" ht="13.5"/>
    <row r="10043" s="57" customFormat="1" ht="13.5"/>
    <row r="10044" s="57" customFormat="1" ht="13.5"/>
    <row r="10045" s="57" customFormat="1" ht="13.5"/>
    <row r="10046" s="57" customFormat="1" ht="13.5"/>
    <row r="10047" s="57" customFormat="1" ht="13.5"/>
    <row r="10048" s="57" customFormat="1" ht="13.5"/>
    <row r="10049" s="57" customFormat="1" ht="13.5"/>
    <row r="10050" s="57" customFormat="1" ht="13.5"/>
    <row r="10051" s="57" customFormat="1" ht="13.5"/>
    <row r="10052" s="57" customFormat="1" ht="13.5"/>
    <row r="10053" s="57" customFormat="1" ht="13.5"/>
    <row r="10054" s="57" customFormat="1" ht="13.5"/>
    <row r="10055" s="57" customFormat="1" ht="13.5"/>
    <row r="10056" s="57" customFormat="1" ht="13.5"/>
    <row r="10057" s="57" customFormat="1" ht="13.5"/>
    <row r="10058" s="57" customFormat="1" ht="13.5"/>
    <row r="10059" s="57" customFormat="1" ht="13.5"/>
    <row r="10060" s="57" customFormat="1" ht="13.5"/>
    <row r="10061" s="57" customFormat="1" ht="13.5"/>
    <row r="10062" s="57" customFormat="1" ht="13.5"/>
    <row r="10063" s="57" customFormat="1" ht="13.5"/>
    <row r="10064" s="57" customFormat="1" ht="13.5"/>
    <row r="10065" s="57" customFormat="1" ht="13.5"/>
    <row r="10066" s="57" customFormat="1" ht="13.5"/>
    <row r="10067" s="57" customFormat="1" ht="13.5"/>
    <row r="10068" s="57" customFormat="1" ht="13.5"/>
    <row r="10069" s="57" customFormat="1" ht="13.5"/>
    <row r="10070" s="57" customFormat="1" ht="13.5"/>
    <row r="10071" s="57" customFormat="1" ht="13.5"/>
    <row r="10072" s="57" customFormat="1" ht="13.5"/>
    <row r="10073" s="57" customFormat="1" ht="13.5"/>
    <row r="10074" s="57" customFormat="1" ht="13.5"/>
    <row r="10075" s="57" customFormat="1" ht="13.5"/>
    <row r="10076" s="57" customFormat="1" ht="13.5"/>
    <row r="10077" s="57" customFormat="1" ht="13.5"/>
    <row r="10078" s="57" customFormat="1" ht="13.5"/>
    <row r="10079" s="57" customFormat="1" ht="13.5"/>
    <row r="10080" s="57" customFormat="1" ht="13.5"/>
    <row r="10081" s="57" customFormat="1" ht="13.5"/>
    <row r="10082" s="57" customFormat="1" ht="13.5"/>
    <row r="10083" s="57" customFormat="1" ht="13.5"/>
    <row r="10084" s="57" customFormat="1" ht="13.5"/>
    <row r="10085" s="57" customFormat="1" ht="13.5"/>
    <row r="10086" s="57" customFormat="1" ht="13.5"/>
    <row r="10087" s="57" customFormat="1" ht="13.5"/>
    <row r="10088" s="57" customFormat="1" ht="13.5"/>
    <row r="10089" s="57" customFormat="1" ht="13.5"/>
    <row r="10090" s="57" customFormat="1" ht="13.5"/>
    <row r="10091" s="57" customFormat="1" ht="13.5"/>
    <row r="10092" s="57" customFormat="1" ht="13.5"/>
    <row r="10093" s="57" customFormat="1" ht="13.5"/>
    <row r="10094" s="57" customFormat="1" ht="13.5"/>
    <row r="10095" s="57" customFormat="1" ht="13.5"/>
    <row r="10096" s="57" customFormat="1" ht="13.5"/>
    <row r="10097" s="57" customFormat="1" ht="13.5"/>
    <row r="10098" s="57" customFormat="1" ht="13.5"/>
    <row r="10099" s="57" customFormat="1" ht="13.5"/>
    <row r="10100" s="57" customFormat="1" ht="13.5"/>
    <row r="10101" s="57" customFormat="1" ht="13.5"/>
    <row r="10102" s="57" customFormat="1" ht="13.5"/>
    <row r="10103" s="57" customFormat="1" ht="13.5"/>
    <row r="10104" s="57" customFormat="1" ht="13.5"/>
    <row r="10105" s="57" customFormat="1" ht="13.5"/>
    <row r="10106" s="57" customFormat="1" ht="13.5"/>
    <row r="10107" s="57" customFormat="1" ht="13.5"/>
    <row r="10108" s="57" customFormat="1" ht="13.5"/>
    <row r="10109" s="57" customFormat="1" ht="13.5"/>
    <row r="10110" s="57" customFormat="1" ht="13.5"/>
    <row r="10111" s="57" customFormat="1" ht="13.5"/>
    <row r="10112" s="57" customFormat="1" ht="13.5"/>
    <row r="10113" s="57" customFormat="1" ht="13.5"/>
    <row r="10114" s="57" customFormat="1" ht="13.5"/>
    <row r="10115" s="57" customFormat="1" ht="13.5"/>
    <row r="10116" s="57" customFormat="1" ht="13.5"/>
    <row r="10117" s="57" customFormat="1" ht="13.5"/>
    <row r="10118" s="57" customFormat="1" ht="13.5"/>
    <row r="10119" s="57" customFormat="1" ht="13.5"/>
    <row r="10120" s="57" customFormat="1" ht="13.5"/>
    <row r="10121" s="57" customFormat="1" ht="13.5"/>
    <row r="10122" s="57" customFormat="1" ht="13.5"/>
    <row r="10123" s="57" customFormat="1" ht="13.5"/>
    <row r="10124" s="57" customFormat="1" ht="13.5"/>
    <row r="10125" s="57" customFormat="1" ht="13.5"/>
    <row r="10126" s="57" customFormat="1" ht="13.5"/>
    <row r="10127" s="57" customFormat="1" ht="13.5"/>
    <row r="10128" s="57" customFormat="1" ht="13.5"/>
    <row r="10129" s="57" customFormat="1" ht="13.5"/>
    <row r="10130" s="57" customFormat="1" ht="13.5"/>
    <row r="10131" s="57" customFormat="1" ht="13.5"/>
    <row r="10132" s="57" customFormat="1" ht="13.5"/>
    <row r="10133" s="57" customFormat="1" ht="13.5"/>
    <row r="10134" s="57" customFormat="1" ht="13.5"/>
    <row r="10135" s="57" customFormat="1" ht="13.5"/>
    <row r="10136" s="57" customFormat="1" ht="13.5"/>
    <row r="10137" s="57" customFormat="1" ht="13.5"/>
    <row r="10138" s="57" customFormat="1" ht="13.5"/>
    <row r="10139" s="57" customFormat="1" ht="13.5"/>
    <row r="10140" s="57" customFormat="1" ht="13.5"/>
    <row r="10141" s="57" customFormat="1" ht="13.5"/>
    <row r="10142" s="57" customFormat="1" ht="13.5"/>
    <row r="10143" s="57" customFormat="1" ht="13.5"/>
    <row r="10144" s="57" customFormat="1" ht="13.5"/>
    <row r="10145" s="57" customFormat="1" ht="13.5"/>
    <row r="10146" s="57" customFormat="1" ht="13.5"/>
    <row r="10147" s="57" customFormat="1" ht="13.5"/>
    <row r="10148" s="57" customFormat="1" ht="13.5"/>
    <row r="10149" s="57" customFormat="1" ht="13.5"/>
    <row r="10150" s="57" customFormat="1" ht="13.5"/>
    <row r="10151" s="57" customFormat="1" ht="13.5"/>
    <row r="10152" s="57" customFormat="1" ht="13.5"/>
    <row r="10153" s="57" customFormat="1" ht="13.5"/>
    <row r="10154" s="57" customFormat="1" ht="13.5"/>
    <row r="10155" s="57" customFormat="1" ht="13.5"/>
    <row r="10156" s="57" customFormat="1" ht="13.5"/>
    <row r="10157" s="57" customFormat="1" ht="13.5"/>
    <row r="10158" s="57" customFormat="1" ht="13.5"/>
    <row r="10159" s="57" customFormat="1" ht="13.5"/>
    <row r="10160" s="57" customFormat="1" ht="13.5"/>
    <row r="10161" s="57" customFormat="1" ht="13.5"/>
    <row r="10162" s="57" customFormat="1" ht="13.5"/>
    <row r="10163" s="57" customFormat="1" ht="13.5"/>
    <row r="10164" s="57" customFormat="1" ht="13.5"/>
    <row r="10165" s="57" customFormat="1" ht="13.5"/>
    <row r="10166" s="57" customFormat="1" ht="13.5"/>
    <row r="10167" s="57" customFormat="1" ht="13.5"/>
    <row r="10168" s="57" customFormat="1" ht="13.5"/>
    <row r="10169" s="57" customFormat="1" ht="13.5"/>
    <row r="10170" s="57" customFormat="1" ht="13.5"/>
    <row r="10171" s="57" customFormat="1" ht="13.5"/>
    <row r="10172" s="57" customFormat="1" ht="13.5"/>
    <row r="10173" s="57" customFormat="1" ht="13.5"/>
    <row r="10174" s="57" customFormat="1" ht="13.5"/>
    <row r="10175" s="57" customFormat="1" ht="13.5"/>
    <row r="10176" s="57" customFormat="1" ht="13.5"/>
    <row r="10177" s="57" customFormat="1" ht="13.5"/>
    <row r="10178" s="57" customFormat="1" ht="13.5"/>
    <row r="10179" s="57" customFormat="1" ht="13.5"/>
    <row r="10180" s="57" customFormat="1" ht="13.5"/>
    <row r="10181" s="57" customFormat="1" ht="13.5"/>
    <row r="10182" s="57" customFormat="1" ht="13.5"/>
    <row r="10183" s="57" customFormat="1" ht="13.5"/>
    <row r="10184" s="57" customFormat="1" ht="13.5"/>
    <row r="10185" s="57" customFormat="1" ht="13.5"/>
    <row r="10186" s="57" customFormat="1" ht="13.5"/>
    <row r="10187" s="57" customFormat="1" ht="13.5"/>
    <row r="10188" s="57" customFormat="1" ht="13.5"/>
    <row r="10189" s="57" customFormat="1" ht="13.5"/>
    <row r="10190" s="57" customFormat="1" ht="13.5"/>
    <row r="10191" s="57" customFormat="1" ht="13.5"/>
    <row r="10192" s="57" customFormat="1" ht="13.5"/>
    <row r="10193" s="57" customFormat="1" ht="13.5"/>
    <row r="10194" s="57" customFormat="1" ht="13.5"/>
    <row r="10195" s="57" customFormat="1" ht="13.5"/>
    <row r="10196" s="57" customFormat="1" ht="13.5"/>
    <row r="10197" s="57" customFormat="1" ht="13.5"/>
    <row r="10198" s="57" customFormat="1" ht="13.5"/>
    <row r="10199" s="57" customFormat="1" ht="13.5"/>
    <row r="10200" s="57" customFormat="1" ht="13.5"/>
    <row r="10201" s="57" customFormat="1" ht="13.5"/>
    <row r="10202" s="57" customFormat="1" ht="13.5"/>
    <row r="10203" s="57" customFormat="1" ht="13.5"/>
    <row r="10204" s="57" customFormat="1" ht="13.5"/>
    <row r="10205" s="57" customFormat="1" ht="13.5"/>
    <row r="10206" s="57" customFormat="1" ht="13.5"/>
    <row r="10207" s="57" customFormat="1" ht="13.5"/>
    <row r="10208" s="57" customFormat="1" ht="13.5"/>
    <row r="10209" s="57" customFormat="1" ht="13.5"/>
    <row r="10210" s="57" customFormat="1" ht="13.5"/>
    <row r="10211" s="57" customFormat="1" ht="13.5"/>
    <row r="10212" s="57" customFormat="1" ht="13.5"/>
    <row r="10213" s="57" customFormat="1" ht="13.5"/>
    <row r="10214" s="57" customFormat="1" ht="13.5"/>
    <row r="10215" s="57" customFormat="1" ht="13.5"/>
    <row r="10216" s="57" customFormat="1" ht="13.5"/>
    <row r="10217" s="57" customFormat="1" ht="13.5"/>
    <row r="10218" s="57" customFormat="1" ht="13.5"/>
    <row r="10219" s="57" customFormat="1" ht="13.5"/>
    <row r="10220" s="57" customFormat="1" ht="13.5"/>
    <row r="10221" s="57" customFormat="1" ht="13.5"/>
    <row r="10222" s="57" customFormat="1" ht="13.5"/>
    <row r="10223" s="57" customFormat="1" ht="13.5"/>
    <row r="10224" s="57" customFormat="1" ht="13.5"/>
    <row r="10225" s="57" customFormat="1" ht="13.5"/>
    <row r="10226" s="57" customFormat="1" ht="13.5"/>
    <row r="10227" s="57" customFormat="1" ht="13.5"/>
    <row r="10228" s="57" customFormat="1" ht="13.5"/>
    <row r="10229" s="57" customFormat="1" ht="13.5"/>
    <row r="10230" s="57" customFormat="1" ht="13.5"/>
    <row r="10231" s="57" customFormat="1" ht="13.5"/>
    <row r="10232" s="57" customFormat="1" ht="13.5"/>
    <row r="10233" s="57" customFormat="1" ht="13.5"/>
    <row r="10234" s="57" customFormat="1" ht="13.5"/>
    <row r="10235" s="57" customFormat="1" ht="13.5"/>
    <row r="10236" s="57" customFormat="1" ht="13.5"/>
    <row r="10237" s="57" customFormat="1" ht="13.5"/>
    <row r="10238" s="57" customFormat="1" ht="13.5"/>
    <row r="10239" s="57" customFormat="1" ht="13.5"/>
    <row r="10240" s="57" customFormat="1" ht="13.5"/>
    <row r="10241" s="57" customFormat="1" ht="13.5"/>
    <row r="10242" s="57" customFormat="1" ht="13.5"/>
    <row r="10243" s="57" customFormat="1" ht="13.5"/>
    <row r="10244" s="57" customFormat="1" ht="13.5"/>
    <row r="10245" s="57" customFormat="1" ht="13.5"/>
    <row r="10246" s="57" customFormat="1" ht="13.5"/>
    <row r="10247" s="57" customFormat="1" ht="13.5"/>
    <row r="10248" s="57" customFormat="1" ht="13.5"/>
    <row r="10249" s="57" customFormat="1" ht="13.5"/>
    <row r="10250" s="57" customFormat="1" ht="13.5"/>
    <row r="10251" s="57" customFormat="1" ht="13.5"/>
    <row r="10252" s="57" customFormat="1" ht="13.5"/>
    <row r="10253" s="57" customFormat="1" ht="13.5"/>
    <row r="10254" s="57" customFormat="1" ht="13.5"/>
    <row r="10255" s="57" customFormat="1" ht="13.5"/>
    <row r="10256" s="57" customFormat="1" ht="13.5"/>
    <row r="10257" s="57" customFormat="1" ht="13.5"/>
    <row r="10258" s="57" customFormat="1" ht="13.5"/>
    <row r="10259" s="57" customFormat="1" ht="13.5"/>
    <row r="10260" s="57" customFormat="1" ht="13.5"/>
    <row r="10261" s="57" customFormat="1" ht="13.5"/>
    <row r="10262" s="57" customFormat="1" ht="13.5"/>
    <row r="10263" s="57" customFormat="1" ht="13.5"/>
    <row r="10264" s="57" customFormat="1" ht="13.5"/>
    <row r="10265" s="57" customFormat="1" ht="13.5"/>
    <row r="10266" s="57" customFormat="1" ht="13.5"/>
    <row r="10267" s="57" customFormat="1" ht="13.5"/>
    <row r="10268" s="57" customFormat="1" ht="13.5"/>
    <row r="10269" s="57" customFormat="1" ht="13.5"/>
    <row r="10270" s="57" customFormat="1" ht="13.5"/>
    <row r="10271" s="57" customFormat="1" ht="13.5"/>
    <row r="10272" s="57" customFormat="1" ht="13.5"/>
    <row r="10273" s="57" customFormat="1" ht="13.5"/>
    <row r="10274" s="57" customFormat="1" ht="13.5"/>
    <row r="10275" s="57" customFormat="1" ht="13.5"/>
    <row r="10276" s="57" customFormat="1" ht="13.5"/>
    <row r="10277" s="57" customFormat="1" ht="13.5"/>
    <row r="10278" s="57" customFormat="1" ht="13.5"/>
    <row r="10279" s="57" customFormat="1" ht="13.5"/>
    <row r="10280" s="57" customFormat="1" ht="13.5"/>
    <row r="10281" s="57" customFormat="1" ht="13.5"/>
    <row r="10282" s="57" customFormat="1" ht="13.5"/>
    <row r="10283" s="57" customFormat="1" ht="13.5"/>
    <row r="10284" s="57" customFormat="1" ht="13.5"/>
    <row r="10285" s="57" customFormat="1" ht="13.5"/>
    <row r="10286" s="57" customFormat="1" ht="13.5"/>
    <row r="10287" s="57" customFormat="1" ht="13.5"/>
    <row r="10288" s="57" customFormat="1" ht="13.5"/>
    <row r="10289" s="57" customFormat="1" ht="13.5"/>
    <row r="10290" s="57" customFormat="1" ht="13.5"/>
    <row r="10291" s="57" customFormat="1" ht="13.5"/>
    <row r="10292" s="57" customFormat="1" ht="13.5"/>
    <row r="10293" s="57" customFormat="1" ht="13.5"/>
    <row r="10294" s="57" customFormat="1" ht="13.5"/>
    <row r="10295" s="57" customFormat="1" ht="13.5"/>
    <row r="10296" s="57" customFormat="1" ht="13.5"/>
    <row r="10297" s="57" customFormat="1" ht="13.5"/>
    <row r="10298" s="57" customFormat="1" ht="13.5"/>
    <row r="10299" s="57" customFormat="1" ht="13.5"/>
    <row r="10300" s="57" customFormat="1" ht="13.5"/>
    <row r="10301" s="57" customFormat="1" ht="13.5"/>
    <row r="10302" s="57" customFormat="1" ht="13.5"/>
    <row r="10303" s="57" customFormat="1" ht="13.5"/>
    <row r="10304" s="57" customFormat="1" ht="13.5"/>
    <row r="10305" s="57" customFormat="1" ht="13.5"/>
    <row r="10306" s="57" customFormat="1" ht="13.5"/>
    <row r="10307" s="57" customFormat="1" ht="13.5"/>
    <row r="10308" s="57" customFormat="1" ht="13.5"/>
    <row r="10309" s="57" customFormat="1" ht="13.5"/>
    <row r="10310" s="57" customFormat="1" ht="13.5"/>
    <row r="10311" s="57" customFormat="1" ht="13.5"/>
    <row r="10312" s="57" customFormat="1" ht="13.5"/>
    <row r="10313" s="57" customFormat="1" ht="13.5"/>
    <row r="10314" s="57" customFormat="1" ht="13.5"/>
    <row r="10315" s="57" customFormat="1" ht="13.5"/>
    <row r="10316" s="57" customFormat="1" ht="13.5"/>
    <row r="10317" s="57" customFormat="1" ht="13.5"/>
    <row r="10318" s="57" customFormat="1" ht="13.5"/>
    <row r="10319" s="57" customFormat="1" ht="13.5"/>
    <row r="10320" s="57" customFormat="1" ht="13.5"/>
    <row r="10321" s="57" customFormat="1" ht="13.5"/>
    <row r="10322" s="57" customFormat="1" ht="13.5"/>
    <row r="10323" s="57" customFormat="1" ht="13.5"/>
    <row r="10324" s="57" customFormat="1" ht="13.5"/>
    <row r="10325" s="57" customFormat="1" ht="13.5"/>
    <row r="10326" s="57" customFormat="1" ht="13.5"/>
    <row r="10327" s="57" customFormat="1" ht="13.5"/>
    <row r="10328" s="57" customFormat="1" ht="13.5"/>
    <row r="10329" s="57" customFormat="1" ht="13.5"/>
    <row r="10330" s="57" customFormat="1" ht="13.5"/>
    <row r="10331" s="57" customFormat="1" ht="13.5"/>
    <row r="10332" s="57" customFormat="1" ht="13.5"/>
    <row r="10333" s="57" customFormat="1" ht="13.5"/>
    <row r="10334" s="57" customFormat="1" ht="13.5"/>
    <row r="10335" s="57" customFormat="1" ht="13.5"/>
    <row r="10336" s="57" customFormat="1" ht="13.5"/>
    <row r="10337" s="57" customFormat="1" ht="13.5"/>
    <row r="10338" s="57" customFormat="1" ht="13.5"/>
    <row r="10339" s="57" customFormat="1" ht="13.5"/>
    <row r="10340" s="57" customFormat="1" ht="13.5"/>
    <row r="10341" s="57" customFormat="1" ht="13.5"/>
    <row r="10342" s="57" customFormat="1" ht="13.5"/>
    <row r="10343" s="57" customFormat="1" ht="13.5"/>
    <row r="10344" s="57" customFormat="1" ht="13.5"/>
    <row r="10345" s="57" customFormat="1" ht="13.5"/>
    <row r="10346" s="57" customFormat="1" ht="13.5"/>
    <row r="10347" s="57" customFormat="1" ht="13.5"/>
    <row r="10348" s="57" customFormat="1" ht="13.5"/>
    <row r="10349" s="57" customFormat="1" ht="13.5"/>
    <row r="10350" s="57" customFormat="1" ht="13.5"/>
    <row r="10351" s="57" customFormat="1" ht="13.5"/>
    <row r="10352" s="57" customFormat="1" ht="13.5"/>
    <row r="10353" s="57" customFormat="1" ht="13.5"/>
    <row r="10354" s="57" customFormat="1" ht="13.5"/>
    <row r="10355" s="57" customFormat="1" ht="13.5"/>
    <row r="10356" s="57" customFormat="1" ht="13.5"/>
    <row r="10357" s="57" customFormat="1" ht="13.5"/>
    <row r="10358" s="57" customFormat="1" ht="13.5"/>
    <row r="10359" s="57" customFormat="1" ht="13.5"/>
    <row r="10360" s="57" customFormat="1" ht="13.5"/>
    <row r="10361" s="57" customFormat="1" ht="13.5"/>
    <row r="10362" s="57" customFormat="1" ht="13.5"/>
    <row r="10363" s="57" customFormat="1" ht="13.5"/>
    <row r="10364" s="57" customFormat="1" ht="13.5"/>
    <row r="10365" s="57" customFormat="1" ht="13.5"/>
    <row r="10366" s="57" customFormat="1" ht="13.5"/>
    <row r="10367" s="57" customFormat="1" ht="13.5"/>
    <row r="10368" s="57" customFormat="1" ht="13.5"/>
    <row r="10369" s="57" customFormat="1" ht="13.5"/>
    <row r="10370" s="57" customFormat="1" ht="13.5"/>
    <row r="10371" s="57" customFormat="1" ht="13.5"/>
    <row r="10372" s="57" customFormat="1" ht="13.5"/>
    <row r="10373" s="57" customFormat="1" ht="13.5"/>
    <row r="10374" s="57" customFormat="1" ht="13.5"/>
    <row r="10375" s="57" customFormat="1" ht="13.5"/>
    <row r="10376" s="57" customFormat="1" ht="13.5"/>
    <row r="10377" s="57" customFormat="1" ht="13.5"/>
    <row r="10378" s="57" customFormat="1" ht="13.5"/>
    <row r="10379" s="57" customFormat="1" ht="13.5"/>
    <row r="10380" s="57" customFormat="1" ht="13.5"/>
    <row r="10381" s="57" customFormat="1" ht="13.5"/>
    <row r="10382" s="57" customFormat="1" ht="13.5"/>
    <row r="10383" s="57" customFormat="1" ht="13.5"/>
    <row r="10384" s="57" customFormat="1" ht="13.5"/>
    <row r="10385" s="57" customFormat="1" ht="13.5"/>
    <row r="10386" s="57" customFormat="1" ht="13.5"/>
    <row r="10387" s="57" customFormat="1" ht="13.5"/>
    <row r="10388" s="57" customFormat="1" ht="13.5"/>
    <row r="10389" s="57" customFormat="1" ht="13.5"/>
    <row r="10390" s="57" customFormat="1" ht="13.5"/>
    <row r="10391" s="57" customFormat="1" ht="13.5"/>
    <row r="10392" s="57" customFormat="1" ht="13.5"/>
    <row r="10393" s="57" customFormat="1" ht="13.5"/>
    <row r="10394" s="57" customFormat="1" ht="13.5"/>
    <row r="10395" s="57" customFormat="1" ht="13.5"/>
    <row r="10396" s="57" customFormat="1" ht="13.5"/>
    <row r="10397" s="57" customFormat="1" ht="13.5"/>
    <row r="10398" s="57" customFormat="1" ht="13.5"/>
    <row r="10399" s="57" customFormat="1" ht="13.5"/>
    <row r="10400" s="57" customFormat="1" ht="13.5"/>
    <row r="10401" s="57" customFormat="1" ht="13.5"/>
    <row r="10402" s="57" customFormat="1" ht="13.5"/>
    <row r="10403" s="57" customFormat="1" ht="13.5"/>
    <row r="10404" s="57" customFormat="1" ht="13.5"/>
    <row r="10405" s="57" customFormat="1" ht="13.5"/>
    <row r="10406" s="57" customFormat="1" ht="13.5"/>
    <row r="10407" s="57" customFormat="1" ht="13.5"/>
    <row r="10408" s="57" customFormat="1" ht="13.5"/>
    <row r="10409" s="57" customFormat="1" ht="13.5"/>
    <row r="10410" s="57" customFormat="1" ht="13.5"/>
    <row r="10411" s="57" customFormat="1" ht="13.5"/>
    <row r="10412" s="57" customFormat="1" ht="13.5"/>
    <row r="10413" s="57" customFormat="1" ht="13.5"/>
    <row r="10414" s="57" customFormat="1" ht="13.5"/>
    <row r="10415" s="57" customFormat="1" ht="13.5"/>
    <row r="10416" s="57" customFormat="1" ht="13.5"/>
    <row r="10417" s="57" customFormat="1" ht="13.5"/>
    <row r="10418" s="57" customFormat="1" ht="13.5"/>
    <row r="10419" s="57" customFormat="1" ht="13.5"/>
    <row r="10420" s="57" customFormat="1" ht="13.5"/>
    <row r="10421" s="57" customFormat="1" ht="13.5"/>
    <row r="10422" s="57" customFormat="1" ht="13.5"/>
    <row r="10423" s="57" customFormat="1" ht="13.5"/>
    <row r="10424" s="57" customFormat="1" ht="13.5"/>
    <row r="10425" s="57" customFormat="1" ht="13.5"/>
    <row r="10426" s="57" customFormat="1" ht="13.5"/>
    <row r="10427" s="57" customFormat="1" ht="13.5"/>
    <row r="10428" s="57" customFormat="1" ht="13.5"/>
    <row r="10429" s="57" customFormat="1" ht="13.5"/>
    <row r="10430" s="57" customFormat="1" ht="13.5"/>
    <row r="10431" s="57" customFormat="1" ht="13.5"/>
    <row r="10432" s="57" customFormat="1" ht="13.5"/>
    <row r="10433" s="57" customFormat="1" ht="13.5"/>
    <row r="10434" s="57" customFormat="1" ht="13.5"/>
    <row r="10435" s="57" customFormat="1" ht="13.5"/>
    <row r="10436" s="57" customFormat="1" ht="13.5"/>
    <row r="10437" s="57" customFormat="1" ht="13.5"/>
    <row r="10438" s="57" customFormat="1" ht="13.5"/>
    <row r="10439" s="57" customFormat="1" ht="13.5"/>
    <row r="10440" s="57" customFormat="1" ht="13.5"/>
    <row r="10441" s="57" customFormat="1" ht="13.5"/>
    <row r="10442" s="57" customFormat="1" ht="13.5"/>
    <row r="10443" s="57" customFormat="1" ht="13.5"/>
    <row r="10444" s="57" customFormat="1" ht="13.5"/>
    <row r="10445" s="57" customFormat="1" ht="13.5"/>
    <row r="10446" s="57" customFormat="1" ht="13.5"/>
    <row r="10447" s="57" customFormat="1" ht="13.5"/>
    <row r="10448" s="57" customFormat="1" ht="13.5"/>
    <row r="10449" s="57" customFormat="1" ht="13.5"/>
    <row r="10450" s="57" customFormat="1" ht="13.5"/>
    <row r="10451" s="57" customFormat="1" ht="13.5"/>
    <row r="10452" s="57" customFormat="1" ht="13.5"/>
    <row r="10453" s="57" customFormat="1" ht="13.5"/>
    <row r="10454" s="57" customFormat="1" ht="13.5"/>
    <row r="10455" s="57" customFormat="1" ht="13.5"/>
    <row r="10456" s="57" customFormat="1" ht="13.5"/>
    <row r="10457" s="57" customFormat="1" ht="13.5"/>
    <row r="10458" s="57" customFormat="1" ht="13.5"/>
    <row r="10459" s="57" customFormat="1" ht="13.5"/>
    <row r="10460" s="57" customFormat="1" ht="13.5"/>
    <row r="10461" s="57" customFormat="1" ht="13.5"/>
    <row r="10462" s="57" customFormat="1" ht="13.5"/>
    <row r="10463" s="57" customFormat="1" ht="13.5"/>
    <row r="10464" s="57" customFormat="1" ht="13.5"/>
    <row r="10465" s="57" customFormat="1" ht="13.5"/>
    <row r="10466" s="57" customFormat="1" ht="13.5"/>
    <row r="10467" s="57" customFormat="1" ht="13.5"/>
    <row r="10468" s="57" customFormat="1" ht="13.5"/>
    <row r="10469" s="57" customFormat="1" ht="13.5"/>
    <row r="10470" s="57" customFormat="1" ht="13.5"/>
    <row r="10471" s="57" customFormat="1" ht="13.5"/>
    <row r="10472" s="57" customFormat="1" ht="13.5"/>
    <row r="10473" s="57" customFormat="1" ht="13.5"/>
    <row r="10474" s="57" customFormat="1" ht="13.5"/>
    <row r="10475" s="57" customFormat="1" ht="13.5"/>
    <row r="10476" s="57" customFormat="1" ht="13.5"/>
    <row r="10477" s="57" customFormat="1" ht="13.5"/>
    <row r="10478" s="57" customFormat="1" ht="13.5"/>
    <row r="10479" s="57" customFormat="1" ht="13.5"/>
    <row r="10480" s="57" customFormat="1" ht="13.5"/>
    <row r="10481" s="57" customFormat="1" ht="13.5"/>
    <row r="10482" s="57" customFormat="1" ht="13.5"/>
    <row r="10483" s="57" customFormat="1" ht="13.5"/>
    <row r="10484" s="57" customFormat="1" ht="13.5"/>
    <row r="10485" s="57" customFormat="1" ht="13.5"/>
    <row r="10486" s="57" customFormat="1" ht="13.5"/>
    <row r="10487" s="57" customFormat="1" ht="13.5"/>
    <row r="10488" s="57" customFormat="1" ht="13.5"/>
    <row r="10489" s="57" customFormat="1" ht="13.5"/>
    <row r="10490" s="57" customFormat="1" ht="13.5"/>
    <row r="10491" s="57" customFormat="1" ht="13.5"/>
    <row r="10492" s="57" customFormat="1" ht="13.5"/>
    <row r="10493" s="57" customFormat="1" ht="13.5"/>
    <row r="10494" s="57" customFormat="1" ht="13.5"/>
    <row r="10495" s="57" customFormat="1" ht="13.5"/>
    <row r="10496" s="57" customFormat="1" ht="13.5"/>
    <row r="10497" s="57" customFormat="1" ht="13.5"/>
    <row r="10498" s="57" customFormat="1" ht="13.5"/>
    <row r="10499" s="57" customFormat="1" ht="13.5"/>
    <row r="10500" s="57" customFormat="1" ht="13.5"/>
    <row r="10501" s="57" customFormat="1" ht="13.5"/>
    <row r="10502" s="57" customFormat="1" ht="13.5"/>
    <row r="10503" s="57" customFormat="1" ht="13.5"/>
    <row r="10504" s="57" customFormat="1" ht="13.5"/>
    <row r="10505" s="57" customFormat="1" ht="13.5"/>
    <row r="10506" s="57" customFormat="1" ht="13.5"/>
    <row r="10507" s="57" customFormat="1" ht="13.5"/>
    <row r="10508" s="57" customFormat="1" ht="13.5"/>
    <row r="10509" s="57" customFormat="1" ht="13.5"/>
    <row r="10510" s="57" customFormat="1" ht="13.5"/>
    <row r="10511" s="57" customFormat="1" ht="13.5"/>
    <row r="10512" s="57" customFormat="1" ht="13.5"/>
    <row r="10513" s="57" customFormat="1" ht="13.5"/>
    <row r="10514" s="57" customFormat="1" ht="13.5"/>
    <row r="10515" s="57" customFormat="1" ht="13.5"/>
    <row r="10516" s="57" customFormat="1" ht="13.5"/>
    <row r="10517" s="57" customFormat="1" ht="13.5"/>
    <row r="10518" s="57" customFormat="1" ht="13.5"/>
    <row r="10519" s="57" customFormat="1" ht="13.5"/>
    <row r="10520" s="57" customFormat="1" ht="13.5"/>
    <row r="10521" s="57" customFormat="1" ht="13.5"/>
    <row r="10522" s="57" customFormat="1" ht="13.5"/>
    <row r="10523" s="57" customFormat="1" ht="13.5"/>
    <row r="10524" s="57" customFormat="1" ht="13.5"/>
    <row r="10525" s="57" customFormat="1" ht="13.5"/>
    <row r="10526" s="57" customFormat="1" ht="13.5"/>
    <row r="10527" s="57" customFormat="1" ht="13.5"/>
    <row r="10528" s="57" customFormat="1" ht="13.5"/>
    <row r="10529" s="57" customFormat="1" ht="13.5"/>
    <row r="10530" s="57" customFormat="1" ht="13.5"/>
    <row r="10531" s="57" customFormat="1" ht="13.5"/>
    <row r="10532" s="57" customFormat="1" ht="13.5"/>
    <row r="10533" s="57" customFormat="1" ht="13.5"/>
    <row r="10534" s="57" customFormat="1" ht="13.5"/>
    <row r="10535" s="57" customFormat="1" ht="13.5"/>
    <row r="10536" s="57" customFormat="1" ht="13.5"/>
    <row r="10537" s="57" customFormat="1" ht="13.5"/>
    <row r="10538" s="57" customFormat="1" ht="13.5"/>
    <row r="10539" s="57" customFormat="1" ht="13.5"/>
    <row r="10540" s="57" customFormat="1" ht="13.5"/>
    <row r="10541" s="57" customFormat="1" ht="13.5"/>
    <row r="10542" s="57" customFormat="1" ht="13.5"/>
    <row r="10543" s="57" customFormat="1" ht="13.5"/>
    <row r="10544" s="57" customFormat="1" ht="13.5"/>
    <row r="10545" s="57" customFormat="1" ht="13.5"/>
    <row r="10546" s="57" customFormat="1" ht="13.5"/>
    <row r="10547" s="57" customFormat="1" ht="13.5"/>
    <row r="10548" s="57" customFormat="1" ht="13.5"/>
    <row r="10549" s="57" customFormat="1" ht="13.5"/>
    <row r="10550" s="57" customFormat="1" ht="13.5"/>
    <row r="10551" s="57" customFormat="1" ht="13.5"/>
    <row r="10552" s="57" customFormat="1" ht="13.5"/>
    <row r="10553" s="57" customFormat="1" ht="13.5"/>
    <row r="10554" s="57" customFormat="1" ht="13.5"/>
    <row r="10555" s="57" customFormat="1" ht="13.5"/>
    <row r="10556" s="57" customFormat="1" ht="13.5"/>
    <row r="10557" s="57" customFormat="1" ht="13.5"/>
    <row r="10558" s="57" customFormat="1" ht="13.5"/>
    <row r="10559" s="57" customFormat="1" ht="13.5"/>
    <row r="10560" s="57" customFormat="1" ht="13.5"/>
    <row r="10561" s="57" customFormat="1" ht="13.5"/>
    <row r="10562" s="57" customFormat="1" ht="13.5"/>
    <row r="10563" s="57" customFormat="1" ht="13.5"/>
    <row r="10564" s="57" customFormat="1" ht="13.5"/>
    <row r="10565" s="57" customFormat="1" ht="13.5"/>
    <row r="10566" s="57" customFormat="1" ht="13.5"/>
    <row r="10567" s="57" customFormat="1" ht="13.5"/>
    <row r="10568" s="57" customFormat="1" ht="13.5"/>
    <row r="10569" s="57" customFormat="1" ht="13.5"/>
    <row r="10570" s="57" customFormat="1" ht="13.5"/>
    <row r="10571" s="57" customFormat="1" ht="13.5"/>
    <row r="10572" s="57" customFormat="1" ht="13.5"/>
    <row r="10573" s="57" customFormat="1" ht="13.5"/>
    <row r="10574" s="57" customFormat="1" ht="13.5"/>
    <row r="10575" s="57" customFormat="1" ht="13.5"/>
    <row r="10576" s="57" customFormat="1" ht="13.5"/>
    <row r="10577" s="57" customFormat="1" ht="13.5"/>
    <row r="10578" s="57" customFormat="1" ht="13.5"/>
    <row r="10579" s="57" customFormat="1" ht="13.5"/>
    <row r="10580" s="57" customFormat="1" ht="13.5"/>
    <row r="10581" s="57" customFormat="1" ht="13.5"/>
    <row r="10582" s="57" customFormat="1" ht="13.5"/>
    <row r="10583" s="57" customFormat="1" ht="13.5"/>
    <row r="10584" s="57" customFormat="1" ht="13.5"/>
    <row r="10585" s="57" customFormat="1" ht="13.5"/>
    <row r="10586" s="57" customFormat="1" ht="13.5"/>
    <row r="10587" s="57" customFormat="1" ht="13.5"/>
    <row r="10588" s="57" customFormat="1" ht="13.5"/>
    <row r="10589" s="57" customFormat="1" ht="13.5"/>
    <row r="10590" s="57" customFormat="1" ht="13.5"/>
    <row r="10591" s="57" customFormat="1" ht="13.5"/>
    <row r="10592" s="57" customFormat="1" ht="13.5"/>
    <row r="10593" s="57" customFormat="1" ht="13.5"/>
    <row r="10594" s="57" customFormat="1" ht="13.5"/>
    <row r="10595" s="57" customFormat="1" ht="13.5"/>
    <row r="10596" s="57" customFormat="1" ht="13.5"/>
    <row r="10597" s="57" customFormat="1" ht="13.5"/>
    <row r="10598" s="57" customFormat="1" ht="13.5"/>
    <row r="10599" s="57" customFormat="1" ht="13.5"/>
    <row r="10600" s="57" customFormat="1" ht="13.5"/>
    <row r="10601" s="57" customFormat="1" ht="13.5"/>
    <row r="10602" s="57" customFormat="1" ht="13.5"/>
    <row r="10603" s="57" customFormat="1" ht="13.5"/>
    <row r="10604" s="57" customFormat="1" ht="13.5"/>
    <row r="10605" s="57" customFormat="1" ht="13.5"/>
    <row r="10606" s="57" customFormat="1" ht="13.5"/>
    <row r="10607" s="57" customFormat="1" ht="13.5"/>
    <row r="10608" s="57" customFormat="1" ht="13.5"/>
    <row r="10609" s="57" customFormat="1" ht="13.5"/>
    <row r="10610" s="57" customFormat="1" ht="13.5"/>
    <row r="10611" s="57" customFormat="1" ht="13.5"/>
    <row r="10612" s="57" customFormat="1" ht="13.5"/>
    <row r="10613" s="57" customFormat="1" ht="13.5"/>
    <row r="10614" s="57" customFormat="1" ht="13.5"/>
    <row r="10615" s="57" customFormat="1" ht="13.5"/>
    <row r="10616" s="57" customFormat="1" ht="13.5"/>
    <row r="10617" s="57" customFormat="1" ht="13.5"/>
    <row r="10618" s="57" customFormat="1" ht="13.5"/>
    <row r="10619" s="57" customFormat="1" ht="13.5"/>
    <row r="10620" s="57" customFormat="1" ht="13.5"/>
    <row r="10621" s="57" customFormat="1" ht="13.5"/>
    <row r="10622" s="57" customFormat="1" ht="13.5"/>
    <row r="10623" s="57" customFormat="1" ht="13.5"/>
    <row r="10624" s="57" customFormat="1" ht="13.5"/>
    <row r="10625" s="57" customFormat="1" ht="13.5"/>
    <row r="10626" s="57" customFormat="1" ht="13.5"/>
    <row r="10627" s="57" customFormat="1" ht="13.5"/>
    <row r="10628" s="57" customFormat="1" ht="13.5"/>
    <row r="10629" s="57" customFormat="1" ht="13.5"/>
    <row r="10630" s="57" customFormat="1" ht="13.5"/>
    <row r="10631" s="57" customFormat="1" ht="13.5"/>
    <row r="10632" s="57" customFormat="1" ht="13.5"/>
    <row r="10633" s="57" customFormat="1" ht="13.5"/>
    <row r="10634" s="57" customFormat="1" ht="13.5"/>
    <row r="10635" s="57" customFormat="1" ht="13.5"/>
    <row r="10636" s="57" customFormat="1" ht="13.5"/>
    <row r="10637" s="57" customFormat="1" ht="13.5"/>
    <row r="10638" s="57" customFormat="1" ht="13.5"/>
    <row r="10639" s="57" customFormat="1" ht="13.5"/>
    <row r="10640" s="57" customFormat="1" ht="13.5"/>
    <row r="10641" s="57" customFormat="1" ht="13.5"/>
    <row r="10642" s="57" customFormat="1" ht="13.5"/>
    <row r="10643" s="57" customFormat="1" ht="13.5"/>
    <row r="10644" s="57" customFormat="1" ht="13.5"/>
    <row r="10645" s="57" customFormat="1" ht="13.5"/>
    <row r="10646" s="57" customFormat="1" ht="13.5"/>
    <row r="10647" s="57" customFormat="1" ht="13.5"/>
    <row r="10648" s="57" customFormat="1" ht="13.5"/>
    <row r="10649" s="57" customFormat="1" ht="13.5"/>
    <row r="10650" s="57" customFormat="1" ht="13.5"/>
    <row r="10651" s="57" customFormat="1" ht="13.5"/>
    <row r="10652" s="57" customFormat="1" ht="13.5"/>
    <row r="10653" s="57" customFormat="1" ht="13.5"/>
    <row r="10654" s="57" customFormat="1" ht="13.5"/>
    <row r="10655" s="57" customFormat="1" ht="13.5"/>
    <row r="10656" s="57" customFormat="1" ht="13.5"/>
    <row r="10657" s="57" customFormat="1" ht="13.5"/>
    <row r="10658" s="57" customFormat="1" ht="13.5"/>
    <row r="10659" s="57" customFormat="1" ht="13.5"/>
    <row r="10660" s="57" customFormat="1" ht="13.5"/>
    <row r="10661" s="57" customFormat="1" ht="13.5"/>
    <row r="10662" s="57" customFormat="1" ht="13.5"/>
    <row r="10663" s="57" customFormat="1" ht="13.5"/>
    <row r="10664" s="57" customFormat="1" ht="13.5"/>
    <row r="10665" s="57" customFormat="1" ht="13.5"/>
    <row r="10666" s="57" customFormat="1" ht="13.5"/>
    <row r="10667" s="57" customFormat="1" ht="13.5"/>
    <row r="10668" s="57" customFormat="1" ht="13.5"/>
    <row r="10669" s="57" customFormat="1" ht="13.5"/>
    <row r="10670" s="57" customFormat="1" ht="13.5"/>
    <row r="10671" s="57" customFormat="1" ht="13.5"/>
    <row r="10672" s="57" customFormat="1" ht="13.5"/>
    <row r="10673" s="57" customFormat="1" ht="13.5"/>
    <row r="10674" s="57" customFormat="1" ht="13.5"/>
    <row r="10675" s="57" customFormat="1" ht="13.5"/>
    <row r="10676" s="57" customFormat="1" ht="13.5"/>
    <row r="10677" s="57" customFormat="1" ht="13.5"/>
    <row r="10678" s="57" customFormat="1" ht="13.5"/>
    <row r="10679" s="57" customFormat="1" ht="13.5"/>
    <row r="10680" s="57" customFormat="1" ht="13.5"/>
    <row r="10681" s="57" customFormat="1" ht="13.5"/>
    <row r="10682" s="57" customFormat="1" ht="13.5"/>
    <row r="10683" s="57" customFormat="1" ht="13.5"/>
    <row r="10684" s="57" customFormat="1" ht="13.5"/>
    <row r="10685" s="57" customFormat="1" ht="13.5"/>
    <row r="10686" s="57" customFormat="1" ht="13.5"/>
    <row r="10687" s="57" customFormat="1" ht="13.5"/>
    <row r="10688" s="57" customFormat="1" ht="13.5"/>
    <row r="10689" s="57" customFormat="1" ht="13.5"/>
    <row r="10690" s="57" customFormat="1" ht="13.5"/>
    <row r="10691" s="57" customFormat="1" ht="13.5"/>
    <row r="10692" s="57" customFormat="1" ht="13.5"/>
    <row r="10693" s="57" customFormat="1" ht="13.5"/>
    <row r="10694" s="57" customFormat="1" ht="13.5"/>
    <row r="10695" s="57" customFormat="1" ht="13.5"/>
    <row r="10696" s="57" customFormat="1" ht="13.5"/>
    <row r="10697" s="57" customFormat="1" ht="13.5"/>
    <row r="10698" s="57" customFormat="1" ht="13.5"/>
    <row r="10699" s="57" customFormat="1" ht="13.5"/>
    <row r="10700" s="57" customFormat="1" ht="13.5"/>
    <row r="10701" s="57" customFormat="1" ht="13.5"/>
    <row r="10702" s="57" customFormat="1" ht="13.5"/>
    <row r="10703" s="57" customFormat="1" ht="13.5"/>
    <row r="10704" s="57" customFormat="1" ht="13.5"/>
    <row r="10705" s="57" customFormat="1" ht="13.5"/>
    <row r="10706" s="57" customFormat="1" ht="13.5"/>
    <row r="10707" s="57" customFormat="1" ht="13.5"/>
    <row r="10708" s="57" customFormat="1" ht="13.5"/>
    <row r="10709" s="57" customFormat="1" ht="13.5"/>
    <row r="10710" s="57" customFormat="1" ht="13.5"/>
    <row r="10711" s="57" customFormat="1" ht="13.5"/>
    <row r="10712" s="57" customFormat="1" ht="13.5"/>
    <row r="10713" s="57" customFormat="1" ht="13.5"/>
    <row r="10714" s="57" customFormat="1" ht="13.5"/>
    <row r="10715" s="57" customFormat="1" ht="13.5"/>
    <row r="10716" s="57" customFormat="1" ht="13.5"/>
    <row r="10717" s="57" customFormat="1" ht="13.5"/>
    <row r="10718" s="57" customFormat="1" ht="13.5"/>
    <row r="10719" s="57" customFormat="1" ht="13.5"/>
    <row r="10720" s="57" customFormat="1" ht="13.5"/>
    <row r="10721" s="57" customFormat="1" ht="13.5"/>
    <row r="10722" s="57" customFormat="1" ht="13.5"/>
    <row r="10723" s="57" customFormat="1" ht="13.5"/>
    <row r="10724" s="57" customFormat="1" ht="13.5"/>
    <row r="10725" s="57" customFormat="1" ht="13.5"/>
    <row r="10726" s="57" customFormat="1" ht="13.5"/>
    <row r="10727" s="57" customFormat="1" ht="13.5"/>
    <row r="10728" s="57" customFormat="1" ht="13.5"/>
    <row r="10729" s="57" customFormat="1" ht="13.5"/>
    <row r="10730" s="57" customFormat="1" ht="13.5"/>
    <row r="10731" s="57" customFormat="1" ht="13.5"/>
    <row r="10732" s="57" customFormat="1" ht="13.5"/>
    <row r="10733" s="57" customFormat="1" ht="13.5"/>
    <row r="10734" s="57" customFormat="1" ht="13.5"/>
    <row r="10735" s="57" customFormat="1" ht="13.5"/>
    <row r="10736" s="57" customFormat="1" ht="13.5"/>
    <row r="10737" s="57" customFormat="1" ht="13.5"/>
    <row r="10738" s="57" customFormat="1" ht="13.5"/>
    <row r="10739" s="57" customFormat="1" ht="13.5"/>
    <row r="10740" s="57" customFormat="1" ht="13.5"/>
    <row r="10741" s="57" customFormat="1" ht="13.5"/>
    <row r="10742" s="57" customFormat="1" ht="13.5"/>
    <row r="10743" s="57" customFormat="1" ht="13.5"/>
    <row r="10744" s="57" customFormat="1" ht="13.5"/>
    <row r="10745" s="57" customFormat="1" ht="13.5"/>
    <row r="10746" s="57" customFormat="1" ht="13.5"/>
    <row r="10747" s="57" customFormat="1" ht="13.5"/>
    <row r="10748" s="57" customFormat="1" ht="13.5"/>
    <row r="10749" s="57" customFormat="1" ht="13.5"/>
    <row r="10750" s="57" customFormat="1" ht="13.5"/>
    <row r="10751" s="57" customFormat="1" ht="13.5"/>
    <row r="10752" s="57" customFormat="1" ht="13.5"/>
    <row r="10753" s="57" customFormat="1" ht="13.5"/>
    <row r="10754" s="57" customFormat="1" ht="13.5"/>
    <row r="10755" s="57" customFormat="1" ht="13.5"/>
    <row r="10756" s="57" customFormat="1" ht="13.5"/>
    <row r="10757" s="57" customFormat="1" ht="13.5"/>
    <row r="10758" s="57" customFormat="1" ht="13.5"/>
    <row r="10759" s="57" customFormat="1" ht="13.5"/>
    <row r="10760" s="57" customFormat="1" ht="13.5"/>
    <row r="10761" s="57" customFormat="1" ht="13.5"/>
    <row r="10762" s="57" customFormat="1" ht="13.5"/>
    <row r="10763" s="57" customFormat="1" ht="13.5"/>
    <row r="10764" s="57" customFormat="1" ht="13.5"/>
    <row r="10765" s="57" customFormat="1" ht="13.5"/>
    <row r="10766" s="57" customFormat="1" ht="13.5"/>
    <row r="10767" s="57" customFormat="1" ht="13.5"/>
    <row r="10768" s="57" customFormat="1" ht="13.5"/>
    <row r="10769" s="57" customFormat="1" ht="13.5"/>
    <row r="10770" s="57" customFormat="1" ht="13.5"/>
    <row r="10771" s="57" customFormat="1" ht="13.5"/>
    <row r="10772" s="57" customFormat="1" ht="13.5"/>
    <row r="10773" s="57" customFormat="1" ht="13.5"/>
    <row r="10774" s="57" customFormat="1" ht="13.5"/>
    <row r="10775" s="57" customFormat="1" ht="13.5"/>
    <row r="10776" s="57" customFormat="1" ht="13.5"/>
    <row r="10777" s="57" customFormat="1" ht="13.5"/>
    <row r="10778" s="57" customFormat="1" ht="13.5"/>
    <row r="10779" s="57" customFormat="1" ht="13.5"/>
    <row r="10780" s="57" customFormat="1" ht="13.5"/>
    <row r="10781" s="57" customFormat="1" ht="13.5"/>
    <row r="10782" s="57" customFormat="1" ht="13.5"/>
    <row r="10783" s="57" customFormat="1" ht="13.5"/>
    <row r="10784" s="57" customFormat="1" ht="13.5"/>
    <row r="10785" s="57" customFormat="1" ht="13.5"/>
    <row r="10786" s="57" customFormat="1" ht="13.5"/>
    <row r="10787" s="57" customFormat="1" ht="13.5"/>
    <row r="10788" s="57" customFormat="1" ht="13.5"/>
    <row r="10789" s="57" customFormat="1" ht="13.5"/>
    <row r="10790" s="57" customFormat="1" ht="13.5"/>
    <row r="10791" s="57" customFormat="1" ht="13.5"/>
    <row r="10792" s="57" customFormat="1" ht="13.5"/>
    <row r="10793" s="57" customFormat="1" ht="13.5"/>
    <row r="10794" s="57" customFormat="1" ht="13.5"/>
    <row r="10795" s="57" customFormat="1" ht="13.5"/>
    <row r="10796" s="57" customFormat="1" ht="13.5"/>
    <row r="10797" s="57" customFormat="1" ht="13.5"/>
    <row r="10798" s="57" customFormat="1" ht="13.5"/>
    <row r="10799" s="57" customFormat="1" ht="13.5"/>
    <row r="10800" s="57" customFormat="1" ht="13.5"/>
    <row r="10801" s="57" customFormat="1" ht="13.5"/>
    <row r="10802" s="57" customFormat="1" ht="13.5"/>
    <row r="10803" s="57" customFormat="1" ht="13.5"/>
    <row r="10804" s="57" customFormat="1" ht="13.5"/>
    <row r="10805" s="57" customFormat="1" ht="13.5"/>
    <row r="10806" s="57" customFormat="1" ht="13.5"/>
    <row r="10807" s="57" customFormat="1" ht="13.5"/>
    <row r="10808" s="57" customFormat="1" ht="13.5"/>
    <row r="10809" s="57" customFormat="1" ht="13.5"/>
    <row r="10810" s="57" customFormat="1" ht="13.5"/>
    <row r="10811" s="57" customFormat="1" ht="13.5"/>
    <row r="10812" s="57" customFormat="1" ht="13.5"/>
    <row r="10813" s="57" customFormat="1" ht="13.5"/>
    <row r="10814" s="57" customFormat="1" ht="13.5"/>
    <row r="10815" s="57" customFormat="1" ht="13.5"/>
    <row r="10816" s="57" customFormat="1" ht="13.5"/>
    <row r="10817" s="57" customFormat="1" ht="13.5"/>
    <row r="10818" s="57" customFormat="1" ht="13.5"/>
    <row r="10819" s="57" customFormat="1" ht="13.5"/>
    <row r="10820" s="57" customFormat="1" ht="13.5"/>
    <row r="10821" s="57" customFormat="1" ht="13.5"/>
    <row r="10822" s="57" customFormat="1" ht="13.5"/>
    <row r="10823" s="57" customFormat="1" ht="13.5"/>
    <row r="10824" s="57" customFormat="1" ht="13.5"/>
    <row r="10825" s="57" customFormat="1" ht="13.5"/>
    <row r="10826" s="57" customFormat="1" ht="13.5"/>
    <row r="10827" s="57" customFormat="1" ht="13.5"/>
    <row r="10828" s="57" customFormat="1" ht="13.5"/>
    <row r="10829" s="57" customFormat="1" ht="13.5"/>
    <row r="10830" s="57" customFormat="1" ht="13.5"/>
    <row r="10831" s="57" customFormat="1" ht="13.5"/>
    <row r="10832" s="57" customFormat="1" ht="13.5"/>
    <row r="10833" s="57" customFormat="1" ht="13.5"/>
    <row r="10834" s="57" customFormat="1" ht="13.5"/>
    <row r="10835" s="57" customFormat="1" ht="13.5"/>
    <row r="10836" s="57" customFormat="1" ht="13.5"/>
    <row r="10837" s="57" customFormat="1" ht="13.5"/>
    <row r="10838" s="57" customFormat="1" ht="13.5"/>
    <row r="10839" s="57" customFormat="1" ht="13.5"/>
    <row r="10840" s="57" customFormat="1" ht="13.5"/>
    <row r="10841" s="57" customFormat="1" ht="13.5"/>
    <row r="10842" s="57" customFormat="1" ht="13.5"/>
    <row r="10843" s="57" customFormat="1" ht="13.5"/>
    <row r="10844" s="57" customFormat="1" ht="13.5"/>
    <row r="10845" s="57" customFormat="1" ht="13.5"/>
    <row r="10846" s="57" customFormat="1" ht="13.5"/>
    <row r="10847" s="57" customFormat="1" ht="13.5"/>
    <row r="10848" s="57" customFormat="1" ht="13.5"/>
    <row r="10849" s="57" customFormat="1" ht="13.5"/>
    <row r="10850" s="57" customFormat="1" ht="13.5"/>
    <row r="10851" s="57" customFormat="1" ht="13.5"/>
    <row r="10852" s="57" customFormat="1" ht="13.5"/>
    <row r="10853" s="57" customFormat="1" ht="13.5"/>
    <row r="10854" s="57" customFormat="1" ht="13.5"/>
    <row r="10855" s="57" customFormat="1" ht="13.5"/>
    <row r="10856" s="57" customFormat="1" ht="13.5"/>
    <row r="10857" s="57" customFormat="1" ht="13.5"/>
    <row r="10858" s="57" customFormat="1" ht="13.5"/>
    <row r="10859" s="57" customFormat="1" ht="13.5"/>
    <row r="10860" s="57" customFormat="1" ht="13.5"/>
    <row r="10861" s="57" customFormat="1" ht="13.5"/>
    <row r="10862" s="57" customFormat="1" ht="13.5"/>
    <row r="10863" s="57" customFormat="1" ht="13.5"/>
    <row r="10864" s="57" customFormat="1" ht="13.5"/>
    <row r="10865" s="57" customFormat="1" ht="13.5"/>
    <row r="10866" s="57" customFormat="1" ht="13.5"/>
    <row r="10867" s="57" customFormat="1" ht="13.5"/>
    <row r="10868" s="57" customFormat="1" ht="13.5"/>
    <row r="10869" s="57" customFormat="1" ht="13.5"/>
    <row r="10870" s="57" customFormat="1" ht="13.5"/>
    <row r="10871" s="57" customFormat="1" ht="13.5"/>
    <row r="10872" s="57" customFormat="1" ht="13.5"/>
    <row r="10873" s="57" customFormat="1" ht="13.5"/>
    <row r="10874" s="57" customFormat="1" ht="13.5"/>
    <row r="10875" s="57" customFormat="1" ht="13.5"/>
    <row r="10876" s="57" customFormat="1" ht="13.5"/>
    <row r="10877" s="57" customFormat="1" ht="13.5"/>
    <row r="10878" s="57" customFormat="1" ht="13.5"/>
    <row r="10879" s="57" customFormat="1" ht="13.5"/>
    <row r="10880" s="57" customFormat="1" ht="13.5"/>
    <row r="10881" s="57" customFormat="1" ht="13.5"/>
    <row r="10882" s="57" customFormat="1" ht="13.5"/>
    <row r="10883" s="57" customFormat="1" ht="13.5"/>
    <row r="10884" s="57" customFormat="1" ht="13.5"/>
    <row r="10885" s="57" customFormat="1" ht="13.5"/>
    <row r="10886" s="57" customFormat="1" ht="13.5"/>
    <row r="10887" s="57" customFormat="1" ht="13.5"/>
    <row r="10888" s="57" customFormat="1" ht="13.5"/>
    <row r="10889" s="57" customFormat="1" ht="13.5"/>
    <row r="10890" s="57" customFormat="1" ht="13.5"/>
    <row r="10891" s="57" customFormat="1" ht="13.5"/>
    <row r="10892" s="57" customFormat="1" ht="13.5"/>
    <row r="10893" s="57" customFormat="1" ht="13.5"/>
    <row r="10894" s="57" customFormat="1" ht="13.5"/>
    <row r="10895" s="57" customFormat="1" ht="13.5"/>
    <row r="10896" s="57" customFormat="1" ht="13.5"/>
    <row r="10897" s="57" customFormat="1" ht="13.5"/>
    <row r="10898" s="57" customFormat="1" ht="13.5"/>
    <row r="10899" s="57" customFormat="1" ht="13.5"/>
    <row r="10900" s="57" customFormat="1" ht="13.5"/>
    <row r="10901" s="57" customFormat="1" ht="13.5"/>
    <row r="10902" s="57" customFormat="1" ht="13.5"/>
    <row r="10903" s="57" customFormat="1" ht="13.5"/>
    <row r="10904" s="57" customFormat="1" ht="13.5"/>
    <row r="10905" s="57" customFormat="1" ht="13.5"/>
    <row r="10906" s="57" customFormat="1" ht="13.5"/>
    <row r="10907" s="57" customFormat="1" ht="13.5"/>
    <row r="10908" s="57" customFormat="1" ht="13.5"/>
    <row r="10909" s="57" customFormat="1" ht="13.5"/>
    <row r="10910" s="57" customFormat="1" ht="13.5"/>
    <row r="10911" s="57" customFormat="1" ht="13.5"/>
    <row r="10912" s="57" customFormat="1" ht="13.5"/>
    <row r="10913" s="57" customFormat="1" ht="13.5"/>
    <row r="10914" s="57" customFormat="1" ht="13.5"/>
    <row r="10915" s="57" customFormat="1" ht="13.5"/>
    <row r="10916" s="57" customFormat="1" ht="13.5"/>
    <row r="10917" s="57" customFormat="1" ht="13.5"/>
    <row r="10918" s="57" customFormat="1" ht="13.5"/>
    <row r="10919" s="57" customFormat="1" ht="13.5"/>
    <row r="10920" s="57" customFormat="1" ht="13.5"/>
    <row r="10921" s="57" customFormat="1" ht="13.5"/>
    <row r="10922" s="57" customFormat="1" ht="13.5"/>
    <row r="10923" s="57" customFormat="1" ht="13.5"/>
    <row r="10924" s="57" customFormat="1" ht="13.5"/>
    <row r="10925" s="57" customFormat="1" ht="13.5"/>
    <row r="10926" s="57" customFormat="1" ht="13.5"/>
    <row r="10927" s="57" customFormat="1" ht="13.5"/>
    <row r="10928" s="57" customFormat="1" ht="13.5"/>
    <row r="10929" s="57" customFormat="1" ht="13.5"/>
    <row r="10930" s="57" customFormat="1" ht="13.5"/>
    <row r="10931" s="57" customFormat="1" ht="13.5"/>
    <row r="10932" s="57" customFormat="1" ht="13.5"/>
    <row r="10933" s="57" customFormat="1" ht="13.5"/>
    <row r="10934" s="57" customFormat="1" ht="13.5"/>
    <row r="10935" s="57" customFormat="1" ht="13.5"/>
    <row r="10936" s="57" customFormat="1" ht="13.5"/>
    <row r="10937" s="57" customFormat="1" ht="13.5"/>
    <row r="10938" s="57" customFormat="1" ht="13.5"/>
    <row r="10939" s="57" customFormat="1" ht="13.5"/>
    <row r="10940" s="57" customFormat="1" ht="13.5"/>
    <row r="10941" s="57" customFormat="1" ht="13.5"/>
    <row r="10942" s="57" customFormat="1" ht="13.5"/>
    <row r="10943" s="57" customFormat="1" ht="13.5"/>
    <row r="10944" s="57" customFormat="1" ht="13.5"/>
    <row r="10945" s="57" customFormat="1" ht="13.5"/>
    <row r="10946" s="57" customFormat="1" ht="13.5"/>
    <row r="10947" s="57" customFormat="1" ht="13.5"/>
    <row r="10948" s="57" customFormat="1" ht="13.5"/>
    <row r="10949" s="57" customFormat="1" ht="13.5"/>
    <row r="10950" s="57" customFormat="1" ht="13.5"/>
    <row r="10951" s="57" customFormat="1" ht="13.5"/>
    <row r="10952" s="57" customFormat="1" ht="13.5"/>
    <row r="10953" s="57" customFormat="1" ht="13.5"/>
    <row r="10954" s="57" customFormat="1" ht="13.5"/>
    <row r="10955" s="57" customFormat="1" ht="13.5"/>
    <row r="10956" s="57" customFormat="1" ht="13.5"/>
    <row r="10957" s="57" customFormat="1" ht="13.5"/>
    <row r="10958" s="57" customFormat="1" ht="13.5"/>
    <row r="10959" s="57" customFormat="1" ht="13.5"/>
    <row r="10960" s="57" customFormat="1" ht="13.5"/>
    <row r="10961" s="57" customFormat="1" ht="13.5"/>
    <row r="10962" s="57" customFormat="1" ht="13.5"/>
    <row r="10963" s="57" customFormat="1" ht="13.5"/>
    <row r="10964" s="57" customFormat="1" ht="13.5"/>
    <row r="10965" s="57" customFormat="1" ht="13.5"/>
    <row r="10966" s="57" customFormat="1" ht="13.5"/>
    <row r="10967" s="57" customFormat="1" ht="13.5"/>
    <row r="10968" s="57" customFormat="1" ht="13.5"/>
    <row r="10969" s="57" customFormat="1" ht="13.5"/>
    <row r="10970" s="57" customFormat="1" ht="13.5"/>
    <row r="10971" s="57" customFormat="1" ht="13.5"/>
    <row r="10972" s="57" customFormat="1" ht="13.5"/>
    <row r="10973" s="57" customFormat="1" ht="13.5"/>
    <row r="10974" s="57" customFormat="1" ht="13.5"/>
    <row r="10975" s="57" customFormat="1" ht="13.5"/>
    <row r="10976" s="57" customFormat="1" ht="13.5"/>
    <row r="10977" s="57" customFormat="1" ht="13.5"/>
    <row r="10978" s="57" customFormat="1" ht="13.5"/>
    <row r="10979" s="57" customFormat="1" ht="13.5"/>
    <row r="10980" s="57" customFormat="1" ht="13.5"/>
    <row r="10981" s="57" customFormat="1" ht="13.5"/>
    <row r="10982" s="57" customFormat="1" ht="13.5"/>
    <row r="10983" s="57" customFormat="1" ht="13.5"/>
    <row r="10984" s="57" customFormat="1" ht="13.5"/>
    <row r="10985" s="57" customFormat="1" ht="13.5"/>
    <row r="10986" s="57" customFormat="1" ht="13.5"/>
    <row r="10987" s="57" customFormat="1" ht="13.5"/>
    <row r="10988" s="57" customFormat="1" ht="13.5"/>
    <row r="10989" s="57" customFormat="1" ht="13.5"/>
    <row r="10990" s="57" customFormat="1" ht="13.5"/>
    <row r="10991" s="57" customFormat="1" ht="13.5"/>
    <row r="10992" s="57" customFormat="1" ht="13.5"/>
    <row r="10993" s="57" customFormat="1" ht="13.5"/>
    <row r="10994" s="57" customFormat="1" ht="13.5"/>
    <row r="10995" s="57" customFormat="1" ht="13.5"/>
    <row r="10996" s="57" customFormat="1" ht="13.5"/>
    <row r="10997" s="57" customFormat="1" ht="13.5"/>
    <row r="10998" s="57" customFormat="1" ht="13.5"/>
    <row r="10999" s="57" customFormat="1" ht="13.5"/>
    <row r="11000" s="57" customFormat="1" ht="13.5"/>
    <row r="11001" s="57" customFormat="1" ht="13.5"/>
    <row r="11002" s="57" customFormat="1" ht="13.5"/>
    <row r="11003" s="57" customFormat="1" ht="13.5"/>
    <row r="11004" s="57" customFormat="1" ht="13.5"/>
    <row r="11005" s="57" customFormat="1" ht="13.5"/>
    <row r="11006" s="57" customFormat="1" ht="13.5"/>
    <row r="11007" s="57" customFormat="1" ht="13.5"/>
    <row r="11008" s="57" customFormat="1" ht="13.5"/>
    <row r="11009" s="57" customFormat="1" ht="13.5"/>
    <row r="11010" s="57" customFormat="1" ht="13.5"/>
    <row r="11011" s="57" customFormat="1" ht="13.5"/>
    <row r="11012" s="57" customFormat="1" ht="13.5"/>
    <row r="11013" s="57" customFormat="1" ht="13.5"/>
    <row r="11014" s="57" customFormat="1" ht="13.5"/>
    <row r="11015" s="57" customFormat="1" ht="13.5"/>
    <row r="11016" s="57" customFormat="1" ht="13.5"/>
    <row r="11017" s="57" customFormat="1" ht="13.5"/>
    <row r="11018" s="57" customFormat="1" ht="13.5"/>
    <row r="11019" s="57" customFormat="1" ht="13.5"/>
    <row r="11020" s="57" customFormat="1" ht="13.5"/>
    <row r="11021" s="57" customFormat="1" ht="13.5"/>
    <row r="11022" s="57" customFormat="1" ht="13.5"/>
    <row r="11023" s="57" customFormat="1" ht="13.5"/>
    <row r="11024" s="57" customFormat="1" ht="13.5"/>
    <row r="11025" s="57" customFormat="1" ht="13.5"/>
    <row r="11026" s="57" customFormat="1" ht="13.5"/>
    <row r="11027" s="57" customFormat="1" ht="13.5"/>
    <row r="11028" s="57" customFormat="1" ht="13.5"/>
    <row r="11029" s="57" customFormat="1" ht="13.5"/>
    <row r="11030" s="57" customFormat="1" ht="13.5"/>
    <row r="11031" s="57" customFormat="1" ht="13.5"/>
    <row r="11032" s="57" customFormat="1" ht="13.5"/>
    <row r="11033" s="57" customFormat="1" ht="13.5"/>
    <row r="11034" s="57" customFormat="1" ht="13.5"/>
    <row r="11035" s="57" customFormat="1" ht="13.5"/>
    <row r="11036" s="57" customFormat="1" ht="13.5"/>
    <row r="11037" s="57" customFormat="1" ht="13.5"/>
    <row r="11038" s="57" customFormat="1" ht="13.5"/>
    <row r="11039" s="57" customFormat="1" ht="13.5"/>
    <row r="11040" s="57" customFormat="1" ht="13.5"/>
    <row r="11041" s="57" customFormat="1" ht="13.5"/>
    <row r="11042" s="57" customFormat="1" ht="13.5"/>
    <row r="11043" s="57" customFormat="1" ht="13.5"/>
    <row r="11044" s="57" customFormat="1" ht="13.5"/>
    <row r="11045" s="57" customFormat="1" ht="13.5"/>
    <row r="11046" s="57" customFormat="1" ht="13.5"/>
    <row r="11047" s="57" customFormat="1" ht="13.5"/>
    <row r="11048" s="57" customFormat="1" ht="13.5"/>
    <row r="11049" s="57" customFormat="1" ht="13.5"/>
    <row r="11050" s="57" customFormat="1" ht="13.5"/>
    <row r="11051" s="57" customFormat="1" ht="13.5"/>
    <row r="11052" s="57" customFormat="1" ht="13.5"/>
    <row r="11053" s="57" customFormat="1" ht="13.5"/>
    <row r="11054" s="57" customFormat="1" ht="13.5"/>
    <row r="11055" s="57" customFormat="1" ht="13.5"/>
    <row r="11056" s="57" customFormat="1" ht="13.5"/>
    <row r="11057" s="57" customFormat="1" ht="13.5"/>
    <row r="11058" s="57" customFormat="1" ht="13.5"/>
    <row r="11059" s="57" customFormat="1" ht="13.5"/>
    <row r="11060" s="57" customFormat="1" ht="13.5"/>
    <row r="11061" s="57" customFormat="1" ht="13.5"/>
    <row r="11062" s="57" customFormat="1" ht="13.5"/>
    <row r="11063" s="57" customFormat="1" ht="13.5"/>
    <row r="11064" s="57" customFormat="1" ht="13.5"/>
    <row r="11065" s="57" customFormat="1" ht="13.5"/>
    <row r="11066" s="57" customFormat="1" ht="13.5"/>
    <row r="11067" s="57" customFormat="1" ht="13.5"/>
    <row r="11068" s="57" customFormat="1" ht="13.5"/>
    <row r="11069" s="57" customFormat="1" ht="13.5"/>
    <row r="11070" s="57" customFormat="1" ht="13.5"/>
    <row r="11071" s="57" customFormat="1" ht="13.5"/>
    <row r="11072" s="57" customFormat="1" ht="13.5"/>
    <row r="11073" s="57" customFormat="1" ht="13.5"/>
    <row r="11074" s="57" customFormat="1" ht="13.5"/>
    <row r="11075" s="57" customFormat="1" ht="13.5"/>
    <row r="11076" s="57" customFormat="1" ht="13.5"/>
    <row r="11077" s="57" customFormat="1" ht="13.5"/>
    <row r="11078" s="57" customFormat="1" ht="13.5"/>
    <row r="11079" s="57" customFormat="1" ht="13.5"/>
    <row r="11080" s="57" customFormat="1" ht="13.5"/>
    <row r="11081" s="57" customFormat="1" ht="13.5"/>
    <row r="11082" s="57" customFormat="1" ht="13.5"/>
    <row r="11083" s="57" customFormat="1" ht="13.5"/>
    <row r="11084" s="57" customFormat="1" ht="13.5"/>
    <row r="11085" s="57" customFormat="1" ht="13.5"/>
    <row r="11086" s="57" customFormat="1" ht="13.5"/>
    <row r="11087" s="57" customFormat="1" ht="13.5"/>
    <row r="11088" s="57" customFormat="1" ht="13.5"/>
    <row r="11089" s="57" customFormat="1" ht="13.5"/>
    <row r="11090" s="57" customFormat="1" ht="13.5"/>
    <row r="11091" s="57" customFormat="1" ht="13.5"/>
    <row r="11092" s="57" customFormat="1" ht="13.5"/>
    <row r="11093" s="57" customFormat="1" ht="13.5"/>
    <row r="11094" s="57" customFormat="1" ht="13.5"/>
    <row r="11095" s="57" customFormat="1" ht="13.5"/>
    <row r="11096" s="57" customFormat="1" ht="13.5"/>
    <row r="11097" s="57" customFormat="1" ht="13.5"/>
    <row r="11098" s="57" customFormat="1" ht="13.5"/>
    <row r="11099" s="57" customFormat="1" ht="13.5"/>
    <row r="11100" s="57" customFormat="1" ht="13.5"/>
    <row r="11101" s="57" customFormat="1" ht="13.5"/>
    <row r="11102" s="57" customFormat="1" ht="13.5"/>
    <row r="11103" s="57" customFormat="1" ht="13.5"/>
    <row r="11104" s="57" customFormat="1" ht="13.5"/>
    <row r="11105" s="57" customFormat="1" ht="13.5"/>
    <row r="11106" s="57" customFormat="1" ht="13.5"/>
    <row r="11107" s="57" customFormat="1" ht="13.5"/>
    <row r="11108" s="57" customFormat="1" ht="13.5"/>
    <row r="11109" s="57" customFormat="1" ht="13.5"/>
    <row r="11110" s="57" customFormat="1" ht="13.5"/>
    <row r="11111" s="57" customFormat="1" ht="13.5"/>
    <row r="11112" s="57" customFormat="1" ht="13.5"/>
    <row r="11113" s="57" customFormat="1" ht="13.5"/>
    <row r="11114" s="57" customFormat="1" ht="13.5"/>
    <row r="11115" s="57" customFormat="1" ht="13.5"/>
    <row r="11116" s="57" customFormat="1" ht="13.5"/>
    <row r="11117" s="57" customFormat="1" ht="13.5"/>
    <row r="11118" s="57" customFormat="1" ht="13.5"/>
    <row r="11119" s="57" customFormat="1" ht="13.5"/>
    <row r="11120" s="57" customFormat="1" ht="13.5"/>
    <row r="11121" s="57" customFormat="1" ht="13.5"/>
    <row r="11122" s="57" customFormat="1" ht="13.5"/>
    <row r="11123" s="57" customFormat="1" ht="13.5"/>
    <row r="11124" s="57" customFormat="1" ht="13.5"/>
    <row r="11125" s="57" customFormat="1" ht="13.5"/>
    <row r="11126" s="57" customFormat="1" ht="13.5"/>
    <row r="11127" s="57" customFormat="1" ht="13.5"/>
    <row r="11128" s="57" customFormat="1" ht="13.5"/>
    <row r="11129" s="57" customFormat="1" ht="13.5"/>
    <row r="11130" s="57" customFormat="1" ht="13.5"/>
    <row r="11131" s="57" customFormat="1" ht="13.5"/>
    <row r="11132" s="57" customFormat="1" ht="13.5"/>
    <row r="11133" s="57" customFormat="1" ht="13.5"/>
    <row r="11134" s="57" customFormat="1" ht="13.5"/>
    <row r="11135" s="57" customFormat="1" ht="13.5"/>
    <row r="11136" s="57" customFormat="1" ht="13.5"/>
    <row r="11137" s="57" customFormat="1" ht="13.5"/>
    <row r="11138" s="57" customFormat="1" ht="13.5"/>
    <row r="11139" s="57" customFormat="1" ht="13.5"/>
    <row r="11140" s="57" customFormat="1" ht="13.5"/>
    <row r="11141" s="57" customFormat="1" ht="13.5"/>
    <row r="11142" s="57" customFormat="1" ht="13.5"/>
    <row r="11143" s="57" customFormat="1" ht="13.5"/>
    <row r="11144" s="57" customFormat="1" ht="13.5"/>
    <row r="11145" s="57" customFormat="1" ht="13.5"/>
    <row r="11146" s="57" customFormat="1" ht="13.5"/>
    <row r="11147" s="57" customFormat="1" ht="13.5"/>
    <row r="11148" s="57" customFormat="1" ht="13.5"/>
    <row r="11149" s="57" customFormat="1" ht="13.5"/>
    <row r="11150" s="57" customFormat="1" ht="13.5"/>
    <row r="11151" s="57" customFormat="1" ht="13.5"/>
    <row r="11152" s="57" customFormat="1" ht="13.5"/>
    <row r="11153" s="57" customFormat="1" ht="13.5"/>
    <row r="11154" s="57" customFormat="1" ht="13.5"/>
    <row r="11155" s="57" customFormat="1" ht="13.5"/>
    <row r="11156" s="57" customFormat="1" ht="13.5"/>
    <row r="11157" s="57" customFormat="1" ht="13.5"/>
    <row r="11158" s="57" customFormat="1" ht="13.5"/>
    <row r="11159" s="57" customFormat="1" ht="13.5"/>
    <row r="11160" s="57" customFormat="1" ht="13.5"/>
    <row r="11161" s="57" customFormat="1" ht="13.5"/>
    <row r="11162" s="57" customFormat="1" ht="13.5"/>
    <row r="11163" s="57" customFormat="1" ht="13.5"/>
    <row r="11164" s="57" customFormat="1" ht="13.5"/>
    <row r="11165" s="57" customFormat="1" ht="13.5"/>
    <row r="11166" s="57" customFormat="1" ht="13.5"/>
    <row r="11167" s="57" customFormat="1" ht="13.5"/>
    <row r="11168" s="57" customFormat="1" ht="13.5"/>
    <row r="11169" s="57" customFormat="1" ht="13.5"/>
    <row r="11170" s="57" customFormat="1" ht="13.5"/>
    <row r="11171" s="57" customFormat="1" ht="13.5"/>
    <row r="11172" s="57" customFormat="1" ht="13.5"/>
    <row r="11173" s="57" customFormat="1" ht="13.5"/>
    <row r="11174" s="57" customFormat="1" ht="13.5"/>
    <row r="11175" s="57" customFormat="1" ht="13.5"/>
    <row r="11176" s="57" customFormat="1" ht="13.5"/>
    <row r="11177" s="57" customFormat="1" ht="13.5"/>
    <row r="11178" s="57" customFormat="1" ht="13.5"/>
    <row r="11179" s="57" customFormat="1" ht="13.5"/>
    <row r="11180" s="57" customFormat="1" ht="13.5"/>
    <row r="11181" s="57" customFormat="1" ht="13.5"/>
    <row r="11182" s="57" customFormat="1" ht="13.5"/>
    <row r="11183" s="57" customFormat="1" ht="13.5"/>
    <row r="11184" s="57" customFormat="1" ht="13.5"/>
    <row r="11185" s="57" customFormat="1" ht="13.5"/>
    <row r="11186" s="57" customFormat="1" ht="13.5"/>
    <row r="11187" s="57" customFormat="1" ht="13.5"/>
    <row r="11188" s="57" customFormat="1" ht="13.5"/>
    <row r="11189" s="57" customFormat="1" ht="13.5"/>
    <row r="11190" s="57" customFormat="1" ht="13.5"/>
    <row r="11191" s="57" customFormat="1" ht="13.5"/>
    <row r="11192" s="57" customFormat="1" ht="13.5"/>
    <row r="11193" s="57" customFormat="1" ht="13.5"/>
    <row r="11194" s="57" customFormat="1" ht="13.5"/>
    <row r="11195" s="57" customFormat="1" ht="13.5"/>
    <row r="11196" s="57" customFormat="1" ht="13.5"/>
    <row r="11197" s="57" customFormat="1" ht="13.5"/>
    <row r="11198" s="57" customFormat="1" ht="13.5"/>
    <row r="11199" s="57" customFormat="1" ht="13.5"/>
    <row r="11200" s="57" customFormat="1" ht="13.5"/>
    <row r="11201" s="57" customFormat="1" ht="13.5"/>
    <row r="11202" s="57" customFormat="1" ht="13.5"/>
    <row r="11203" s="57" customFormat="1" ht="13.5"/>
    <row r="11204" s="57" customFormat="1" ht="13.5"/>
    <row r="11205" s="57" customFormat="1" ht="13.5"/>
    <row r="11206" s="57" customFormat="1" ht="13.5"/>
    <row r="11207" s="57" customFormat="1" ht="13.5"/>
    <row r="11208" s="57" customFormat="1" ht="13.5"/>
    <row r="11209" s="57" customFormat="1" ht="13.5"/>
    <row r="11210" s="57" customFormat="1" ht="13.5"/>
    <row r="11211" s="57" customFormat="1" ht="13.5"/>
    <row r="11212" s="57" customFormat="1" ht="13.5"/>
    <row r="11213" s="57" customFormat="1" ht="13.5"/>
    <row r="11214" s="57" customFormat="1" ht="13.5"/>
    <row r="11215" s="57" customFormat="1" ht="13.5"/>
    <row r="11216" s="57" customFormat="1" ht="13.5"/>
    <row r="11217" s="57" customFormat="1" ht="13.5"/>
    <row r="11218" s="57" customFormat="1" ht="13.5"/>
    <row r="11219" s="57" customFormat="1" ht="13.5"/>
    <row r="11220" s="57" customFormat="1" ht="13.5"/>
    <row r="11221" s="57" customFormat="1" ht="13.5"/>
    <row r="11222" s="57" customFormat="1" ht="13.5"/>
    <row r="11223" s="57" customFormat="1" ht="13.5"/>
    <row r="11224" s="57" customFormat="1" ht="13.5"/>
    <row r="11225" s="57" customFormat="1" ht="13.5"/>
    <row r="11226" s="57" customFormat="1" ht="13.5"/>
    <row r="11227" s="57" customFormat="1" ht="13.5"/>
    <row r="11228" s="57" customFormat="1" ht="13.5"/>
    <row r="11229" s="57" customFormat="1" ht="13.5"/>
    <row r="11230" s="57" customFormat="1" ht="13.5"/>
    <row r="11231" s="57" customFormat="1" ht="13.5"/>
    <row r="11232" s="57" customFormat="1" ht="13.5"/>
    <row r="11233" s="57" customFormat="1" ht="13.5"/>
    <row r="11234" s="57" customFormat="1" ht="13.5"/>
    <row r="11235" s="57" customFormat="1" ht="13.5"/>
    <row r="11236" s="57" customFormat="1" ht="13.5"/>
    <row r="11237" s="57" customFormat="1" ht="13.5"/>
    <row r="11238" s="57" customFormat="1" ht="13.5"/>
    <row r="11239" s="57" customFormat="1" ht="13.5"/>
    <row r="11240" s="57" customFormat="1" ht="13.5"/>
    <row r="11241" s="57" customFormat="1" ht="13.5"/>
    <row r="11242" s="57" customFormat="1" ht="13.5"/>
    <row r="11243" s="57" customFormat="1" ht="13.5"/>
    <row r="11244" s="57" customFormat="1" ht="13.5"/>
    <row r="11245" s="57" customFormat="1" ht="13.5"/>
    <row r="11246" s="57" customFormat="1" ht="13.5"/>
    <row r="11247" s="57" customFormat="1" ht="13.5"/>
    <row r="11248" s="57" customFormat="1" ht="13.5"/>
    <row r="11249" s="57" customFormat="1" ht="13.5"/>
    <row r="11250" s="57" customFormat="1" ht="13.5"/>
    <row r="11251" s="57" customFormat="1" ht="13.5"/>
    <row r="11252" s="57" customFormat="1" ht="13.5"/>
    <row r="11253" s="57" customFormat="1" ht="13.5"/>
    <row r="11254" s="57" customFormat="1" ht="13.5"/>
    <row r="11255" s="57" customFormat="1" ht="13.5"/>
    <row r="11256" s="57" customFormat="1" ht="13.5"/>
    <row r="11257" s="57" customFormat="1" ht="13.5"/>
    <row r="11258" s="57" customFormat="1" ht="13.5"/>
    <row r="11259" s="57" customFormat="1" ht="13.5"/>
    <row r="11260" s="57" customFormat="1" ht="13.5"/>
    <row r="11261" s="57" customFormat="1" ht="13.5"/>
    <row r="11262" s="57" customFormat="1" ht="13.5"/>
    <row r="11263" s="57" customFormat="1" ht="13.5"/>
    <row r="11264" s="57" customFormat="1" ht="13.5"/>
    <row r="11265" s="57" customFormat="1" ht="13.5"/>
    <row r="11266" s="57" customFormat="1" ht="13.5"/>
    <row r="11267" s="57" customFormat="1" ht="13.5"/>
    <row r="11268" s="57" customFormat="1" ht="13.5"/>
    <row r="11269" s="57" customFormat="1" ht="13.5"/>
    <row r="11270" s="57" customFormat="1" ht="13.5"/>
    <row r="11271" s="57" customFormat="1" ht="13.5"/>
    <row r="11272" s="57" customFormat="1" ht="13.5"/>
    <row r="11273" s="57" customFormat="1" ht="13.5"/>
    <row r="11274" s="57" customFormat="1" ht="13.5"/>
    <row r="11275" s="57" customFormat="1" ht="13.5"/>
    <row r="11276" s="57" customFormat="1" ht="13.5"/>
    <row r="11277" s="57" customFormat="1" ht="13.5"/>
    <row r="11278" s="57" customFormat="1" ht="13.5"/>
    <row r="11279" s="57" customFormat="1" ht="13.5"/>
    <row r="11280" s="57" customFormat="1" ht="13.5"/>
    <row r="11281" s="57" customFormat="1" ht="13.5"/>
    <row r="11282" s="57" customFormat="1" ht="13.5"/>
    <row r="11283" s="57" customFormat="1" ht="13.5"/>
    <row r="11284" s="57" customFormat="1" ht="13.5"/>
    <row r="11285" s="57" customFormat="1" ht="13.5"/>
    <row r="11286" s="57" customFormat="1" ht="13.5"/>
    <row r="11287" s="57" customFormat="1" ht="13.5"/>
    <row r="11288" s="57" customFormat="1" ht="13.5"/>
    <row r="11289" s="57" customFormat="1" ht="13.5"/>
    <row r="11290" s="57" customFormat="1" ht="13.5"/>
    <row r="11291" s="57" customFormat="1" ht="13.5"/>
    <row r="11292" s="57" customFormat="1" ht="13.5"/>
    <row r="11293" s="57" customFormat="1" ht="13.5"/>
    <row r="11294" s="57" customFormat="1" ht="13.5"/>
    <row r="11295" s="57" customFormat="1" ht="13.5"/>
    <row r="11296" s="57" customFormat="1" ht="13.5"/>
    <row r="11297" s="57" customFormat="1" ht="13.5"/>
    <row r="11298" s="57" customFormat="1" ht="13.5"/>
    <row r="11299" s="57" customFormat="1" ht="13.5"/>
    <row r="11300" s="57" customFormat="1" ht="13.5"/>
    <row r="11301" s="57" customFormat="1" ht="13.5"/>
    <row r="11302" s="57" customFormat="1" ht="13.5"/>
    <row r="11303" s="57" customFormat="1" ht="13.5"/>
    <row r="11304" s="57" customFormat="1" ht="13.5"/>
    <row r="11305" s="57" customFormat="1" ht="13.5"/>
    <row r="11306" s="57" customFormat="1" ht="13.5"/>
    <row r="11307" s="57" customFormat="1" ht="13.5"/>
    <row r="11308" s="57" customFormat="1" ht="13.5"/>
    <row r="11309" s="57" customFormat="1" ht="13.5"/>
    <row r="11310" s="57" customFormat="1" ht="13.5"/>
    <row r="11311" s="57" customFormat="1" ht="13.5"/>
    <row r="11312" s="57" customFormat="1" ht="13.5"/>
    <row r="11313" s="57" customFormat="1" ht="13.5"/>
    <row r="11314" s="57" customFormat="1" ht="13.5"/>
    <row r="11315" s="57" customFormat="1" ht="13.5"/>
    <row r="11316" s="57" customFormat="1" ht="13.5"/>
    <row r="11317" s="57" customFormat="1" ht="13.5"/>
    <row r="11318" s="57" customFormat="1" ht="13.5"/>
    <row r="11319" s="57" customFormat="1" ht="13.5"/>
    <row r="11320" s="57" customFormat="1" ht="13.5"/>
    <row r="11321" s="57" customFormat="1" ht="13.5"/>
    <row r="11322" s="57" customFormat="1" ht="13.5"/>
    <row r="11323" s="57" customFormat="1" ht="13.5"/>
    <row r="11324" s="57" customFormat="1" ht="13.5"/>
    <row r="11325" s="57" customFormat="1" ht="13.5"/>
    <row r="11326" s="57" customFormat="1" ht="13.5"/>
    <row r="11327" s="57" customFormat="1" ht="13.5"/>
    <row r="11328" s="57" customFormat="1" ht="13.5"/>
    <row r="11329" s="57" customFormat="1" ht="13.5"/>
    <row r="11330" s="57" customFormat="1" ht="13.5"/>
    <row r="11331" s="57" customFormat="1" ht="13.5"/>
    <row r="11332" s="57" customFormat="1" ht="13.5"/>
    <row r="11333" s="57" customFormat="1" ht="13.5"/>
    <row r="11334" s="57" customFormat="1" ht="13.5"/>
    <row r="11335" s="57" customFormat="1" ht="13.5"/>
    <row r="11336" s="57" customFormat="1" ht="13.5"/>
    <row r="11337" s="57" customFormat="1" ht="13.5"/>
    <row r="11338" s="57" customFormat="1" ht="13.5"/>
    <row r="11339" s="57" customFormat="1" ht="13.5"/>
    <row r="11340" s="57" customFormat="1" ht="13.5"/>
    <row r="11341" s="57" customFormat="1" ht="13.5"/>
    <row r="11342" s="57" customFormat="1" ht="13.5"/>
    <row r="11343" s="57" customFormat="1" ht="13.5"/>
    <row r="11344" s="57" customFormat="1" ht="13.5"/>
    <row r="11345" s="57" customFormat="1" ht="13.5"/>
    <row r="11346" s="57" customFormat="1" ht="13.5"/>
    <row r="11347" s="57" customFormat="1" ht="13.5"/>
    <row r="11348" s="57" customFormat="1" ht="13.5"/>
    <row r="11349" s="57" customFormat="1" ht="13.5"/>
    <row r="11350" s="57" customFormat="1" ht="13.5"/>
    <row r="11351" s="57" customFormat="1" ht="13.5"/>
    <row r="11352" s="57" customFormat="1" ht="13.5"/>
    <row r="11353" s="57" customFormat="1" ht="13.5"/>
    <row r="11354" s="57" customFormat="1" ht="13.5"/>
    <row r="11355" s="57" customFormat="1" ht="13.5"/>
    <row r="11356" s="57" customFormat="1" ht="13.5"/>
    <row r="11357" s="57" customFormat="1" ht="13.5"/>
    <row r="11358" s="57" customFormat="1" ht="13.5"/>
    <row r="11359" s="57" customFormat="1" ht="13.5"/>
    <row r="11360" s="57" customFormat="1" ht="13.5"/>
    <row r="11361" s="57" customFormat="1" ht="13.5"/>
    <row r="11362" s="57" customFormat="1" ht="13.5"/>
    <row r="11363" s="57" customFormat="1" ht="13.5"/>
    <row r="11364" s="57" customFormat="1" ht="13.5"/>
    <row r="11365" s="57" customFormat="1" ht="13.5"/>
    <row r="11366" s="57" customFormat="1" ht="13.5"/>
    <row r="11367" s="57" customFormat="1" ht="13.5"/>
    <row r="11368" s="57" customFormat="1" ht="13.5"/>
    <row r="11369" s="57" customFormat="1" ht="13.5"/>
    <row r="11370" s="57" customFormat="1" ht="13.5"/>
    <row r="11371" s="57" customFormat="1" ht="13.5"/>
    <row r="11372" s="57" customFormat="1" ht="13.5"/>
    <row r="11373" s="57" customFormat="1" ht="13.5"/>
    <row r="11374" s="57" customFormat="1" ht="13.5"/>
    <row r="11375" s="57" customFormat="1" ht="13.5"/>
    <row r="11376" s="57" customFormat="1" ht="13.5"/>
    <row r="11377" s="57" customFormat="1" ht="13.5"/>
    <row r="11378" s="57" customFormat="1" ht="13.5"/>
    <row r="11379" s="57" customFormat="1" ht="13.5"/>
    <row r="11380" s="57" customFormat="1" ht="13.5"/>
    <row r="11381" s="57" customFormat="1" ht="13.5"/>
    <row r="11382" s="57" customFormat="1" ht="13.5"/>
    <row r="11383" s="57" customFormat="1" ht="13.5"/>
    <row r="11384" s="57" customFormat="1" ht="13.5"/>
    <row r="11385" s="57" customFormat="1" ht="13.5"/>
    <row r="11386" s="57" customFormat="1" ht="13.5"/>
    <row r="11387" s="57" customFormat="1" ht="13.5"/>
    <row r="11388" s="57" customFormat="1" ht="13.5"/>
    <row r="11389" s="57" customFormat="1" ht="13.5"/>
    <row r="11390" s="57" customFormat="1" ht="13.5"/>
    <row r="11391" s="57" customFormat="1" ht="13.5"/>
    <row r="11392" s="57" customFormat="1" ht="13.5"/>
    <row r="11393" s="57" customFormat="1" ht="13.5"/>
    <row r="11394" s="57" customFormat="1" ht="13.5"/>
    <row r="11395" s="57" customFormat="1" ht="13.5"/>
    <row r="11396" s="57" customFormat="1" ht="13.5"/>
    <row r="11397" s="57" customFormat="1" ht="13.5"/>
    <row r="11398" s="57" customFormat="1" ht="13.5"/>
    <row r="11399" s="57" customFormat="1" ht="13.5"/>
    <row r="11400" s="57" customFormat="1" ht="13.5"/>
    <row r="11401" s="57" customFormat="1" ht="13.5"/>
    <row r="11402" s="57" customFormat="1" ht="13.5"/>
    <row r="11403" s="57" customFormat="1" ht="13.5"/>
    <row r="11404" s="57" customFormat="1" ht="13.5"/>
    <row r="11405" s="57" customFormat="1" ht="13.5"/>
    <row r="11406" s="57" customFormat="1" ht="13.5"/>
    <row r="11407" s="57" customFormat="1" ht="13.5"/>
    <row r="11408" s="57" customFormat="1" ht="13.5"/>
    <row r="11409" s="57" customFormat="1" ht="13.5"/>
    <row r="11410" s="57" customFormat="1" ht="13.5"/>
    <row r="11411" s="57" customFormat="1" ht="13.5"/>
    <row r="11412" s="57" customFormat="1" ht="13.5"/>
    <row r="11413" s="57" customFormat="1" ht="13.5"/>
    <row r="11414" s="57" customFormat="1" ht="13.5"/>
    <row r="11415" s="57" customFormat="1" ht="13.5"/>
    <row r="11416" s="57" customFormat="1" ht="13.5"/>
    <row r="11417" s="57" customFormat="1" ht="13.5"/>
    <row r="11418" s="57" customFormat="1" ht="13.5"/>
    <row r="11419" s="57" customFormat="1" ht="13.5"/>
    <row r="11420" s="57" customFormat="1" ht="13.5"/>
    <row r="11421" s="57" customFormat="1" ht="13.5"/>
    <row r="11422" s="57" customFormat="1" ht="13.5"/>
    <row r="11423" s="57" customFormat="1" ht="13.5"/>
    <row r="11424" s="57" customFormat="1" ht="13.5"/>
    <row r="11425" s="57" customFormat="1" ht="13.5"/>
    <row r="11426" s="57" customFormat="1" ht="13.5"/>
    <row r="11427" s="57" customFormat="1" ht="13.5"/>
    <row r="11428" s="57" customFormat="1" ht="13.5"/>
    <row r="11429" s="57" customFormat="1" ht="13.5"/>
    <row r="11430" s="57" customFormat="1" ht="13.5"/>
    <row r="11431" s="57" customFormat="1" ht="13.5"/>
    <row r="11432" s="57" customFormat="1" ht="13.5"/>
    <row r="11433" s="57" customFormat="1" ht="13.5"/>
    <row r="11434" s="57" customFormat="1" ht="13.5"/>
    <row r="11435" s="57" customFormat="1" ht="13.5"/>
    <row r="11436" s="57" customFormat="1" ht="13.5"/>
    <row r="11437" s="57" customFormat="1" ht="13.5"/>
    <row r="11438" s="57" customFormat="1" ht="13.5"/>
    <row r="11439" s="57" customFormat="1" ht="13.5"/>
    <row r="11440" s="57" customFormat="1" ht="13.5"/>
    <row r="11441" s="57" customFormat="1" ht="13.5"/>
    <row r="11442" s="57" customFormat="1" ht="13.5"/>
    <row r="11443" s="57" customFormat="1" ht="13.5"/>
    <row r="11444" s="57" customFormat="1" ht="13.5"/>
    <row r="11445" s="57" customFormat="1" ht="13.5"/>
    <row r="11446" s="57" customFormat="1" ht="13.5"/>
    <row r="11447" s="57" customFormat="1" ht="13.5"/>
    <row r="11448" s="57" customFormat="1" ht="13.5"/>
    <row r="11449" s="57" customFormat="1" ht="13.5"/>
    <row r="11450" s="57" customFormat="1" ht="13.5"/>
    <row r="11451" s="57" customFormat="1" ht="13.5"/>
    <row r="11452" s="57" customFormat="1" ht="13.5"/>
    <row r="11453" s="57" customFormat="1" ht="13.5"/>
    <row r="11454" s="57" customFormat="1" ht="13.5"/>
    <row r="11455" s="57" customFormat="1" ht="13.5"/>
    <row r="11456" s="57" customFormat="1" ht="13.5"/>
    <row r="11457" s="57" customFormat="1" ht="13.5"/>
    <row r="11458" s="57" customFormat="1" ht="13.5"/>
    <row r="11459" s="57" customFormat="1" ht="13.5"/>
    <row r="11460" s="57" customFormat="1" ht="13.5"/>
    <row r="11461" s="57" customFormat="1" ht="13.5"/>
    <row r="11462" s="57" customFormat="1" ht="13.5"/>
    <row r="11463" s="57" customFormat="1" ht="13.5"/>
    <row r="11464" s="57" customFormat="1" ht="13.5"/>
    <row r="11465" s="57" customFormat="1" ht="13.5"/>
    <row r="11466" s="57" customFormat="1" ht="13.5"/>
    <row r="11467" s="57" customFormat="1" ht="13.5"/>
    <row r="11468" s="57" customFormat="1" ht="13.5"/>
    <row r="11469" s="57" customFormat="1" ht="13.5"/>
    <row r="11470" s="57" customFormat="1" ht="13.5"/>
    <row r="11471" s="57" customFormat="1" ht="13.5"/>
    <row r="11472" s="57" customFormat="1" ht="13.5"/>
    <row r="11473" s="57" customFormat="1" ht="13.5"/>
    <row r="11474" s="57" customFormat="1" ht="13.5"/>
    <row r="11475" s="57" customFormat="1" ht="13.5"/>
    <row r="11476" s="57" customFormat="1" ht="13.5"/>
    <row r="11477" s="57" customFormat="1" ht="13.5"/>
    <row r="11478" s="57" customFormat="1" ht="13.5"/>
    <row r="11479" s="57" customFormat="1" ht="13.5"/>
    <row r="11480" s="57" customFormat="1" ht="13.5"/>
    <row r="11481" s="57" customFormat="1" ht="13.5"/>
    <row r="11482" s="57" customFormat="1" ht="13.5"/>
    <row r="11483" s="57" customFormat="1" ht="13.5"/>
    <row r="11484" s="57" customFormat="1" ht="13.5"/>
    <row r="11485" s="57" customFormat="1" ht="13.5"/>
    <row r="11486" s="57" customFormat="1" ht="13.5"/>
    <row r="11487" s="57" customFormat="1" ht="13.5"/>
    <row r="11488" s="57" customFormat="1" ht="13.5"/>
    <row r="11489" s="57" customFormat="1" ht="13.5"/>
    <row r="11490" s="57" customFormat="1" ht="13.5"/>
    <row r="11491" s="57" customFormat="1" ht="13.5"/>
    <row r="11492" s="57" customFormat="1" ht="13.5"/>
    <row r="11493" s="57" customFormat="1" ht="13.5"/>
    <row r="11494" s="57" customFormat="1" ht="13.5"/>
    <row r="11495" s="57" customFormat="1" ht="13.5"/>
    <row r="11496" s="57" customFormat="1" ht="13.5"/>
    <row r="11497" s="57" customFormat="1" ht="13.5"/>
    <row r="11498" s="57" customFormat="1" ht="13.5"/>
    <row r="11499" s="57" customFormat="1" ht="13.5"/>
    <row r="11500" s="57" customFormat="1" ht="13.5"/>
    <row r="11501" s="57" customFormat="1" ht="13.5"/>
    <row r="11502" s="57" customFormat="1" ht="13.5"/>
    <row r="11503" s="57" customFormat="1" ht="13.5"/>
    <row r="11504" s="57" customFormat="1" ht="13.5"/>
    <row r="11505" s="57" customFormat="1" ht="13.5"/>
    <row r="11506" s="57" customFormat="1" ht="13.5"/>
    <row r="11507" s="57" customFormat="1" ht="13.5"/>
    <row r="11508" s="57" customFormat="1" ht="13.5"/>
    <row r="11509" s="57" customFormat="1" ht="13.5"/>
    <row r="11510" s="57" customFormat="1" ht="13.5"/>
    <row r="11511" s="57" customFormat="1" ht="13.5"/>
    <row r="11512" s="57" customFormat="1" ht="13.5"/>
    <row r="11513" s="57" customFormat="1" ht="13.5"/>
    <row r="11514" s="57" customFormat="1" ht="13.5"/>
    <row r="11515" s="57" customFormat="1" ht="13.5"/>
    <row r="11516" s="57" customFormat="1" ht="13.5"/>
    <row r="11517" s="57" customFormat="1" ht="13.5"/>
    <row r="11518" s="57" customFormat="1" ht="13.5"/>
    <row r="11519" s="57" customFormat="1" ht="13.5"/>
    <row r="11520" s="57" customFormat="1" ht="13.5"/>
    <row r="11521" s="57" customFormat="1" ht="13.5"/>
    <row r="11522" s="57" customFormat="1" ht="13.5"/>
    <row r="11523" s="57" customFormat="1" ht="13.5"/>
    <row r="11524" s="57" customFormat="1" ht="13.5"/>
    <row r="11525" s="57" customFormat="1" ht="13.5"/>
    <row r="11526" s="57" customFormat="1" ht="13.5"/>
    <row r="11527" s="57" customFormat="1" ht="13.5"/>
    <row r="11528" s="57" customFormat="1" ht="13.5"/>
    <row r="11529" s="57" customFormat="1" ht="13.5"/>
    <row r="11530" s="57" customFormat="1" ht="13.5"/>
    <row r="11531" s="57" customFormat="1" ht="13.5"/>
    <row r="11532" s="57" customFormat="1" ht="13.5"/>
    <row r="11533" s="57" customFormat="1" ht="13.5"/>
    <row r="11534" s="57" customFormat="1" ht="13.5"/>
    <row r="11535" s="57" customFormat="1" ht="13.5"/>
    <row r="11536" s="57" customFormat="1" ht="13.5"/>
    <row r="11537" s="57" customFormat="1" ht="13.5"/>
    <row r="11538" s="57" customFormat="1" ht="13.5"/>
    <row r="11539" s="57" customFormat="1" ht="13.5"/>
    <row r="11540" s="57" customFormat="1" ht="13.5"/>
    <row r="11541" s="57" customFormat="1" ht="13.5"/>
    <row r="11542" s="57" customFormat="1" ht="13.5"/>
    <row r="11543" s="57" customFormat="1" ht="13.5"/>
    <row r="11544" s="57" customFormat="1" ht="13.5"/>
    <row r="11545" s="57" customFormat="1" ht="13.5"/>
    <row r="11546" s="57" customFormat="1" ht="13.5"/>
    <row r="11547" s="57" customFormat="1" ht="13.5"/>
    <row r="11548" s="57" customFormat="1" ht="13.5"/>
    <row r="11549" s="57" customFormat="1" ht="13.5"/>
    <row r="11550" s="57" customFormat="1" ht="13.5"/>
    <row r="11551" s="57" customFormat="1" ht="13.5"/>
    <row r="11552" s="57" customFormat="1" ht="13.5"/>
    <row r="11553" s="57" customFormat="1" ht="13.5"/>
    <row r="11554" s="57" customFormat="1" ht="13.5"/>
    <row r="11555" s="57" customFormat="1" ht="13.5"/>
    <row r="11556" s="57" customFormat="1" ht="13.5"/>
    <row r="11557" s="57" customFormat="1" ht="13.5"/>
    <row r="11558" s="57" customFormat="1" ht="13.5"/>
    <row r="11559" s="57" customFormat="1" ht="13.5"/>
    <row r="11560" s="57" customFormat="1" ht="13.5"/>
    <row r="11561" s="57" customFormat="1" ht="13.5"/>
    <row r="11562" s="57" customFormat="1" ht="13.5"/>
    <row r="11563" s="57" customFormat="1" ht="13.5"/>
    <row r="11564" s="57" customFormat="1" ht="13.5"/>
    <row r="11565" s="57" customFormat="1" ht="13.5"/>
    <row r="11566" s="57" customFormat="1" ht="13.5"/>
    <row r="11567" s="57" customFormat="1" ht="13.5"/>
    <row r="11568" s="57" customFormat="1" ht="13.5"/>
    <row r="11569" s="57" customFormat="1" ht="13.5"/>
    <row r="11570" s="57" customFormat="1" ht="13.5"/>
    <row r="11571" s="57" customFormat="1" ht="13.5"/>
    <row r="11572" s="57" customFormat="1" ht="13.5"/>
    <row r="11573" s="57" customFormat="1" ht="13.5"/>
    <row r="11574" s="57" customFormat="1" ht="13.5"/>
    <row r="11575" s="57" customFormat="1" ht="13.5"/>
    <row r="11576" s="57" customFormat="1" ht="13.5"/>
    <row r="11577" s="57" customFormat="1" ht="13.5"/>
    <row r="11578" s="57" customFormat="1" ht="13.5"/>
    <row r="11579" s="57" customFormat="1" ht="13.5"/>
    <row r="11580" s="57" customFormat="1" ht="13.5"/>
    <row r="11581" s="57" customFormat="1" ht="13.5"/>
    <row r="11582" s="57" customFormat="1" ht="13.5"/>
    <row r="11583" s="57" customFormat="1" ht="13.5"/>
    <row r="11584" s="57" customFormat="1" ht="13.5"/>
    <row r="11585" s="57" customFormat="1" ht="13.5"/>
    <row r="11586" s="57" customFormat="1" ht="13.5"/>
    <row r="11587" s="57" customFormat="1" ht="13.5"/>
    <row r="11588" s="57" customFormat="1" ht="13.5"/>
    <row r="11589" s="57" customFormat="1" ht="13.5"/>
    <row r="11590" s="57" customFormat="1" ht="13.5"/>
    <row r="11591" s="57" customFormat="1" ht="13.5"/>
    <row r="11592" s="57" customFormat="1" ht="13.5"/>
    <row r="11593" s="57" customFormat="1" ht="13.5"/>
    <row r="11594" s="57" customFormat="1" ht="13.5"/>
    <row r="11595" s="57" customFormat="1" ht="13.5"/>
    <row r="11596" s="57" customFormat="1" ht="13.5"/>
    <row r="11597" s="57" customFormat="1" ht="13.5"/>
    <row r="11598" s="57" customFormat="1" ht="13.5"/>
    <row r="11599" s="57" customFormat="1" ht="13.5"/>
    <row r="11600" s="57" customFormat="1" ht="13.5"/>
    <row r="11601" s="57" customFormat="1" ht="13.5"/>
    <row r="11602" s="57" customFormat="1" ht="13.5"/>
    <row r="11603" s="57" customFormat="1" ht="13.5"/>
    <row r="11604" s="57" customFormat="1" ht="13.5"/>
    <row r="11605" s="57" customFormat="1" ht="13.5"/>
    <row r="11606" s="57" customFormat="1" ht="13.5"/>
    <row r="11607" s="57" customFormat="1" ht="13.5"/>
    <row r="11608" s="57" customFormat="1" ht="13.5"/>
    <row r="11609" s="57" customFormat="1" ht="13.5"/>
    <row r="11610" s="57" customFormat="1" ht="13.5"/>
    <row r="11611" s="57" customFormat="1" ht="13.5"/>
    <row r="11612" s="57" customFormat="1" ht="13.5"/>
    <row r="11613" s="57" customFormat="1" ht="13.5"/>
    <row r="11614" s="57" customFormat="1" ht="13.5"/>
    <row r="11615" s="57" customFormat="1" ht="13.5"/>
    <row r="11616" s="57" customFormat="1" ht="13.5"/>
    <row r="11617" s="57" customFormat="1" ht="13.5"/>
    <row r="11618" s="57" customFormat="1" ht="13.5"/>
    <row r="11619" s="57" customFormat="1" ht="13.5"/>
    <row r="11620" s="57" customFormat="1" ht="13.5"/>
    <row r="11621" s="57" customFormat="1" ht="13.5"/>
    <row r="11622" s="57" customFormat="1" ht="13.5"/>
    <row r="11623" s="57" customFormat="1" ht="13.5"/>
    <row r="11624" s="57" customFormat="1" ht="13.5"/>
    <row r="11625" s="57" customFormat="1" ht="13.5"/>
    <row r="11626" s="57" customFormat="1" ht="13.5"/>
    <row r="11627" s="57" customFormat="1" ht="13.5"/>
    <row r="11628" s="57" customFormat="1" ht="13.5"/>
    <row r="11629" s="57" customFormat="1" ht="13.5"/>
    <row r="11630" s="57" customFormat="1" ht="13.5"/>
    <row r="11631" s="57" customFormat="1" ht="13.5"/>
    <row r="11632" s="57" customFormat="1" ht="13.5"/>
    <row r="11633" s="57" customFormat="1" ht="13.5"/>
    <row r="11634" s="57" customFormat="1" ht="13.5"/>
    <row r="11635" s="57" customFormat="1" ht="13.5"/>
    <row r="11636" s="57" customFormat="1" ht="13.5"/>
    <row r="11637" s="57" customFormat="1" ht="13.5"/>
    <row r="11638" s="57" customFormat="1" ht="13.5"/>
    <row r="11639" s="57" customFormat="1" ht="13.5"/>
    <row r="11640" s="57" customFormat="1" ht="13.5"/>
    <row r="11641" s="57" customFormat="1" ht="13.5"/>
    <row r="11642" s="57" customFormat="1" ht="13.5"/>
    <row r="11643" s="57" customFormat="1" ht="13.5"/>
    <row r="11644" s="57" customFormat="1" ht="13.5"/>
    <row r="11645" s="57" customFormat="1" ht="13.5"/>
    <row r="11646" s="57" customFormat="1" ht="13.5"/>
    <row r="11647" s="57" customFormat="1" ht="13.5"/>
    <row r="11648" s="57" customFormat="1" ht="13.5"/>
    <row r="11649" s="57" customFormat="1" ht="13.5"/>
    <row r="11650" s="57" customFormat="1" ht="13.5"/>
    <row r="11651" s="57" customFormat="1" ht="13.5"/>
    <row r="11652" s="57" customFormat="1" ht="13.5"/>
    <row r="11653" s="57" customFormat="1" ht="13.5"/>
    <row r="11654" s="57" customFormat="1" ht="13.5"/>
    <row r="11655" s="57" customFormat="1" ht="13.5"/>
    <row r="11656" s="57" customFormat="1" ht="13.5"/>
    <row r="11657" s="57" customFormat="1" ht="13.5"/>
    <row r="11658" s="57" customFormat="1" ht="13.5"/>
    <row r="11659" s="57" customFormat="1" ht="13.5"/>
    <row r="11660" s="57" customFormat="1" ht="13.5"/>
    <row r="11661" s="57" customFormat="1" ht="13.5"/>
    <row r="11662" s="57" customFormat="1" ht="13.5"/>
    <row r="11663" s="57" customFormat="1" ht="13.5"/>
    <row r="11664" s="57" customFormat="1" ht="13.5"/>
    <row r="11665" s="57" customFormat="1" ht="13.5"/>
    <row r="11666" s="57" customFormat="1" ht="13.5"/>
    <row r="11667" s="57" customFormat="1" ht="13.5"/>
    <row r="11668" s="57" customFormat="1" ht="13.5"/>
    <row r="11669" s="57" customFormat="1" ht="13.5"/>
    <row r="11670" s="57" customFormat="1" ht="13.5"/>
    <row r="11671" s="57" customFormat="1" ht="13.5"/>
    <row r="11672" s="57" customFormat="1" ht="13.5"/>
    <row r="11673" s="57" customFormat="1" ht="13.5"/>
    <row r="11674" s="57" customFormat="1" ht="13.5"/>
    <row r="11675" s="57" customFormat="1" ht="13.5"/>
    <row r="11676" s="57" customFormat="1" ht="13.5"/>
    <row r="11677" s="57" customFormat="1" ht="13.5"/>
    <row r="11678" s="57" customFormat="1" ht="13.5"/>
    <row r="11679" s="57" customFormat="1" ht="13.5"/>
    <row r="11680" s="57" customFormat="1" ht="13.5"/>
    <row r="11681" s="57" customFormat="1" ht="13.5"/>
    <row r="11682" s="57" customFormat="1" ht="13.5"/>
    <row r="11683" s="57" customFormat="1" ht="13.5"/>
    <row r="11684" s="57" customFormat="1" ht="13.5"/>
    <row r="11685" s="57" customFormat="1" ht="13.5"/>
    <row r="11686" s="57" customFormat="1" ht="13.5"/>
    <row r="11687" s="57" customFormat="1" ht="13.5"/>
    <row r="11688" s="57" customFormat="1" ht="13.5"/>
    <row r="11689" s="57" customFormat="1" ht="13.5"/>
    <row r="11690" s="57" customFormat="1" ht="13.5"/>
    <row r="11691" s="57" customFormat="1" ht="13.5"/>
    <row r="11692" s="57" customFormat="1" ht="13.5"/>
    <row r="11693" s="57" customFormat="1" ht="13.5"/>
    <row r="11694" s="57" customFormat="1" ht="13.5"/>
    <row r="11695" s="57" customFormat="1" ht="13.5"/>
    <row r="11696" s="57" customFormat="1" ht="13.5"/>
    <row r="11697" s="57" customFormat="1" ht="13.5"/>
    <row r="11698" s="57" customFormat="1" ht="13.5"/>
    <row r="11699" s="57" customFormat="1" ht="13.5"/>
    <row r="11700" s="57" customFormat="1" ht="13.5"/>
    <row r="11701" s="57" customFormat="1" ht="13.5"/>
    <row r="11702" s="57" customFormat="1" ht="13.5"/>
    <row r="11703" s="57" customFormat="1" ht="13.5"/>
    <row r="11704" s="57" customFormat="1" ht="13.5"/>
    <row r="11705" s="57" customFormat="1" ht="13.5"/>
    <row r="11706" s="57" customFormat="1" ht="13.5"/>
    <row r="11707" s="57" customFormat="1" ht="13.5"/>
    <row r="11708" s="57" customFormat="1" ht="13.5"/>
    <row r="11709" s="57" customFormat="1" ht="13.5"/>
    <row r="11710" s="57" customFormat="1" ht="13.5"/>
    <row r="11711" s="57" customFormat="1" ht="13.5"/>
    <row r="11712" s="57" customFormat="1" ht="13.5"/>
    <row r="11713" s="57" customFormat="1" ht="13.5"/>
    <row r="11714" s="57" customFormat="1" ht="13.5"/>
    <row r="11715" s="57" customFormat="1" ht="13.5"/>
    <row r="11716" s="57" customFormat="1" ht="13.5"/>
    <row r="11717" s="57" customFormat="1" ht="13.5"/>
    <row r="11718" s="57" customFormat="1" ht="13.5"/>
    <row r="11719" s="57" customFormat="1" ht="13.5"/>
    <row r="11720" s="57" customFormat="1" ht="13.5"/>
    <row r="11721" s="57" customFormat="1" ht="13.5"/>
    <row r="11722" s="57" customFormat="1" ht="13.5"/>
    <row r="11723" s="57" customFormat="1" ht="13.5"/>
    <row r="11724" s="57" customFormat="1" ht="13.5"/>
    <row r="11725" s="57" customFormat="1" ht="13.5"/>
    <row r="11726" s="57" customFormat="1" ht="13.5"/>
    <row r="11727" s="57" customFormat="1" ht="13.5"/>
    <row r="11728" s="57" customFormat="1" ht="13.5"/>
    <row r="11729" s="57" customFormat="1" ht="13.5"/>
    <row r="11730" s="57" customFormat="1" ht="13.5"/>
    <row r="11731" s="57" customFormat="1" ht="13.5"/>
    <row r="11732" s="57" customFormat="1" ht="13.5"/>
    <row r="11733" s="57" customFormat="1" ht="13.5"/>
    <row r="11734" s="57" customFormat="1" ht="13.5"/>
    <row r="11735" s="57" customFormat="1" ht="13.5"/>
    <row r="11736" s="57" customFormat="1" ht="13.5"/>
    <row r="11737" s="57" customFormat="1" ht="13.5"/>
    <row r="11738" s="57" customFormat="1" ht="13.5"/>
    <row r="11739" s="57" customFormat="1" ht="13.5"/>
    <row r="11740" s="57" customFormat="1" ht="13.5"/>
    <row r="11741" s="57" customFormat="1" ht="13.5"/>
    <row r="11742" s="57" customFormat="1" ht="13.5"/>
    <row r="11743" s="57" customFormat="1" ht="13.5"/>
    <row r="11744" s="57" customFormat="1" ht="13.5"/>
    <row r="11745" s="57" customFormat="1" ht="13.5"/>
    <row r="11746" s="57" customFormat="1" ht="13.5"/>
    <row r="11747" s="57" customFormat="1" ht="13.5"/>
    <row r="11748" s="57" customFormat="1" ht="13.5"/>
    <row r="11749" s="57" customFormat="1" ht="13.5"/>
    <row r="11750" s="57" customFormat="1" ht="13.5"/>
    <row r="11751" s="57" customFormat="1" ht="13.5"/>
    <row r="11752" s="57" customFormat="1" ht="13.5"/>
    <row r="11753" s="57" customFormat="1" ht="13.5"/>
    <row r="11754" s="57" customFormat="1" ht="13.5"/>
    <row r="11755" s="57" customFormat="1" ht="13.5"/>
    <row r="11756" s="57" customFormat="1" ht="13.5"/>
    <row r="11757" s="57" customFormat="1" ht="13.5"/>
    <row r="11758" s="57" customFormat="1" ht="13.5"/>
    <row r="11759" s="57" customFormat="1" ht="13.5"/>
    <row r="11760" s="57" customFormat="1" ht="13.5"/>
    <row r="11761" s="57" customFormat="1" ht="13.5"/>
    <row r="11762" s="57" customFormat="1" ht="13.5"/>
    <row r="11763" s="57" customFormat="1" ht="13.5"/>
    <row r="11764" s="57" customFormat="1" ht="13.5"/>
    <row r="11765" s="57" customFormat="1" ht="13.5"/>
    <row r="11766" s="57" customFormat="1" ht="13.5"/>
    <row r="11767" s="57" customFormat="1" ht="13.5"/>
    <row r="11768" s="57" customFormat="1" ht="13.5"/>
    <row r="11769" s="57" customFormat="1" ht="13.5"/>
    <row r="11770" s="57" customFormat="1" ht="13.5"/>
    <row r="11771" s="57" customFormat="1" ht="13.5"/>
    <row r="11772" s="57" customFormat="1" ht="13.5"/>
    <row r="11773" s="57" customFormat="1" ht="13.5"/>
    <row r="11774" s="57" customFormat="1" ht="13.5"/>
    <row r="11775" s="57" customFormat="1" ht="13.5"/>
    <row r="11776" s="57" customFormat="1" ht="13.5"/>
    <row r="11777" s="57" customFormat="1" ht="13.5"/>
    <row r="11778" s="57" customFormat="1" ht="13.5"/>
    <row r="11779" s="57" customFormat="1" ht="13.5"/>
    <row r="11780" s="57" customFormat="1" ht="13.5"/>
    <row r="11781" s="57" customFormat="1" ht="13.5"/>
    <row r="11782" s="57" customFormat="1" ht="13.5"/>
    <row r="11783" s="57" customFormat="1" ht="13.5"/>
    <row r="11784" s="57" customFormat="1" ht="13.5"/>
    <row r="11785" s="57" customFormat="1" ht="13.5"/>
    <row r="11786" s="57" customFormat="1" ht="13.5"/>
    <row r="11787" s="57" customFormat="1" ht="13.5"/>
    <row r="11788" s="57" customFormat="1" ht="13.5"/>
    <row r="11789" s="57" customFormat="1" ht="13.5"/>
    <row r="11790" s="57" customFormat="1" ht="13.5"/>
    <row r="11791" s="57" customFormat="1" ht="13.5"/>
    <row r="11792" s="57" customFormat="1" ht="13.5"/>
    <row r="11793" s="57" customFormat="1" ht="13.5"/>
    <row r="11794" s="57" customFormat="1" ht="13.5"/>
    <row r="11795" s="57" customFormat="1" ht="13.5"/>
    <row r="11796" s="57" customFormat="1" ht="13.5"/>
    <row r="11797" s="57" customFormat="1" ht="13.5"/>
    <row r="11798" s="57" customFormat="1" ht="13.5"/>
    <row r="11799" s="57" customFormat="1" ht="13.5"/>
    <row r="11800" s="57" customFormat="1" ht="13.5"/>
    <row r="11801" s="57" customFormat="1" ht="13.5"/>
    <row r="11802" s="57" customFormat="1" ht="13.5"/>
    <row r="11803" s="57" customFormat="1" ht="13.5"/>
    <row r="11804" s="57" customFormat="1" ht="13.5"/>
    <row r="11805" s="57" customFormat="1" ht="13.5"/>
    <row r="11806" s="57" customFormat="1" ht="13.5"/>
    <row r="11807" s="57" customFormat="1" ht="13.5"/>
    <row r="11808" s="57" customFormat="1" ht="13.5"/>
    <row r="11809" s="57" customFormat="1" ht="13.5"/>
    <row r="11810" s="57" customFormat="1" ht="13.5"/>
    <row r="11811" s="57" customFormat="1" ht="13.5"/>
    <row r="11812" s="57" customFormat="1" ht="13.5"/>
    <row r="11813" s="57" customFormat="1" ht="13.5"/>
    <row r="11814" s="57" customFormat="1" ht="13.5"/>
    <row r="11815" s="57" customFormat="1" ht="13.5"/>
    <row r="11816" s="57" customFormat="1" ht="13.5"/>
    <row r="11817" s="57" customFormat="1" ht="13.5"/>
    <row r="11818" s="57" customFormat="1" ht="13.5"/>
    <row r="11819" s="57" customFormat="1" ht="13.5"/>
    <row r="11820" s="57" customFormat="1" ht="13.5"/>
    <row r="11821" s="57" customFormat="1" ht="13.5"/>
    <row r="11822" s="57" customFormat="1" ht="13.5"/>
    <row r="11823" s="57" customFormat="1" ht="13.5"/>
    <row r="11824" s="57" customFormat="1" ht="13.5"/>
    <row r="11825" s="57" customFormat="1" ht="13.5"/>
    <row r="11826" s="57" customFormat="1" ht="13.5"/>
    <row r="11827" s="57" customFormat="1" ht="13.5"/>
    <row r="11828" s="57" customFormat="1" ht="13.5"/>
    <row r="11829" s="57" customFormat="1" ht="13.5"/>
    <row r="11830" s="57" customFormat="1" ht="13.5"/>
    <row r="11831" s="57" customFormat="1" ht="13.5"/>
    <row r="11832" s="57" customFormat="1" ht="13.5"/>
    <row r="11833" s="57" customFormat="1" ht="13.5"/>
    <row r="11834" s="57" customFormat="1" ht="13.5"/>
    <row r="11835" s="57" customFormat="1" ht="13.5"/>
    <row r="11836" s="57" customFormat="1" ht="13.5"/>
    <row r="11837" s="57" customFormat="1" ht="13.5"/>
    <row r="11838" s="57" customFormat="1" ht="13.5"/>
    <row r="11839" s="57" customFormat="1" ht="13.5"/>
    <row r="11840" s="57" customFormat="1" ht="13.5"/>
    <row r="11841" s="57" customFormat="1" ht="13.5"/>
    <row r="11842" s="57" customFormat="1" ht="13.5"/>
    <row r="11843" s="57" customFormat="1" ht="13.5"/>
    <row r="11844" s="57" customFormat="1" ht="13.5"/>
    <row r="11845" s="57" customFormat="1" ht="13.5"/>
    <row r="11846" s="57" customFormat="1" ht="13.5"/>
    <row r="11847" s="57" customFormat="1" ht="13.5"/>
    <row r="11848" s="57" customFormat="1" ht="13.5"/>
    <row r="11849" s="57" customFormat="1" ht="13.5"/>
    <row r="11850" s="57" customFormat="1" ht="13.5"/>
    <row r="11851" s="57" customFormat="1" ht="13.5"/>
    <row r="11852" s="57" customFormat="1" ht="13.5"/>
    <row r="11853" s="57" customFormat="1" ht="13.5"/>
    <row r="11854" s="57" customFormat="1" ht="13.5"/>
    <row r="11855" s="57" customFormat="1" ht="13.5"/>
    <row r="11856" s="57" customFormat="1" ht="13.5"/>
    <row r="11857" s="57" customFormat="1" ht="13.5"/>
    <row r="11858" s="57" customFormat="1" ht="13.5"/>
    <row r="11859" s="57" customFormat="1" ht="13.5"/>
    <row r="11860" s="57" customFormat="1" ht="13.5"/>
    <row r="11861" s="57" customFormat="1" ht="13.5"/>
    <row r="11862" s="57" customFormat="1" ht="13.5"/>
    <row r="11863" s="57" customFormat="1" ht="13.5"/>
    <row r="11864" s="57" customFormat="1" ht="13.5"/>
    <row r="11865" s="57" customFormat="1" ht="13.5"/>
    <row r="11866" s="57" customFormat="1" ht="13.5"/>
    <row r="11867" s="57" customFormat="1" ht="13.5"/>
    <row r="11868" s="57" customFormat="1" ht="13.5"/>
    <row r="11869" s="57" customFormat="1" ht="13.5"/>
    <row r="11870" s="57" customFormat="1" ht="13.5"/>
    <row r="11871" s="57" customFormat="1" ht="13.5"/>
    <row r="11872" s="57" customFormat="1" ht="13.5"/>
    <row r="11873" s="57" customFormat="1" ht="13.5"/>
    <row r="11874" s="57" customFormat="1" ht="13.5"/>
    <row r="11875" s="57" customFormat="1" ht="13.5"/>
    <row r="11876" s="57" customFormat="1" ht="13.5"/>
    <row r="11877" s="57" customFormat="1" ht="13.5"/>
    <row r="11878" s="57" customFormat="1" ht="13.5"/>
    <row r="11879" s="57" customFormat="1" ht="13.5"/>
    <row r="11880" s="57" customFormat="1" ht="13.5"/>
    <row r="11881" s="57" customFormat="1" ht="13.5"/>
    <row r="11882" s="57" customFormat="1" ht="13.5"/>
    <row r="11883" s="57" customFormat="1" ht="13.5"/>
    <row r="11884" s="57" customFormat="1" ht="13.5"/>
    <row r="11885" s="57" customFormat="1" ht="13.5"/>
    <row r="11886" s="57" customFormat="1" ht="13.5"/>
    <row r="11887" s="57" customFormat="1" ht="13.5"/>
    <row r="11888" s="57" customFormat="1" ht="13.5"/>
    <row r="11889" s="57" customFormat="1" ht="13.5"/>
    <row r="11890" s="57" customFormat="1" ht="13.5"/>
    <row r="11891" s="57" customFormat="1" ht="13.5"/>
    <row r="11892" s="57" customFormat="1" ht="13.5"/>
    <row r="11893" s="57" customFormat="1" ht="13.5"/>
    <row r="11894" s="57" customFormat="1" ht="13.5"/>
    <row r="11895" s="57" customFormat="1" ht="13.5"/>
    <row r="11896" s="57" customFormat="1" ht="13.5"/>
    <row r="11897" s="57" customFormat="1" ht="13.5"/>
    <row r="11898" s="57" customFormat="1" ht="13.5"/>
    <row r="11899" s="57" customFormat="1" ht="13.5"/>
    <row r="11900" s="57" customFormat="1" ht="13.5"/>
    <row r="11901" s="57" customFormat="1" ht="13.5"/>
    <row r="11902" s="57" customFormat="1" ht="13.5"/>
    <row r="11903" s="57" customFormat="1" ht="13.5"/>
    <row r="11904" s="57" customFormat="1" ht="13.5"/>
    <row r="11905" s="57" customFormat="1" ht="13.5"/>
    <row r="11906" s="57" customFormat="1" ht="13.5"/>
    <row r="11907" s="57" customFormat="1" ht="13.5"/>
    <row r="11908" s="57" customFormat="1" ht="13.5"/>
    <row r="11909" s="57" customFormat="1" ht="13.5"/>
    <row r="11910" s="57" customFormat="1" ht="13.5"/>
    <row r="11911" s="57" customFormat="1" ht="13.5"/>
    <row r="11912" s="57" customFormat="1" ht="13.5"/>
    <row r="11913" s="57" customFormat="1" ht="13.5"/>
    <row r="11914" s="57" customFormat="1" ht="13.5"/>
    <row r="11915" s="57" customFormat="1" ht="13.5"/>
    <row r="11916" s="57" customFormat="1" ht="13.5"/>
    <row r="11917" s="57" customFormat="1" ht="13.5"/>
    <row r="11918" s="57" customFormat="1" ht="13.5"/>
    <row r="11919" s="57" customFormat="1" ht="13.5"/>
    <row r="11920" s="57" customFormat="1" ht="13.5"/>
    <row r="11921" s="57" customFormat="1" ht="13.5"/>
    <row r="11922" s="57" customFormat="1" ht="13.5"/>
    <row r="11923" s="57" customFormat="1" ht="13.5"/>
    <row r="11924" s="57" customFormat="1" ht="13.5"/>
    <row r="11925" s="57" customFormat="1" ht="13.5"/>
    <row r="11926" s="57" customFormat="1" ht="13.5"/>
    <row r="11927" s="57" customFormat="1" ht="13.5"/>
    <row r="11928" s="57" customFormat="1" ht="13.5"/>
    <row r="11929" s="57" customFormat="1" ht="13.5"/>
    <row r="11930" s="57" customFormat="1" ht="13.5"/>
    <row r="11931" s="57" customFormat="1" ht="13.5"/>
    <row r="11932" s="57" customFormat="1" ht="13.5"/>
    <row r="11933" s="57" customFormat="1" ht="13.5"/>
    <row r="11934" s="57" customFormat="1" ht="13.5"/>
    <row r="11935" s="57" customFormat="1" ht="13.5"/>
    <row r="11936" s="57" customFormat="1" ht="13.5"/>
    <row r="11937" s="57" customFormat="1" ht="13.5"/>
    <row r="11938" s="57" customFormat="1" ht="13.5"/>
    <row r="11939" s="57" customFormat="1" ht="13.5"/>
    <row r="11940" s="57" customFormat="1" ht="13.5"/>
    <row r="11941" s="57" customFormat="1" ht="13.5"/>
    <row r="11942" s="57" customFormat="1" ht="13.5"/>
    <row r="11943" s="57" customFormat="1" ht="13.5"/>
    <row r="11944" s="57" customFormat="1" ht="13.5"/>
    <row r="11945" s="57" customFormat="1" ht="13.5"/>
    <row r="11946" s="57" customFormat="1" ht="13.5"/>
    <row r="11947" s="57" customFormat="1" ht="13.5"/>
    <row r="11948" s="57" customFormat="1" ht="13.5"/>
    <row r="11949" s="57" customFormat="1" ht="13.5"/>
    <row r="11950" s="57" customFormat="1" ht="13.5"/>
    <row r="11951" s="57" customFormat="1" ht="13.5"/>
    <row r="11952" s="57" customFormat="1" ht="13.5"/>
    <row r="11953" s="57" customFormat="1" ht="13.5"/>
    <row r="11954" s="57" customFormat="1" ht="13.5"/>
    <row r="11955" s="57" customFormat="1" ht="13.5"/>
    <row r="11956" s="57" customFormat="1" ht="13.5"/>
    <row r="11957" s="57" customFormat="1" ht="13.5"/>
    <row r="11958" s="57" customFormat="1" ht="13.5"/>
    <row r="11959" s="57" customFormat="1" ht="13.5"/>
    <row r="11960" s="57" customFormat="1" ht="13.5"/>
    <row r="11961" s="57" customFormat="1" ht="13.5"/>
    <row r="11962" s="57" customFormat="1" ht="13.5"/>
    <row r="11963" s="57" customFormat="1" ht="13.5"/>
    <row r="11964" s="57" customFormat="1" ht="13.5"/>
    <row r="11965" s="57" customFormat="1" ht="13.5"/>
    <row r="11966" s="57" customFormat="1" ht="13.5"/>
    <row r="11967" s="57" customFormat="1" ht="13.5"/>
    <row r="11968" s="57" customFormat="1" ht="13.5"/>
    <row r="11969" s="57" customFormat="1" ht="13.5"/>
    <row r="11970" s="57" customFormat="1" ht="13.5"/>
    <row r="11971" s="57" customFormat="1" ht="13.5"/>
    <row r="11972" s="57" customFormat="1" ht="13.5"/>
    <row r="11973" s="57" customFormat="1" ht="13.5"/>
    <row r="11974" s="57" customFormat="1" ht="13.5"/>
    <row r="11975" s="57" customFormat="1" ht="13.5"/>
    <row r="11976" s="57" customFormat="1" ht="13.5"/>
    <row r="11977" s="57" customFormat="1" ht="13.5"/>
    <row r="11978" s="57" customFormat="1" ht="13.5"/>
    <row r="11979" s="57" customFormat="1" ht="13.5"/>
    <row r="11980" s="57" customFormat="1" ht="13.5"/>
    <row r="11981" s="57" customFormat="1" ht="13.5"/>
    <row r="11982" s="57" customFormat="1" ht="13.5"/>
    <row r="11983" s="57" customFormat="1" ht="13.5"/>
    <row r="11984" s="57" customFormat="1" ht="13.5"/>
    <row r="11985" s="57" customFormat="1" ht="13.5"/>
    <row r="11986" s="57" customFormat="1" ht="13.5"/>
    <row r="11987" s="57" customFormat="1" ht="13.5"/>
    <row r="11988" s="57" customFormat="1" ht="13.5"/>
    <row r="11989" s="57" customFormat="1" ht="13.5"/>
    <row r="11990" s="57" customFormat="1" ht="13.5"/>
    <row r="11991" s="57" customFormat="1" ht="13.5"/>
    <row r="11992" s="57" customFormat="1" ht="13.5"/>
    <row r="11993" s="57" customFormat="1" ht="13.5"/>
    <row r="11994" s="57" customFormat="1" ht="13.5"/>
    <row r="11995" s="57" customFormat="1" ht="13.5"/>
    <row r="11996" s="57" customFormat="1" ht="13.5"/>
    <row r="11997" s="57" customFormat="1" ht="13.5"/>
    <row r="11998" s="57" customFormat="1" ht="13.5"/>
    <row r="11999" s="57" customFormat="1" ht="13.5"/>
    <row r="12000" s="57" customFormat="1" ht="13.5"/>
    <row r="12001" s="57" customFormat="1" ht="13.5"/>
    <row r="12002" s="57" customFormat="1" ht="13.5"/>
    <row r="12003" s="57" customFormat="1" ht="13.5"/>
    <row r="12004" s="57" customFormat="1" ht="13.5"/>
    <row r="12005" s="57" customFormat="1" ht="13.5"/>
    <row r="12006" s="57" customFormat="1" ht="13.5"/>
    <row r="12007" s="57" customFormat="1" ht="13.5"/>
    <row r="12008" s="57" customFormat="1" ht="13.5"/>
    <row r="12009" s="57" customFormat="1" ht="13.5"/>
    <row r="12010" s="57" customFormat="1" ht="13.5"/>
    <row r="12011" s="57" customFormat="1" ht="13.5"/>
    <row r="12012" s="57" customFormat="1" ht="13.5"/>
    <row r="12013" s="57" customFormat="1" ht="13.5"/>
    <row r="12014" s="57" customFormat="1" ht="13.5"/>
    <row r="12015" s="57" customFormat="1" ht="13.5"/>
    <row r="12016" s="57" customFormat="1" ht="13.5"/>
    <row r="12017" s="57" customFormat="1" ht="13.5"/>
    <row r="12018" s="57" customFormat="1" ht="13.5"/>
    <row r="12019" s="57" customFormat="1" ht="13.5"/>
    <row r="12020" s="57" customFormat="1" ht="13.5"/>
    <row r="12021" s="57" customFormat="1" ht="13.5"/>
    <row r="12022" s="57" customFormat="1" ht="13.5"/>
    <row r="12023" s="57" customFormat="1" ht="13.5"/>
    <row r="12024" s="57" customFormat="1" ht="13.5"/>
    <row r="12025" s="57" customFormat="1" ht="13.5"/>
    <row r="12026" s="57" customFormat="1" ht="13.5"/>
    <row r="12027" s="57" customFormat="1" ht="13.5"/>
    <row r="12028" s="57" customFormat="1" ht="13.5"/>
    <row r="12029" s="57" customFormat="1" ht="13.5"/>
    <row r="12030" s="57" customFormat="1" ht="13.5"/>
    <row r="12031" s="57" customFormat="1" ht="13.5"/>
    <row r="12032" s="57" customFormat="1" ht="13.5"/>
    <row r="12033" s="57" customFormat="1" ht="13.5"/>
    <row r="12034" s="57" customFormat="1" ht="13.5"/>
    <row r="12035" s="57" customFormat="1" ht="13.5"/>
    <row r="12036" s="57" customFormat="1" ht="13.5"/>
    <row r="12037" s="57" customFormat="1" ht="13.5"/>
    <row r="12038" s="57" customFormat="1" ht="13.5"/>
    <row r="12039" s="57" customFormat="1" ht="13.5"/>
    <row r="12040" s="57" customFormat="1" ht="13.5"/>
    <row r="12041" s="57" customFormat="1" ht="13.5"/>
    <row r="12042" s="57" customFormat="1" ht="13.5"/>
    <row r="12043" s="57" customFormat="1" ht="13.5"/>
    <row r="12044" s="57" customFormat="1" ht="13.5"/>
    <row r="12045" s="57" customFormat="1" ht="13.5"/>
    <row r="12046" s="57" customFormat="1" ht="13.5"/>
    <row r="12047" s="57" customFormat="1" ht="13.5"/>
    <row r="12048" s="57" customFormat="1" ht="13.5"/>
    <row r="12049" s="57" customFormat="1" ht="13.5"/>
    <row r="12050" s="57" customFormat="1" ht="13.5"/>
    <row r="12051" s="57" customFormat="1" ht="13.5"/>
    <row r="12052" s="57" customFormat="1" ht="13.5"/>
    <row r="12053" s="57" customFormat="1" ht="13.5"/>
    <row r="12054" s="57" customFormat="1" ht="13.5"/>
    <row r="12055" s="57" customFormat="1" ht="13.5"/>
    <row r="12056" s="57" customFormat="1" ht="13.5"/>
    <row r="12057" s="57" customFormat="1" ht="13.5"/>
    <row r="12058" s="57" customFormat="1" ht="13.5"/>
    <row r="12059" s="57" customFormat="1" ht="13.5"/>
    <row r="12060" s="57" customFormat="1" ht="13.5"/>
    <row r="12061" s="57" customFormat="1" ht="13.5"/>
    <row r="12062" s="57" customFormat="1" ht="13.5"/>
    <row r="12063" s="57" customFormat="1" ht="13.5"/>
    <row r="12064" s="57" customFormat="1" ht="13.5"/>
    <row r="12065" s="57" customFormat="1" ht="13.5"/>
    <row r="12066" s="57" customFormat="1" ht="13.5"/>
    <row r="12067" s="57" customFormat="1" ht="13.5"/>
    <row r="12068" s="57" customFormat="1" ht="13.5"/>
    <row r="12069" s="57" customFormat="1" ht="13.5"/>
    <row r="12070" s="57" customFormat="1" ht="13.5"/>
    <row r="12071" s="57" customFormat="1" ht="13.5"/>
    <row r="12072" s="57" customFormat="1" ht="13.5"/>
    <row r="12073" s="57" customFormat="1" ht="13.5"/>
    <row r="12074" s="57" customFormat="1" ht="13.5"/>
    <row r="12075" s="57" customFormat="1" ht="13.5"/>
    <row r="12076" s="57" customFormat="1" ht="13.5"/>
    <row r="12077" s="57" customFormat="1" ht="13.5"/>
    <row r="12078" s="57" customFormat="1" ht="13.5"/>
    <row r="12079" s="57" customFormat="1" ht="13.5"/>
    <row r="12080" s="57" customFormat="1" ht="13.5"/>
    <row r="12081" s="57" customFormat="1" ht="13.5"/>
    <row r="12082" s="57" customFormat="1" ht="13.5"/>
    <row r="12083" s="57" customFormat="1" ht="13.5"/>
    <row r="12084" s="57" customFormat="1" ht="13.5"/>
    <row r="12085" s="57" customFormat="1" ht="13.5"/>
    <row r="12086" s="57" customFormat="1" ht="13.5"/>
    <row r="12087" s="57" customFormat="1" ht="13.5"/>
    <row r="12088" s="57" customFormat="1" ht="13.5"/>
    <row r="12089" s="57" customFormat="1" ht="13.5"/>
    <row r="12090" s="57" customFormat="1" ht="13.5"/>
    <row r="12091" s="57" customFormat="1" ht="13.5"/>
    <row r="12092" s="57" customFormat="1" ht="13.5"/>
    <row r="12093" s="57" customFormat="1" ht="13.5"/>
    <row r="12094" s="57" customFormat="1" ht="13.5"/>
    <row r="12095" s="57" customFormat="1" ht="13.5"/>
    <row r="12096" s="57" customFormat="1" ht="13.5"/>
    <row r="12097" s="57" customFormat="1" ht="13.5"/>
    <row r="12098" s="57" customFormat="1" ht="13.5"/>
    <row r="12099" s="57" customFormat="1" ht="13.5"/>
    <row r="12100" s="57" customFormat="1" ht="13.5"/>
    <row r="12101" s="57" customFormat="1" ht="13.5"/>
    <row r="12102" s="57" customFormat="1" ht="13.5"/>
    <row r="12103" s="57" customFormat="1" ht="13.5"/>
    <row r="12104" s="57" customFormat="1" ht="13.5"/>
    <row r="12105" s="57" customFormat="1" ht="13.5"/>
    <row r="12106" s="57" customFormat="1" ht="13.5"/>
    <row r="12107" s="57" customFormat="1" ht="13.5"/>
    <row r="12108" s="57" customFormat="1" ht="13.5"/>
    <row r="12109" s="57" customFormat="1" ht="13.5"/>
    <row r="12110" s="57" customFormat="1" ht="13.5"/>
    <row r="12111" s="57" customFormat="1" ht="13.5"/>
    <row r="12112" s="57" customFormat="1" ht="13.5"/>
    <row r="12113" s="57" customFormat="1" ht="13.5"/>
    <row r="12114" s="57" customFormat="1" ht="13.5"/>
    <row r="12115" s="57" customFormat="1" ht="13.5"/>
    <row r="12116" s="57" customFormat="1" ht="13.5"/>
    <row r="12117" s="57" customFormat="1" ht="13.5"/>
    <row r="12118" s="57" customFormat="1" ht="13.5"/>
    <row r="12119" s="57" customFormat="1" ht="13.5"/>
    <row r="12120" s="57" customFormat="1" ht="13.5"/>
    <row r="12121" s="57" customFormat="1" ht="13.5"/>
    <row r="12122" s="57" customFormat="1" ht="13.5"/>
    <row r="12123" s="57" customFormat="1" ht="13.5"/>
    <row r="12124" s="57" customFormat="1" ht="13.5"/>
    <row r="12125" s="57" customFormat="1" ht="13.5"/>
    <row r="12126" s="57" customFormat="1" ht="13.5"/>
    <row r="12127" s="57" customFormat="1" ht="13.5"/>
    <row r="12128" s="57" customFormat="1" ht="13.5"/>
    <row r="12129" s="57" customFormat="1" ht="13.5"/>
    <row r="12130" s="57" customFormat="1" ht="13.5"/>
    <row r="12131" s="57" customFormat="1" ht="13.5"/>
    <row r="12132" s="57" customFormat="1" ht="13.5"/>
    <row r="12133" s="57" customFormat="1" ht="13.5"/>
    <row r="12134" s="57" customFormat="1" ht="13.5"/>
    <row r="12135" s="57" customFormat="1" ht="13.5"/>
    <row r="12136" s="57" customFormat="1" ht="13.5"/>
    <row r="12137" s="57" customFormat="1" ht="13.5"/>
    <row r="12138" s="57" customFormat="1" ht="13.5"/>
    <row r="12139" s="57" customFormat="1" ht="13.5"/>
    <row r="12140" s="57" customFormat="1" ht="13.5"/>
    <row r="12141" s="57" customFormat="1" ht="13.5"/>
    <row r="12142" s="57" customFormat="1" ht="13.5"/>
    <row r="12143" s="57" customFormat="1" ht="13.5"/>
    <row r="12144" s="57" customFormat="1" ht="13.5"/>
    <row r="12145" s="57" customFormat="1" ht="13.5"/>
    <row r="12146" s="57" customFormat="1" ht="13.5"/>
    <row r="12147" s="57" customFormat="1" ht="13.5"/>
    <row r="12148" s="57" customFormat="1" ht="13.5"/>
    <row r="12149" s="57" customFormat="1" ht="13.5"/>
    <row r="12150" s="57" customFormat="1" ht="13.5"/>
    <row r="12151" s="57" customFormat="1" ht="13.5"/>
    <row r="12152" s="57" customFormat="1" ht="13.5"/>
    <row r="12153" s="57" customFormat="1" ht="13.5"/>
    <row r="12154" s="57" customFormat="1" ht="13.5"/>
    <row r="12155" s="57" customFormat="1" ht="13.5"/>
    <row r="12156" s="57" customFormat="1" ht="13.5"/>
    <row r="12157" s="57" customFormat="1" ht="13.5"/>
    <row r="12158" s="57" customFormat="1" ht="13.5"/>
    <row r="12159" s="57" customFormat="1" ht="13.5"/>
    <row r="12160" s="57" customFormat="1" ht="13.5"/>
    <row r="12161" s="57" customFormat="1" ht="13.5"/>
    <row r="12162" s="57" customFormat="1" ht="13.5"/>
    <row r="12163" s="57" customFormat="1" ht="13.5"/>
    <row r="12164" s="57" customFormat="1" ht="13.5"/>
    <row r="12165" s="57" customFormat="1" ht="13.5"/>
    <row r="12166" s="57" customFormat="1" ht="13.5"/>
    <row r="12167" s="57" customFormat="1" ht="13.5"/>
    <row r="12168" s="57" customFormat="1" ht="13.5"/>
    <row r="12169" s="57" customFormat="1" ht="13.5"/>
    <row r="12170" s="57" customFormat="1" ht="13.5"/>
    <row r="12171" s="57" customFormat="1" ht="13.5"/>
    <row r="12172" s="57" customFormat="1" ht="13.5"/>
    <row r="12173" s="57" customFormat="1" ht="13.5"/>
    <row r="12174" s="57" customFormat="1" ht="13.5"/>
    <row r="12175" s="57" customFormat="1" ht="13.5"/>
    <row r="12176" s="57" customFormat="1" ht="13.5"/>
    <row r="12177" s="57" customFormat="1" ht="13.5"/>
    <row r="12178" s="57" customFormat="1" ht="13.5"/>
    <row r="12179" s="57" customFormat="1" ht="13.5"/>
    <row r="12180" s="57" customFormat="1" ht="13.5"/>
    <row r="12181" s="57" customFormat="1" ht="13.5"/>
    <row r="12182" s="57" customFormat="1" ht="13.5"/>
    <row r="12183" s="57" customFormat="1" ht="13.5"/>
    <row r="12184" s="57" customFormat="1" ht="13.5"/>
    <row r="12185" s="57" customFormat="1" ht="13.5"/>
    <row r="12186" s="57" customFormat="1" ht="13.5"/>
    <row r="12187" s="57" customFormat="1" ht="13.5"/>
    <row r="12188" s="57" customFormat="1" ht="13.5"/>
    <row r="12189" s="57" customFormat="1" ht="13.5"/>
    <row r="12190" s="57" customFormat="1" ht="13.5"/>
    <row r="12191" s="57" customFormat="1" ht="13.5"/>
    <row r="12192" s="57" customFormat="1" ht="13.5"/>
    <row r="12193" s="57" customFormat="1" ht="13.5"/>
    <row r="12194" s="57" customFormat="1" ht="13.5"/>
    <row r="12195" s="57" customFormat="1" ht="13.5"/>
    <row r="12196" s="57" customFormat="1" ht="13.5"/>
    <row r="12197" s="57" customFormat="1" ht="13.5"/>
    <row r="12198" s="57" customFormat="1" ht="13.5"/>
    <row r="12199" s="57" customFormat="1" ht="13.5"/>
    <row r="12200" s="57" customFormat="1" ht="13.5"/>
    <row r="12201" s="57" customFormat="1" ht="13.5"/>
    <row r="12202" s="57" customFormat="1" ht="13.5"/>
    <row r="12203" s="57" customFormat="1" ht="13.5"/>
    <row r="12204" s="57" customFormat="1" ht="13.5"/>
    <row r="12205" s="57" customFormat="1" ht="13.5"/>
    <row r="12206" s="57" customFormat="1" ht="13.5"/>
    <row r="12207" s="57" customFormat="1" ht="13.5"/>
    <row r="12208" s="57" customFormat="1" ht="13.5"/>
    <row r="12209" s="57" customFormat="1" ht="13.5"/>
    <row r="12210" s="57" customFormat="1" ht="13.5"/>
    <row r="12211" s="57" customFormat="1" ht="13.5"/>
    <row r="12212" s="57" customFormat="1" ht="13.5"/>
    <row r="12213" s="57" customFormat="1" ht="13.5"/>
    <row r="12214" s="57" customFormat="1" ht="13.5"/>
    <row r="12215" s="57" customFormat="1" ht="13.5"/>
    <row r="12216" s="57" customFormat="1" ht="13.5"/>
    <row r="12217" s="57" customFormat="1" ht="13.5"/>
    <row r="12218" s="57" customFormat="1" ht="13.5"/>
    <row r="12219" s="57" customFormat="1" ht="13.5"/>
    <row r="12220" s="57" customFormat="1" ht="13.5"/>
    <row r="12221" s="57" customFormat="1" ht="13.5"/>
    <row r="12222" s="57" customFormat="1" ht="13.5"/>
    <row r="12223" s="57" customFormat="1" ht="13.5"/>
    <row r="12224" s="57" customFormat="1" ht="13.5"/>
    <row r="12225" s="57" customFormat="1" ht="13.5"/>
    <row r="12226" s="57" customFormat="1" ht="13.5"/>
    <row r="12227" s="57" customFormat="1" ht="13.5"/>
    <row r="12228" s="57" customFormat="1" ht="13.5"/>
    <row r="12229" s="57" customFormat="1" ht="13.5"/>
    <row r="12230" s="57" customFormat="1" ht="13.5"/>
    <row r="12231" s="57" customFormat="1" ht="13.5"/>
    <row r="12232" s="57" customFormat="1" ht="13.5"/>
    <row r="12233" s="57" customFormat="1" ht="13.5"/>
    <row r="12234" s="57" customFormat="1" ht="13.5"/>
    <row r="12235" s="57" customFormat="1" ht="13.5"/>
    <row r="12236" s="57" customFormat="1" ht="13.5"/>
    <row r="12237" s="57" customFormat="1" ht="13.5"/>
    <row r="12238" s="57" customFormat="1" ht="13.5"/>
    <row r="12239" s="57" customFormat="1" ht="13.5"/>
    <row r="12240" s="57" customFormat="1" ht="13.5"/>
    <row r="12241" s="57" customFormat="1" ht="13.5"/>
    <row r="12242" s="57" customFormat="1" ht="13.5"/>
    <row r="12243" s="57" customFormat="1" ht="13.5"/>
    <row r="12244" s="57" customFormat="1" ht="13.5"/>
    <row r="12245" s="57" customFormat="1" ht="13.5"/>
    <row r="12246" s="57" customFormat="1" ht="13.5"/>
    <row r="12247" s="57" customFormat="1" ht="13.5"/>
    <row r="12248" s="57" customFormat="1" ht="13.5"/>
    <row r="12249" s="57" customFormat="1" ht="13.5"/>
    <row r="12250" s="57" customFormat="1" ht="13.5"/>
    <row r="12251" s="57" customFormat="1" ht="13.5"/>
    <row r="12252" s="57" customFormat="1" ht="13.5"/>
    <row r="12253" s="57" customFormat="1" ht="13.5"/>
    <row r="12254" s="57" customFormat="1" ht="13.5"/>
    <row r="12255" s="57" customFormat="1" ht="13.5"/>
    <row r="12256" s="57" customFormat="1" ht="13.5"/>
    <row r="12257" s="57" customFormat="1" ht="13.5"/>
    <row r="12258" s="57" customFormat="1" ht="13.5"/>
    <row r="12259" s="57" customFormat="1" ht="13.5"/>
    <row r="12260" s="57" customFormat="1" ht="13.5"/>
    <row r="12261" s="57" customFormat="1" ht="13.5"/>
    <row r="12262" s="57" customFormat="1" ht="13.5"/>
    <row r="12263" s="57" customFormat="1" ht="13.5"/>
    <row r="12264" s="57" customFormat="1" ht="13.5"/>
    <row r="12265" s="57" customFormat="1" ht="13.5"/>
    <row r="12266" s="57" customFormat="1" ht="13.5"/>
    <row r="12267" s="57" customFormat="1" ht="13.5"/>
    <row r="12268" s="57" customFormat="1" ht="13.5"/>
    <row r="12269" s="57" customFormat="1" ht="13.5"/>
    <row r="12270" s="57" customFormat="1" ht="13.5"/>
    <row r="12271" s="57" customFormat="1" ht="13.5"/>
    <row r="12272" s="57" customFormat="1" ht="13.5"/>
    <row r="12273" s="57" customFormat="1" ht="13.5"/>
    <row r="12274" s="57" customFormat="1" ht="13.5"/>
    <row r="12275" s="57" customFormat="1" ht="13.5"/>
    <row r="12276" s="57" customFormat="1" ht="13.5"/>
    <row r="12277" s="57" customFormat="1" ht="13.5"/>
    <row r="12278" s="57" customFormat="1" ht="13.5"/>
    <row r="12279" s="57" customFormat="1" ht="13.5"/>
    <row r="12280" s="57" customFormat="1" ht="13.5"/>
    <row r="12281" s="57" customFormat="1" ht="13.5"/>
    <row r="12282" s="57" customFormat="1" ht="13.5"/>
    <row r="12283" s="57" customFormat="1" ht="13.5"/>
    <row r="12284" s="57" customFormat="1" ht="13.5"/>
    <row r="12285" s="57" customFormat="1" ht="13.5"/>
    <row r="12286" s="57" customFormat="1" ht="13.5"/>
    <row r="12287" s="57" customFormat="1" ht="13.5"/>
    <row r="12288" s="57" customFormat="1" ht="13.5"/>
    <row r="12289" s="57" customFormat="1" ht="13.5"/>
    <row r="12290" s="57" customFormat="1" ht="13.5"/>
    <row r="12291" s="57" customFormat="1" ht="13.5"/>
    <row r="12292" s="57" customFormat="1" ht="13.5"/>
    <row r="12293" s="57" customFormat="1" ht="13.5"/>
    <row r="12294" s="57" customFormat="1" ht="13.5"/>
    <row r="12295" s="57" customFormat="1" ht="13.5"/>
    <row r="12296" s="57" customFormat="1" ht="13.5"/>
    <row r="12297" s="57" customFormat="1" ht="13.5"/>
    <row r="12298" s="57" customFormat="1" ht="13.5"/>
    <row r="12299" s="57" customFormat="1" ht="13.5"/>
    <row r="12300" s="57" customFormat="1" ht="13.5"/>
    <row r="12301" s="57" customFormat="1" ht="13.5"/>
    <row r="12302" s="57" customFormat="1" ht="13.5"/>
    <row r="12303" s="57" customFormat="1" ht="13.5"/>
    <row r="12304" s="57" customFormat="1" ht="13.5"/>
    <row r="12305" s="57" customFormat="1" ht="13.5"/>
    <row r="12306" s="57" customFormat="1" ht="13.5"/>
    <row r="12307" s="57" customFormat="1" ht="13.5"/>
    <row r="12308" s="57" customFormat="1" ht="13.5"/>
    <row r="12309" s="57" customFormat="1" ht="13.5"/>
    <row r="12310" s="57" customFormat="1" ht="13.5"/>
    <row r="12311" s="57" customFormat="1" ht="13.5"/>
    <row r="12312" s="57" customFormat="1" ht="13.5"/>
    <row r="12313" s="57" customFormat="1" ht="13.5"/>
    <row r="12314" s="57" customFormat="1" ht="13.5"/>
    <row r="12315" s="57" customFormat="1" ht="13.5"/>
    <row r="12316" s="57" customFormat="1" ht="13.5"/>
    <row r="12317" s="57" customFormat="1" ht="13.5"/>
    <row r="12318" s="57" customFormat="1" ht="13.5"/>
    <row r="12319" s="57" customFormat="1" ht="13.5"/>
    <row r="12320" s="57" customFormat="1" ht="13.5"/>
    <row r="12321" s="57" customFormat="1" ht="13.5"/>
    <row r="12322" s="57" customFormat="1" ht="13.5"/>
    <row r="12323" s="57" customFormat="1" ht="13.5"/>
    <row r="12324" s="57" customFormat="1" ht="13.5"/>
    <row r="12325" s="57" customFormat="1" ht="13.5"/>
    <row r="12326" s="57" customFormat="1" ht="13.5"/>
    <row r="12327" s="57" customFormat="1" ht="13.5"/>
    <row r="12328" s="57" customFormat="1" ht="13.5"/>
    <row r="12329" s="57" customFormat="1" ht="13.5"/>
    <row r="12330" s="57" customFormat="1" ht="13.5"/>
    <row r="12331" s="57" customFormat="1" ht="13.5"/>
    <row r="12332" s="57" customFormat="1" ht="13.5"/>
    <row r="12333" s="57" customFormat="1" ht="13.5"/>
    <row r="12334" s="57" customFormat="1" ht="13.5"/>
    <row r="12335" s="57" customFormat="1" ht="13.5"/>
    <row r="12336" s="57" customFormat="1" ht="13.5"/>
    <row r="12337" s="57" customFormat="1" ht="13.5"/>
    <row r="12338" s="57" customFormat="1" ht="13.5"/>
    <row r="12339" s="57" customFormat="1" ht="13.5"/>
    <row r="12340" s="57" customFormat="1" ht="13.5"/>
    <row r="12341" s="57" customFormat="1" ht="13.5"/>
    <row r="12342" s="57" customFormat="1" ht="13.5"/>
    <row r="12343" s="57" customFormat="1" ht="13.5"/>
    <row r="12344" s="57" customFormat="1" ht="13.5"/>
    <row r="12345" s="57" customFormat="1" ht="13.5"/>
    <row r="12346" s="57" customFormat="1" ht="13.5"/>
    <row r="12347" s="57" customFormat="1" ht="13.5"/>
    <row r="12348" s="57" customFormat="1" ht="13.5"/>
    <row r="12349" s="57" customFormat="1" ht="13.5"/>
    <row r="12350" s="57" customFormat="1" ht="13.5"/>
    <row r="12351" s="57" customFormat="1" ht="13.5"/>
    <row r="12352" s="57" customFormat="1" ht="13.5"/>
    <row r="12353" s="57" customFormat="1" ht="13.5"/>
    <row r="12354" s="57" customFormat="1" ht="13.5"/>
    <row r="12355" s="57" customFormat="1" ht="13.5"/>
    <row r="12356" s="57" customFormat="1" ht="13.5"/>
    <row r="12357" s="57" customFormat="1" ht="13.5"/>
    <row r="12358" s="57" customFormat="1" ht="13.5"/>
    <row r="12359" s="57" customFormat="1" ht="13.5"/>
    <row r="12360" s="57" customFormat="1" ht="13.5"/>
    <row r="12361" s="57" customFormat="1" ht="13.5"/>
    <row r="12362" s="57" customFormat="1" ht="13.5"/>
    <row r="12363" s="57" customFormat="1" ht="13.5"/>
    <row r="12364" s="57" customFormat="1" ht="13.5"/>
    <row r="12365" s="57" customFormat="1" ht="13.5"/>
    <row r="12366" s="57" customFormat="1" ht="13.5"/>
    <row r="12367" s="57" customFormat="1" ht="13.5"/>
    <row r="12368" s="57" customFormat="1" ht="13.5"/>
    <row r="12369" s="57" customFormat="1" ht="13.5"/>
    <row r="12370" s="57" customFormat="1" ht="13.5"/>
    <row r="12371" s="57" customFormat="1" ht="13.5"/>
    <row r="12372" s="57" customFormat="1" ht="13.5"/>
    <row r="12373" s="57" customFormat="1" ht="13.5"/>
    <row r="12374" s="57" customFormat="1" ht="13.5"/>
    <row r="12375" s="57" customFormat="1" ht="13.5"/>
    <row r="12376" s="57" customFormat="1" ht="13.5"/>
    <row r="12377" s="57" customFormat="1" ht="13.5"/>
    <row r="12378" s="57" customFormat="1" ht="13.5"/>
    <row r="12379" s="57" customFormat="1" ht="13.5"/>
    <row r="12380" s="57" customFormat="1" ht="13.5"/>
    <row r="12381" s="57" customFormat="1" ht="13.5"/>
    <row r="12382" s="57" customFormat="1" ht="13.5"/>
    <row r="12383" s="57" customFormat="1" ht="13.5"/>
    <row r="12384" s="57" customFormat="1" ht="13.5"/>
    <row r="12385" s="57" customFormat="1" ht="13.5"/>
    <row r="12386" s="57" customFormat="1" ht="13.5"/>
    <row r="12387" s="57" customFormat="1" ht="13.5"/>
    <row r="12388" s="57" customFormat="1" ht="13.5"/>
    <row r="12389" s="57" customFormat="1" ht="13.5"/>
    <row r="12390" s="57" customFormat="1" ht="13.5"/>
    <row r="12391" s="57" customFormat="1" ht="13.5"/>
    <row r="12392" s="57" customFormat="1" ht="13.5"/>
    <row r="12393" s="57" customFormat="1" ht="13.5"/>
    <row r="12394" s="57" customFormat="1" ht="13.5"/>
    <row r="12395" s="57" customFormat="1" ht="13.5"/>
    <row r="12396" s="57" customFormat="1" ht="13.5"/>
    <row r="12397" s="57" customFormat="1" ht="13.5"/>
    <row r="12398" s="57" customFormat="1" ht="13.5"/>
    <row r="12399" s="57" customFormat="1" ht="13.5"/>
    <row r="12400" s="57" customFormat="1" ht="13.5"/>
    <row r="12401" s="57" customFormat="1" ht="13.5"/>
    <row r="12402" s="57" customFormat="1" ht="13.5"/>
    <row r="12403" s="57" customFormat="1" ht="13.5"/>
    <row r="12404" s="57" customFormat="1" ht="13.5"/>
    <row r="12405" s="57" customFormat="1" ht="13.5"/>
    <row r="12406" s="57" customFormat="1" ht="13.5"/>
    <row r="12407" s="57" customFormat="1" ht="13.5"/>
    <row r="12408" s="57" customFormat="1" ht="13.5"/>
    <row r="12409" s="57" customFormat="1" ht="13.5"/>
    <row r="12410" s="57" customFormat="1" ht="13.5"/>
    <row r="12411" s="57" customFormat="1" ht="13.5"/>
    <row r="12412" s="57" customFormat="1" ht="13.5"/>
    <row r="12413" s="57" customFormat="1" ht="13.5"/>
    <row r="12414" s="57" customFormat="1" ht="13.5"/>
    <row r="12415" s="57" customFormat="1" ht="13.5"/>
    <row r="12416" s="57" customFormat="1" ht="13.5"/>
    <row r="12417" s="57" customFormat="1" ht="13.5"/>
    <row r="12418" s="57" customFormat="1" ht="13.5"/>
    <row r="12419" s="57" customFormat="1" ht="13.5"/>
    <row r="12420" s="57" customFormat="1" ht="13.5"/>
    <row r="12421" s="57" customFormat="1" ht="13.5"/>
    <row r="12422" s="57" customFormat="1" ht="13.5"/>
    <row r="12423" s="57" customFormat="1" ht="13.5"/>
    <row r="12424" s="57" customFormat="1" ht="13.5"/>
    <row r="12425" s="57" customFormat="1" ht="13.5"/>
    <row r="12426" s="57" customFormat="1" ht="13.5"/>
    <row r="12427" s="57" customFormat="1" ht="13.5"/>
    <row r="12428" s="57" customFormat="1" ht="13.5"/>
    <row r="12429" s="57" customFormat="1" ht="13.5"/>
    <row r="12430" s="57" customFormat="1" ht="13.5"/>
    <row r="12431" s="57" customFormat="1" ht="13.5"/>
    <row r="12432" s="57" customFormat="1" ht="13.5"/>
    <row r="12433" s="57" customFormat="1" ht="13.5"/>
    <row r="12434" s="57" customFormat="1" ht="13.5"/>
    <row r="12435" s="57" customFormat="1" ht="13.5"/>
    <row r="12436" s="57" customFormat="1" ht="13.5"/>
    <row r="12437" s="57" customFormat="1" ht="13.5"/>
    <row r="12438" s="57" customFormat="1" ht="13.5"/>
    <row r="12439" s="57" customFormat="1" ht="13.5"/>
    <row r="12440" s="57" customFormat="1" ht="13.5"/>
    <row r="12441" s="57" customFormat="1" ht="13.5"/>
    <row r="12442" s="57" customFormat="1" ht="13.5"/>
    <row r="12443" s="57" customFormat="1" ht="13.5"/>
    <row r="12444" s="57" customFormat="1" ht="13.5"/>
    <row r="12445" s="57" customFormat="1" ht="13.5"/>
    <row r="12446" s="57" customFormat="1" ht="13.5"/>
    <row r="12447" s="57" customFormat="1" ht="13.5"/>
    <row r="12448" s="57" customFormat="1" ht="13.5"/>
    <row r="12449" s="57" customFormat="1" ht="13.5"/>
    <row r="12450" s="57" customFormat="1" ht="13.5"/>
    <row r="12451" s="57" customFormat="1" ht="13.5"/>
    <row r="12452" s="57" customFormat="1" ht="13.5"/>
    <row r="12453" s="57" customFormat="1" ht="13.5"/>
    <row r="12454" s="57" customFormat="1" ht="13.5"/>
    <row r="12455" s="57" customFormat="1" ht="13.5"/>
    <row r="12456" s="57" customFormat="1" ht="13.5"/>
    <row r="12457" s="57" customFormat="1" ht="13.5"/>
    <row r="12458" s="57" customFormat="1" ht="13.5"/>
    <row r="12459" s="57" customFormat="1" ht="13.5"/>
    <row r="12460" s="57" customFormat="1" ht="13.5"/>
    <row r="12461" s="57" customFormat="1" ht="13.5"/>
    <row r="12462" s="57" customFormat="1" ht="13.5"/>
    <row r="12463" s="57" customFormat="1" ht="13.5"/>
    <row r="12464" s="57" customFormat="1" ht="13.5"/>
    <row r="12465" s="57" customFormat="1" ht="13.5"/>
    <row r="12466" s="57" customFormat="1" ht="13.5"/>
    <row r="12467" s="57" customFormat="1" ht="13.5"/>
    <row r="12468" s="57" customFormat="1" ht="13.5"/>
    <row r="12469" s="57" customFormat="1" ht="13.5"/>
    <row r="12470" s="57" customFormat="1" ht="13.5"/>
    <row r="12471" s="57" customFormat="1" ht="13.5"/>
    <row r="12472" s="57" customFormat="1" ht="13.5"/>
    <row r="12473" s="57" customFormat="1" ht="13.5"/>
    <row r="12474" s="57" customFormat="1" ht="13.5"/>
    <row r="12475" s="57" customFormat="1" ht="13.5"/>
    <row r="12476" s="57" customFormat="1" ht="13.5"/>
    <row r="12477" s="57" customFormat="1" ht="13.5"/>
    <row r="12478" s="57" customFormat="1" ht="13.5"/>
    <row r="12479" s="57" customFormat="1" ht="13.5"/>
    <row r="12480" s="57" customFormat="1" ht="13.5"/>
    <row r="12481" s="57" customFormat="1" ht="13.5"/>
    <row r="12482" s="57" customFormat="1" ht="13.5"/>
    <row r="12483" s="57" customFormat="1" ht="13.5"/>
    <row r="12484" s="57" customFormat="1" ht="13.5"/>
    <row r="12485" s="57" customFormat="1" ht="13.5"/>
    <row r="12486" s="57" customFormat="1" ht="13.5"/>
    <row r="12487" s="57" customFormat="1" ht="13.5"/>
    <row r="12488" s="57" customFormat="1" ht="13.5"/>
    <row r="12489" s="57" customFormat="1" ht="13.5"/>
    <row r="12490" s="57" customFormat="1" ht="13.5"/>
    <row r="12491" s="57" customFormat="1" ht="13.5"/>
    <row r="12492" s="57" customFormat="1" ht="13.5"/>
    <row r="12493" s="57" customFormat="1" ht="13.5"/>
    <row r="12494" s="57" customFormat="1" ht="13.5"/>
    <row r="12495" s="57" customFormat="1" ht="13.5"/>
    <row r="12496" s="57" customFormat="1" ht="13.5"/>
    <row r="12497" s="57" customFormat="1" ht="13.5"/>
    <row r="12498" s="57" customFormat="1" ht="13.5"/>
    <row r="12499" s="57" customFormat="1" ht="13.5"/>
    <row r="12500" s="57" customFormat="1" ht="13.5"/>
    <row r="12501" s="57" customFormat="1" ht="13.5"/>
    <row r="12502" s="57" customFormat="1" ht="13.5"/>
    <row r="12503" s="57" customFormat="1" ht="13.5"/>
    <row r="12504" s="57" customFormat="1" ht="13.5"/>
    <row r="12505" s="57" customFormat="1" ht="13.5"/>
    <row r="12506" s="57" customFormat="1" ht="13.5"/>
    <row r="12507" s="57" customFormat="1" ht="13.5"/>
    <row r="12508" s="57" customFormat="1" ht="13.5"/>
    <row r="12509" s="57" customFormat="1" ht="13.5"/>
    <row r="12510" s="57" customFormat="1" ht="13.5"/>
    <row r="12511" s="57" customFormat="1" ht="13.5"/>
    <row r="12512" s="57" customFormat="1" ht="13.5"/>
    <row r="12513" s="57" customFormat="1" ht="13.5"/>
    <row r="12514" s="57" customFormat="1" ht="13.5"/>
    <row r="12515" s="57" customFormat="1" ht="13.5"/>
    <row r="12516" s="57" customFormat="1" ht="13.5"/>
    <row r="12517" s="57" customFormat="1" ht="13.5"/>
    <row r="12518" s="57" customFormat="1" ht="13.5"/>
    <row r="12519" s="57" customFormat="1" ht="13.5"/>
    <row r="12520" s="57" customFormat="1" ht="13.5"/>
    <row r="12521" s="57" customFormat="1" ht="13.5"/>
    <row r="12522" s="57" customFormat="1" ht="13.5"/>
    <row r="12523" s="57" customFormat="1" ht="13.5"/>
    <row r="12524" s="57" customFormat="1" ht="13.5"/>
    <row r="12525" s="57" customFormat="1" ht="13.5"/>
    <row r="12526" s="57" customFormat="1" ht="13.5"/>
    <row r="12527" s="57" customFormat="1" ht="13.5"/>
    <row r="12528" s="57" customFormat="1" ht="13.5"/>
    <row r="12529" s="57" customFormat="1" ht="13.5"/>
    <row r="12530" s="57" customFormat="1" ht="13.5"/>
    <row r="12531" s="57" customFormat="1" ht="13.5"/>
    <row r="12532" s="57" customFormat="1" ht="13.5"/>
    <row r="12533" s="57" customFormat="1" ht="13.5"/>
    <row r="12534" s="57" customFormat="1" ht="13.5"/>
    <row r="12535" s="57" customFormat="1" ht="13.5"/>
    <row r="12536" s="57" customFormat="1" ht="13.5"/>
    <row r="12537" s="57" customFormat="1" ht="13.5"/>
    <row r="12538" s="57" customFormat="1" ht="13.5"/>
    <row r="12539" s="57" customFormat="1" ht="13.5"/>
    <row r="12540" s="57" customFormat="1" ht="13.5"/>
    <row r="12541" s="57" customFormat="1" ht="13.5"/>
    <row r="12542" s="57" customFormat="1" ht="13.5"/>
    <row r="12543" s="57" customFormat="1" ht="13.5"/>
    <row r="12544" s="57" customFormat="1" ht="13.5"/>
    <row r="12545" s="57" customFormat="1" ht="13.5"/>
    <row r="12546" s="57" customFormat="1" ht="13.5"/>
    <row r="12547" s="57" customFormat="1" ht="13.5"/>
    <row r="12548" s="57" customFormat="1" ht="13.5"/>
    <row r="12549" s="57" customFormat="1" ht="13.5"/>
    <row r="12550" s="57" customFormat="1" ht="13.5"/>
    <row r="12551" s="57" customFormat="1" ht="13.5"/>
    <row r="12552" s="57" customFormat="1" ht="13.5"/>
    <row r="12553" s="57" customFormat="1" ht="13.5"/>
    <row r="12554" s="57" customFormat="1" ht="13.5"/>
    <row r="12555" s="57" customFormat="1" ht="13.5"/>
    <row r="12556" s="57" customFormat="1" ht="13.5"/>
    <row r="12557" s="57" customFormat="1" ht="13.5"/>
    <row r="12558" s="57" customFormat="1" ht="13.5"/>
    <row r="12559" s="57" customFormat="1" ht="13.5"/>
    <row r="12560" s="57" customFormat="1" ht="13.5"/>
    <row r="12561" s="57" customFormat="1" ht="13.5"/>
    <row r="12562" s="57" customFormat="1" ht="13.5"/>
    <row r="12563" s="57" customFormat="1" ht="13.5"/>
    <row r="12564" s="57" customFormat="1" ht="13.5"/>
    <row r="12565" s="57" customFormat="1" ht="13.5"/>
    <row r="12566" s="57" customFormat="1" ht="13.5"/>
    <row r="12567" s="57" customFormat="1" ht="13.5"/>
    <row r="12568" s="57" customFormat="1" ht="13.5"/>
    <row r="12569" s="57" customFormat="1" ht="13.5"/>
    <row r="12570" s="57" customFormat="1" ht="13.5"/>
    <row r="12571" s="57" customFormat="1" ht="13.5"/>
    <row r="12572" s="57" customFormat="1" ht="13.5"/>
    <row r="12573" s="57" customFormat="1" ht="13.5"/>
    <row r="12574" s="57" customFormat="1" ht="13.5"/>
    <row r="12575" s="57" customFormat="1" ht="13.5"/>
    <row r="12576" s="57" customFormat="1" ht="13.5"/>
    <row r="12577" s="57" customFormat="1" ht="13.5"/>
    <row r="12578" s="57" customFormat="1" ht="13.5"/>
    <row r="12579" s="57" customFormat="1" ht="13.5"/>
    <row r="12580" s="57" customFormat="1" ht="13.5"/>
    <row r="12581" s="57" customFormat="1" ht="13.5"/>
    <row r="12582" s="57" customFormat="1" ht="13.5"/>
    <row r="12583" s="57" customFormat="1" ht="13.5"/>
    <row r="12584" s="57" customFormat="1" ht="13.5"/>
    <row r="12585" s="57" customFormat="1" ht="13.5"/>
    <row r="12586" s="57" customFormat="1" ht="13.5"/>
    <row r="12587" s="57" customFormat="1" ht="13.5"/>
    <row r="12588" s="57" customFormat="1" ht="13.5"/>
    <row r="12589" s="57" customFormat="1" ht="13.5"/>
    <row r="12590" s="57" customFormat="1" ht="13.5"/>
    <row r="12591" s="57" customFormat="1" ht="13.5"/>
    <row r="12592" s="57" customFormat="1" ht="13.5"/>
    <row r="12593" s="57" customFormat="1" ht="13.5"/>
    <row r="12594" s="57" customFormat="1" ht="13.5"/>
    <row r="12595" s="57" customFormat="1" ht="13.5"/>
    <row r="12596" s="57" customFormat="1" ht="13.5"/>
    <row r="12597" s="57" customFormat="1" ht="13.5"/>
    <row r="12598" s="57" customFormat="1" ht="13.5"/>
    <row r="12599" s="57" customFormat="1" ht="13.5"/>
    <row r="12600" s="57" customFormat="1" ht="13.5"/>
    <row r="12601" s="57" customFormat="1" ht="13.5"/>
    <row r="12602" s="57" customFormat="1" ht="13.5"/>
    <row r="12603" s="57" customFormat="1" ht="13.5"/>
    <row r="12604" s="57" customFormat="1" ht="13.5"/>
    <row r="12605" s="57" customFormat="1" ht="13.5"/>
    <row r="12606" s="57" customFormat="1" ht="13.5"/>
    <row r="12607" s="57" customFormat="1" ht="13.5"/>
    <row r="12608" s="57" customFormat="1" ht="13.5"/>
    <row r="12609" s="57" customFormat="1" ht="13.5"/>
    <row r="12610" s="57" customFormat="1" ht="13.5"/>
    <row r="12611" s="57" customFormat="1" ht="13.5"/>
    <row r="12612" s="57" customFormat="1" ht="13.5"/>
    <row r="12613" s="57" customFormat="1" ht="13.5"/>
    <row r="12614" s="57" customFormat="1" ht="13.5"/>
    <row r="12615" s="57" customFormat="1" ht="13.5"/>
    <row r="12616" s="57" customFormat="1" ht="13.5"/>
    <row r="12617" s="57" customFormat="1" ht="13.5"/>
    <row r="12618" s="57" customFormat="1" ht="13.5"/>
    <row r="12619" s="57" customFormat="1" ht="13.5"/>
    <row r="12620" s="57" customFormat="1" ht="13.5"/>
    <row r="12621" s="57" customFormat="1" ht="13.5"/>
    <row r="12622" s="57" customFormat="1" ht="13.5"/>
    <row r="12623" s="57" customFormat="1" ht="13.5"/>
    <row r="12624" s="57" customFormat="1" ht="13.5"/>
    <row r="12625" s="57" customFormat="1" ht="13.5"/>
    <row r="12626" s="57" customFormat="1" ht="13.5"/>
    <row r="12627" s="57" customFormat="1" ht="13.5"/>
    <row r="12628" s="57" customFormat="1" ht="13.5"/>
    <row r="12629" s="57" customFormat="1" ht="13.5"/>
    <row r="12630" s="57" customFormat="1" ht="13.5"/>
    <row r="12631" s="57" customFormat="1" ht="13.5"/>
    <row r="12632" s="57" customFormat="1" ht="13.5"/>
    <row r="12633" s="57" customFormat="1" ht="13.5"/>
    <row r="12634" s="57" customFormat="1" ht="13.5"/>
    <row r="12635" s="57" customFormat="1" ht="13.5"/>
    <row r="12636" s="57" customFormat="1" ht="13.5"/>
    <row r="12637" s="57" customFormat="1" ht="13.5"/>
    <row r="12638" s="57" customFormat="1" ht="13.5"/>
    <row r="12639" s="57" customFormat="1" ht="13.5"/>
    <row r="12640" s="57" customFormat="1" ht="13.5"/>
    <row r="12641" s="57" customFormat="1" ht="13.5"/>
    <row r="12642" s="57" customFormat="1" ht="13.5"/>
    <row r="12643" s="57" customFormat="1" ht="13.5"/>
    <row r="12644" s="57" customFormat="1" ht="13.5"/>
    <row r="12645" s="57" customFormat="1" ht="13.5"/>
    <row r="12646" s="57" customFormat="1" ht="13.5"/>
    <row r="12647" s="57" customFormat="1" ht="13.5"/>
    <row r="12648" s="57" customFormat="1" ht="13.5"/>
    <row r="12649" s="57" customFormat="1" ht="13.5"/>
    <row r="12650" s="57" customFormat="1" ht="13.5"/>
    <row r="12651" s="57" customFormat="1" ht="13.5"/>
    <row r="12652" s="57" customFormat="1" ht="13.5"/>
    <row r="12653" s="57" customFormat="1" ht="13.5"/>
    <row r="12654" s="57" customFormat="1" ht="13.5"/>
    <row r="12655" s="57" customFormat="1" ht="13.5"/>
    <row r="12656" s="57" customFormat="1" ht="13.5"/>
    <row r="12657" s="57" customFormat="1" ht="13.5"/>
    <row r="12658" s="57" customFormat="1" ht="13.5"/>
    <row r="12659" s="57" customFormat="1" ht="13.5"/>
    <row r="12660" s="57" customFormat="1" ht="13.5"/>
    <row r="12661" s="57" customFormat="1" ht="13.5"/>
    <row r="12662" s="57" customFormat="1" ht="13.5"/>
    <row r="12663" s="57" customFormat="1" ht="13.5"/>
    <row r="12664" s="57" customFormat="1" ht="13.5"/>
    <row r="12665" s="57" customFormat="1" ht="13.5"/>
    <row r="12666" s="57" customFormat="1" ht="13.5"/>
    <row r="12667" s="57" customFormat="1" ht="13.5"/>
    <row r="12668" s="57" customFormat="1" ht="13.5"/>
    <row r="12669" s="57" customFormat="1" ht="13.5"/>
    <row r="12670" s="57" customFormat="1" ht="13.5"/>
    <row r="12671" s="57" customFormat="1" ht="13.5"/>
    <row r="12672" s="57" customFormat="1" ht="13.5"/>
    <row r="12673" s="57" customFormat="1" ht="13.5"/>
    <row r="12674" s="57" customFormat="1" ht="13.5"/>
    <row r="12675" s="57" customFormat="1" ht="13.5"/>
    <row r="12676" s="57" customFormat="1" ht="13.5"/>
    <row r="12677" s="57" customFormat="1" ht="13.5"/>
    <row r="12678" s="57" customFormat="1" ht="13.5"/>
    <row r="12679" s="57" customFormat="1" ht="13.5"/>
    <row r="12680" s="57" customFormat="1" ht="13.5"/>
    <row r="12681" s="57" customFormat="1" ht="13.5"/>
    <row r="12682" s="57" customFormat="1" ht="13.5"/>
    <row r="12683" s="57" customFormat="1" ht="13.5"/>
    <row r="12684" s="57" customFormat="1" ht="13.5"/>
    <row r="12685" s="57" customFormat="1" ht="13.5"/>
    <row r="12686" s="57" customFormat="1" ht="13.5"/>
    <row r="12687" s="57" customFormat="1" ht="13.5"/>
    <row r="12688" s="57" customFormat="1" ht="13.5"/>
    <row r="12689" s="57" customFormat="1" ht="13.5"/>
    <row r="12690" s="57" customFormat="1" ht="13.5"/>
    <row r="12691" s="57" customFormat="1" ht="13.5"/>
    <row r="12692" s="57" customFormat="1" ht="13.5"/>
    <row r="12693" s="57" customFormat="1" ht="13.5"/>
    <row r="12694" s="57" customFormat="1" ht="13.5"/>
    <row r="12695" s="57" customFormat="1" ht="13.5"/>
    <row r="12696" s="57" customFormat="1" ht="13.5"/>
    <row r="12697" s="57" customFormat="1" ht="13.5"/>
    <row r="12698" s="57" customFormat="1" ht="13.5"/>
    <row r="12699" s="57" customFormat="1" ht="13.5"/>
    <row r="12700" s="57" customFormat="1" ht="13.5"/>
    <row r="12701" s="57" customFormat="1" ht="13.5"/>
    <row r="12702" s="57" customFormat="1" ht="13.5"/>
    <row r="12703" s="57" customFormat="1" ht="13.5"/>
    <row r="12704" s="57" customFormat="1" ht="13.5"/>
    <row r="12705" s="57" customFormat="1" ht="13.5"/>
    <row r="12706" s="57" customFormat="1" ht="13.5"/>
    <row r="12707" s="57" customFormat="1" ht="13.5"/>
    <row r="12708" s="57" customFormat="1" ht="13.5"/>
    <row r="12709" s="57" customFormat="1" ht="13.5"/>
    <row r="12710" s="57" customFormat="1" ht="13.5"/>
    <row r="12711" s="57" customFormat="1" ht="13.5"/>
    <row r="12712" s="57" customFormat="1" ht="13.5"/>
    <row r="12713" s="57" customFormat="1" ht="13.5"/>
    <row r="12714" s="57" customFormat="1" ht="13.5"/>
    <row r="12715" s="57" customFormat="1" ht="13.5"/>
    <row r="12716" s="57" customFormat="1" ht="13.5"/>
    <row r="12717" s="57" customFormat="1" ht="13.5"/>
    <row r="12718" s="57" customFormat="1" ht="13.5"/>
    <row r="12719" s="57" customFormat="1" ht="13.5"/>
    <row r="12720" s="57" customFormat="1" ht="13.5"/>
    <row r="12721" s="57" customFormat="1" ht="13.5"/>
    <row r="12722" s="57" customFormat="1" ht="13.5"/>
    <row r="12723" s="57" customFormat="1" ht="13.5"/>
    <row r="12724" s="57" customFormat="1" ht="13.5"/>
    <row r="12725" s="57" customFormat="1" ht="13.5"/>
    <row r="12726" s="57" customFormat="1" ht="13.5"/>
    <row r="12727" s="57" customFormat="1" ht="13.5"/>
    <row r="12728" s="57" customFormat="1" ht="13.5"/>
    <row r="12729" s="57" customFormat="1" ht="13.5"/>
    <row r="12730" s="57" customFormat="1" ht="13.5"/>
    <row r="12731" s="57" customFormat="1" ht="13.5"/>
    <row r="12732" s="57" customFormat="1" ht="13.5"/>
    <row r="12733" s="57" customFormat="1" ht="13.5"/>
    <row r="12734" s="57" customFormat="1" ht="13.5"/>
    <row r="12735" s="57" customFormat="1" ht="13.5"/>
    <row r="12736" s="57" customFormat="1" ht="13.5"/>
    <row r="12737" s="57" customFormat="1" ht="13.5"/>
    <row r="12738" s="57" customFormat="1" ht="13.5"/>
    <row r="12739" s="57" customFormat="1" ht="13.5"/>
    <row r="12740" s="57" customFormat="1" ht="13.5"/>
    <row r="12741" s="57" customFormat="1" ht="13.5"/>
    <row r="12742" s="57" customFormat="1" ht="13.5"/>
    <row r="12743" s="57" customFormat="1" ht="13.5"/>
    <row r="12744" s="57" customFormat="1" ht="13.5"/>
    <row r="12745" s="57" customFormat="1" ht="13.5"/>
    <row r="12746" s="57" customFormat="1" ht="13.5"/>
    <row r="12747" s="57" customFormat="1" ht="13.5"/>
    <row r="12748" s="57" customFormat="1" ht="13.5"/>
    <row r="12749" s="57" customFormat="1" ht="13.5"/>
    <row r="12750" s="57" customFormat="1" ht="13.5"/>
    <row r="12751" s="57" customFormat="1" ht="13.5"/>
    <row r="12752" s="57" customFormat="1" ht="13.5"/>
    <row r="12753" s="57" customFormat="1" ht="13.5"/>
    <row r="12754" s="57" customFormat="1" ht="13.5"/>
    <row r="12755" s="57" customFormat="1" ht="13.5"/>
    <row r="12756" s="57" customFormat="1" ht="13.5"/>
    <row r="12757" s="57" customFormat="1" ht="13.5"/>
    <row r="12758" s="57" customFormat="1" ht="13.5"/>
    <row r="12759" s="57" customFormat="1" ht="13.5"/>
    <row r="12760" s="57" customFormat="1" ht="13.5"/>
    <row r="12761" s="57" customFormat="1" ht="13.5"/>
    <row r="12762" s="57" customFormat="1" ht="13.5"/>
    <row r="12763" s="57" customFormat="1" ht="13.5"/>
    <row r="12764" s="57" customFormat="1" ht="13.5"/>
    <row r="12765" s="57" customFormat="1" ht="13.5"/>
    <row r="12766" s="57" customFormat="1" ht="13.5"/>
    <row r="12767" s="57" customFormat="1" ht="13.5"/>
    <row r="12768" s="57" customFormat="1" ht="13.5"/>
    <row r="12769" s="57" customFormat="1" ht="13.5"/>
    <row r="12770" s="57" customFormat="1" ht="13.5"/>
    <row r="12771" s="57" customFormat="1" ht="13.5"/>
    <row r="12772" s="57" customFormat="1" ht="13.5"/>
    <row r="12773" s="57" customFormat="1" ht="13.5"/>
    <row r="12774" s="57" customFormat="1" ht="13.5"/>
    <row r="12775" s="57" customFormat="1" ht="13.5"/>
    <row r="12776" s="57" customFormat="1" ht="13.5"/>
    <row r="12777" s="57" customFormat="1" ht="13.5"/>
    <row r="12778" s="57" customFormat="1" ht="13.5"/>
    <row r="12779" s="57" customFormat="1" ht="13.5"/>
    <row r="12780" s="57" customFormat="1" ht="13.5"/>
    <row r="12781" s="57" customFormat="1" ht="13.5"/>
    <row r="12782" s="57" customFormat="1" ht="13.5"/>
    <row r="12783" s="57" customFormat="1" ht="13.5"/>
    <row r="12784" s="57" customFormat="1" ht="13.5"/>
    <row r="12785" s="57" customFormat="1" ht="13.5"/>
    <row r="12786" s="57" customFormat="1" ht="13.5"/>
    <row r="12787" s="57" customFormat="1" ht="13.5"/>
    <row r="12788" s="57" customFormat="1" ht="13.5"/>
    <row r="12789" s="57" customFormat="1" ht="13.5"/>
    <row r="12790" s="57" customFormat="1" ht="13.5"/>
    <row r="12791" s="57" customFormat="1" ht="13.5"/>
    <row r="12792" s="57" customFormat="1" ht="13.5"/>
    <row r="12793" s="57" customFormat="1" ht="13.5"/>
    <row r="12794" s="57" customFormat="1" ht="13.5"/>
    <row r="12795" s="57" customFormat="1" ht="13.5"/>
    <row r="12796" s="57" customFormat="1" ht="13.5"/>
    <row r="12797" s="57" customFormat="1" ht="13.5"/>
    <row r="12798" s="57" customFormat="1" ht="13.5"/>
    <row r="12799" s="57" customFormat="1" ht="13.5"/>
    <row r="12800" s="57" customFormat="1" ht="13.5"/>
    <row r="12801" s="57" customFormat="1" ht="13.5"/>
    <row r="12802" s="57" customFormat="1" ht="13.5"/>
    <row r="12803" s="57" customFormat="1" ht="13.5"/>
    <row r="12804" s="57" customFormat="1" ht="13.5"/>
    <row r="12805" s="57" customFormat="1" ht="13.5"/>
    <row r="12806" s="57" customFormat="1" ht="13.5"/>
    <row r="12807" s="57" customFormat="1" ht="13.5"/>
    <row r="12808" s="57" customFormat="1" ht="13.5"/>
    <row r="12809" s="57" customFormat="1" ht="13.5"/>
    <row r="12810" s="57" customFormat="1" ht="13.5"/>
    <row r="12811" s="57" customFormat="1" ht="13.5"/>
    <row r="12812" s="57" customFormat="1" ht="13.5"/>
    <row r="12813" s="57" customFormat="1" ht="13.5"/>
    <row r="12814" s="57" customFormat="1" ht="13.5"/>
    <row r="12815" s="57" customFormat="1" ht="13.5"/>
    <row r="12816" s="57" customFormat="1" ht="13.5"/>
    <row r="12817" s="57" customFormat="1" ht="13.5"/>
    <row r="12818" s="57" customFormat="1" ht="13.5"/>
    <row r="12819" s="57" customFormat="1" ht="13.5"/>
    <row r="12820" s="57" customFormat="1" ht="13.5"/>
    <row r="12821" s="57" customFormat="1" ht="13.5"/>
    <row r="12822" s="57" customFormat="1" ht="13.5"/>
    <row r="12823" s="57" customFormat="1" ht="13.5"/>
    <row r="12824" s="57" customFormat="1" ht="13.5"/>
    <row r="12825" s="57" customFormat="1" ht="13.5"/>
    <row r="12826" s="57" customFormat="1" ht="13.5"/>
    <row r="12827" s="57" customFormat="1" ht="13.5"/>
    <row r="12828" s="57" customFormat="1" ht="13.5"/>
    <row r="12829" s="57" customFormat="1" ht="13.5"/>
    <row r="12830" s="57" customFormat="1" ht="13.5"/>
    <row r="12831" s="57" customFormat="1" ht="13.5"/>
    <row r="12832" s="57" customFormat="1" ht="13.5"/>
    <row r="12833" s="57" customFormat="1" ht="13.5"/>
    <row r="12834" s="57" customFormat="1" ht="13.5"/>
    <row r="12835" s="57" customFormat="1" ht="13.5"/>
    <row r="12836" s="57" customFormat="1" ht="13.5"/>
    <row r="12837" s="57" customFormat="1" ht="13.5"/>
    <row r="12838" s="57" customFormat="1" ht="13.5"/>
    <row r="12839" s="57" customFormat="1" ht="13.5"/>
    <row r="12840" s="57" customFormat="1" ht="13.5"/>
    <row r="12841" s="57" customFormat="1" ht="13.5"/>
    <row r="12842" s="57" customFormat="1" ht="13.5"/>
    <row r="12843" s="57" customFormat="1" ht="13.5"/>
    <row r="12844" s="57" customFormat="1" ht="13.5"/>
    <row r="12845" s="57" customFormat="1" ht="13.5"/>
    <row r="12846" s="57" customFormat="1" ht="13.5"/>
    <row r="12847" s="57" customFormat="1" ht="13.5"/>
    <row r="12848" s="57" customFormat="1" ht="13.5"/>
    <row r="12849" s="57" customFormat="1" ht="13.5"/>
    <row r="12850" s="57" customFormat="1" ht="13.5"/>
    <row r="12851" s="57" customFormat="1" ht="13.5"/>
    <row r="12852" s="57" customFormat="1" ht="13.5"/>
    <row r="12853" s="57" customFormat="1" ht="13.5"/>
    <row r="12854" s="57" customFormat="1" ht="13.5"/>
    <row r="12855" s="57" customFormat="1" ht="13.5"/>
    <row r="12856" s="57" customFormat="1" ht="13.5"/>
    <row r="12857" s="57" customFormat="1" ht="13.5"/>
    <row r="12858" s="57" customFormat="1" ht="13.5"/>
    <row r="12859" s="57" customFormat="1" ht="13.5"/>
    <row r="12860" s="57" customFormat="1" ht="13.5"/>
    <row r="12861" s="57" customFormat="1" ht="13.5"/>
    <row r="12862" s="57" customFormat="1" ht="13.5"/>
    <row r="12863" s="57" customFormat="1" ht="13.5"/>
    <row r="12864" s="57" customFormat="1" ht="13.5"/>
    <row r="12865" s="57" customFormat="1" ht="13.5"/>
    <row r="12866" s="57" customFormat="1" ht="13.5"/>
    <row r="12867" s="57" customFormat="1" ht="13.5"/>
    <row r="12868" s="57" customFormat="1" ht="13.5"/>
    <row r="12869" s="57" customFormat="1" ht="13.5"/>
    <row r="12870" s="57" customFormat="1" ht="13.5"/>
    <row r="12871" s="57" customFormat="1" ht="13.5"/>
    <row r="12872" s="57" customFormat="1" ht="13.5"/>
    <row r="12873" s="57" customFormat="1" ht="13.5"/>
    <row r="12874" s="57" customFormat="1" ht="13.5"/>
    <row r="12875" s="57" customFormat="1" ht="13.5"/>
    <row r="12876" s="57" customFormat="1" ht="13.5"/>
    <row r="12877" s="57" customFormat="1" ht="13.5"/>
    <row r="12878" s="57" customFormat="1" ht="13.5"/>
    <row r="12879" s="57" customFormat="1" ht="13.5"/>
    <row r="12880" s="57" customFormat="1" ht="13.5"/>
    <row r="12881" s="57" customFormat="1" ht="13.5"/>
    <row r="12882" s="57" customFormat="1" ht="13.5"/>
    <row r="12883" s="57" customFormat="1" ht="13.5"/>
    <row r="12884" s="57" customFormat="1" ht="13.5"/>
    <row r="12885" s="57" customFormat="1" ht="13.5"/>
    <row r="12886" s="57" customFormat="1" ht="13.5"/>
    <row r="12887" s="57" customFormat="1" ht="13.5"/>
    <row r="12888" s="57" customFormat="1" ht="13.5"/>
    <row r="12889" s="57" customFormat="1" ht="13.5"/>
    <row r="12890" s="57" customFormat="1" ht="13.5"/>
    <row r="12891" s="57" customFormat="1" ht="13.5"/>
    <row r="12892" s="57" customFormat="1" ht="13.5"/>
    <row r="12893" s="57" customFormat="1" ht="13.5"/>
    <row r="12894" s="57" customFormat="1" ht="13.5"/>
    <row r="12895" s="57" customFormat="1" ht="13.5"/>
    <row r="12896" s="57" customFormat="1" ht="13.5"/>
    <row r="12897" s="57" customFormat="1" ht="13.5"/>
    <row r="12898" s="57" customFormat="1" ht="13.5"/>
    <row r="12899" s="57" customFormat="1" ht="13.5"/>
    <row r="12900" s="57" customFormat="1" ht="13.5"/>
    <row r="12901" s="57" customFormat="1" ht="13.5"/>
    <row r="12902" s="57" customFormat="1" ht="13.5"/>
    <row r="12903" s="57" customFormat="1" ht="13.5"/>
    <row r="12904" s="57" customFormat="1" ht="13.5"/>
    <row r="12905" s="57" customFormat="1" ht="13.5"/>
    <row r="12906" s="57" customFormat="1" ht="13.5"/>
    <row r="12907" s="57" customFormat="1" ht="13.5"/>
    <row r="12908" s="57" customFormat="1" ht="13.5"/>
    <row r="12909" s="57" customFormat="1" ht="13.5"/>
    <row r="12910" s="57" customFormat="1" ht="13.5"/>
    <row r="12911" s="57" customFormat="1" ht="13.5"/>
    <row r="12912" s="57" customFormat="1" ht="13.5"/>
    <row r="12913" s="57" customFormat="1" ht="13.5"/>
    <row r="12914" s="57" customFormat="1" ht="13.5"/>
    <row r="12915" s="57" customFormat="1" ht="13.5"/>
    <row r="12916" s="57" customFormat="1" ht="13.5"/>
    <row r="12917" s="57" customFormat="1" ht="13.5"/>
    <row r="12918" s="57" customFormat="1" ht="13.5"/>
    <row r="12919" s="57" customFormat="1" ht="13.5"/>
    <row r="12920" s="57" customFormat="1" ht="13.5"/>
    <row r="12921" s="57" customFormat="1" ht="13.5"/>
    <row r="12922" s="57" customFormat="1" ht="13.5"/>
    <row r="12923" s="57" customFormat="1" ht="13.5"/>
    <row r="12924" s="57" customFormat="1" ht="13.5"/>
    <row r="12925" s="57" customFormat="1" ht="13.5"/>
    <row r="12926" s="57" customFormat="1" ht="13.5"/>
    <row r="12927" s="57" customFormat="1" ht="13.5"/>
    <row r="12928" s="57" customFormat="1" ht="13.5"/>
    <row r="12929" s="57" customFormat="1" ht="13.5"/>
    <row r="12930" s="57" customFormat="1" ht="13.5"/>
    <row r="12931" s="57" customFormat="1" ht="13.5"/>
    <row r="12932" s="57" customFormat="1" ht="13.5"/>
    <row r="12933" s="57" customFormat="1" ht="13.5"/>
    <row r="12934" s="57" customFormat="1" ht="13.5"/>
    <row r="12935" s="57" customFormat="1" ht="13.5"/>
    <row r="12936" s="57" customFormat="1" ht="13.5"/>
    <row r="12937" s="57" customFormat="1" ht="13.5"/>
    <row r="12938" s="57" customFormat="1" ht="13.5"/>
    <row r="12939" s="57" customFormat="1" ht="13.5"/>
    <row r="12940" s="57" customFormat="1" ht="13.5"/>
    <row r="12941" s="57" customFormat="1" ht="13.5"/>
    <row r="12942" s="57" customFormat="1" ht="13.5"/>
    <row r="12943" s="57" customFormat="1" ht="13.5"/>
    <row r="12944" s="57" customFormat="1" ht="13.5"/>
    <row r="12945" s="57" customFormat="1" ht="13.5"/>
    <row r="12946" s="57" customFormat="1" ht="13.5"/>
    <row r="12947" s="57" customFormat="1" ht="13.5"/>
    <row r="12948" s="57" customFormat="1" ht="13.5"/>
    <row r="12949" s="57" customFormat="1" ht="13.5"/>
    <row r="12950" s="57" customFormat="1" ht="13.5"/>
    <row r="12951" s="57" customFormat="1" ht="13.5"/>
    <row r="12952" s="57" customFormat="1" ht="13.5"/>
    <row r="12953" s="57" customFormat="1" ht="13.5"/>
    <row r="12954" s="57" customFormat="1" ht="13.5"/>
    <row r="12955" s="57" customFormat="1" ht="13.5"/>
    <row r="12956" s="57" customFormat="1" ht="13.5"/>
    <row r="12957" s="57" customFormat="1" ht="13.5"/>
    <row r="12958" s="57" customFormat="1" ht="13.5"/>
    <row r="12959" s="57" customFormat="1" ht="13.5"/>
    <row r="12960" s="57" customFormat="1" ht="13.5"/>
    <row r="12961" s="57" customFormat="1" ht="13.5"/>
    <row r="12962" s="57" customFormat="1" ht="13.5"/>
    <row r="12963" s="57" customFormat="1" ht="13.5"/>
    <row r="12964" s="57" customFormat="1" ht="13.5"/>
    <row r="12965" s="57" customFormat="1" ht="13.5"/>
    <row r="12966" s="57" customFormat="1" ht="13.5"/>
    <row r="12967" s="57" customFormat="1" ht="13.5"/>
    <row r="12968" s="57" customFormat="1" ht="13.5"/>
    <row r="12969" s="57" customFormat="1" ht="13.5"/>
    <row r="12970" s="57" customFormat="1" ht="13.5"/>
    <row r="12971" s="57" customFormat="1" ht="13.5"/>
    <row r="12972" s="57" customFormat="1" ht="13.5"/>
    <row r="12973" s="57" customFormat="1" ht="13.5"/>
    <row r="12974" s="57" customFormat="1" ht="13.5"/>
    <row r="12975" s="57" customFormat="1" ht="13.5"/>
    <row r="12976" s="57" customFormat="1" ht="13.5"/>
    <row r="12977" s="57" customFormat="1" ht="13.5"/>
    <row r="12978" s="57" customFormat="1" ht="13.5"/>
    <row r="12979" s="57" customFormat="1" ht="13.5"/>
    <row r="12980" s="57" customFormat="1" ht="13.5"/>
    <row r="12981" s="57" customFormat="1" ht="13.5"/>
    <row r="12982" s="57" customFormat="1" ht="13.5"/>
    <row r="12983" s="57" customFormat="1" ht="13.5"/>
    <row r="12984" s="57" customFormat="1" ht="13.5"/>
    <row r="12985" s="57" customFormat="1" ht="13.5"/>
    <row r="12986" s="57" customFormat="1" ht="13.5"/>
    <row r="12987" s="57" customFormat="1" ht="13.5"/>
    <row r="12988" s="57" customFormat="1" ht="13.5"/>
    <row r="12989" s="57" customFormat="1" ht="13.5"/>
    <row r="12990" s="57" customFormat="1" ht="13.5"/>
    <row r="12991" s="57" customFormat="1" ht="13.5"/>
    <row r="12992" s="57" customFormat="1" ht="13.5"/>
    <row r="12993" s="57" customFormat="1" ht="13.5"/>
    <row r="12994" s="57" customFormat="1" ht="13.5"/>
    <row r="12995" s="57" customFormat="1" ht="13.5"/>
    <row r="12996" s="57" customFormat="1" ht="13.5"/>
    <row r="12997" s="57" customFormat="1" ht="13.5"/>
    <row r="12998" s="57" customFormat="1" ht="13.5"/>
    <row r="12999" s="57" customFormat="1" ht="13.5"/>
    <row r="13000" s="57" customFormat="1" ht="13.5"/>
    <row r="13001" s="57" customFormat="1" ht="13.5"/>
    <row r="13002" s="57" customFormat="1" ht="13.5"/>
    <row r="13003" s="57" customFormat="1" ht="13.5"/>
    <row r="13004" s="57" customFormat="1" ht="13.5"/>
    <row r="13005" s="57" customFormat="1" ht="13.5"/>
    <row r="13006" s="57" customFormat="1" ht="13.5"/>
    <row r="13007" s="57" customFormat="1" ht="13.5"/>
    <row r="13008" s="57" customFormat="1" ht="13.5"/>
    <row r="13009" s="57" customFormat="1" ht="13.5"/>
    <row r="13010" s="57" customFormat="1" ht="13.5"/>
    <row r="13011" s="57" customFormat="1" ht="13.5"/>
    <row r="13012" s="57" customFormat="1" ht="13.5"/>
    <row r="13013" s="57" customFormat="1" ht="13.5"/>
    <row r="13014" s="57" customFormat="1" ht="13.5"/>
    <row r="13015" s="57" customFormat="1" ht="13.5"/>
    <row r="13016" s="57" customFormat="1" ht="13.5"/>
    <row r="13017" s="57" customFormat="1" ht="13.5"/>
    <row r="13018" s="57" customFormat="1" ht="13.5"/>
    <row r="13019" s="57" customFormat="1" ht="13.5"/>
    <row r="13020" s="57" customFormat="1" ht="13.5"/>
    <row r="13021" s="57" customFormat="1" ht="13.5"/>
    <row r="13022" s="57" customFormat="1" ht="13.5"/>
    <row r="13023" s="57" customFormat="1" ht="13.5"/>
    <row r="13024" s="57" customFormat="1" ht="13.5"/>
    <row r="13025" s="57" customFormat="1" ht="13.5"/>
    <row r="13026" s="57" customFormat="1" ht="13.5"/>
    <row r="13027" s="57" customFormat="1" ht="13.5"/>
    <row r="13028" s="57" customFormat="1" ht="13.5"/>
    <row r="13029" s="57" customFormat="1" ht="13.5"/>
    <row r="13030" s="57" customFormat="1" ht="13.5"/>
    <row r="13031" s="57" customFormat="1" ht="13.5"/>
    <row r="13032" s="57" customFormat="1" ht="13.5"/>
    <row r="13033" s="57" customFormat="1" ht="13.5"/>
    <row r="13034" s="57" customFormat="1" ht="13.5"/>
    <row r="13035" s="57" customFormat="1" ht="13.5"/>
    <row r="13036" s="57" customFormat="1" ht="13.5"/>
    <row r="13037" s="57" customFormat="1" ht="13.5"/>
    <row r="13038" s="57" customFormat="1" ht="13.5"/>
    <row r="13039" s="57" customFormat="1" ht="13.5"/>
    <row r="13040" s="57" customFormat="1" ht="13.5"/>
    <row r="13041" s="57" customFormat="1" ht="13.5"/>
    <row r="13042" s="57" customFormat="1" ht="13.5"/>
    <row r="13043" s="57" customFormat="1" ht="13.5"/>
    <row r="13044" s="57" customFormat="1" ht="13.5"/>
    <row r="13045" s="57" customFormat="1" ht="13.5"/>
    <row r="13046" s="57" customFormat="1" ht="13.5"/>
    <row r="13047" s="57" customFormat="1" ht="13.5"/>
    <row r="13048" s="57" customFormat="1" ht="13.5"/>
    <row r="13049" s="57" customFormat="1" ht="13.5"/>
    <row r="13050" s="57" customFormat="1" ht="13.5"/>
    <row r="13051" s="57" customFormat="1" ht="13.5"/>
    <row r="13052" s="57" customFormat="1" ht="13.5"/>
    <row r="13053" s="57" customFormat="1" ht="13.5"/>
    <row r="13054" s="57" customFormat="1" ht="13.5"/>
    <row r="13055" s="57" customFormat="1" ht="13.5"/>
    <row r="13056" s="57" customFormat="1" ht="13.5"/>
    <row r="13057" s="57" customFormat="1" ht="13.5"/>
    <row r="13058" s="57" customFormat="1" ht="13.5"/>
    <row r="13059" s="57" customFormat="1" ht="13.5"/>
    <row r="13060" s="57" customFormat="1" ht="13.5"/>
    <row r="13061" s="57" customFormat="1" ht="13.5"/>
    <row r="13062" s="57" customFormat="1" ht="13.5"/>
    <row r="13063" s="57" customFormat="1" ht="13.5"/>
    <row r="13064" s="57" customFormat="1" ht="13.5"/>
    <row r="13065" s="57" customFormat="1" ht="13.5"/>
    <row r="13066" s="57" customFormat="1" ht="13.5"/>
    <row r="13067" s="57" customFormat="1" ht="13.5"/>
    <row r="13068" s="57" customFormat="1" ht="13.5"/>
    <row r="13069" s="57" customFormat="1" ht="13.5"/>
    <row r="13070" s="57" customFormat="1" ht="13.5"/>
    <row r="13071" s="57" customFormat="1" ht="13.5"/>
    <row r="13072" s="57" customFormat="1" ht="13.5"/>
    <row r="13073" s="57" customFormat="1" ht="13.5"/>
    <row r="13074" s="57" customFormat="1" ht="13.5"/>
    <row r="13075" s="57" customFormat="1" ht="13.5"/>
    <row r="13076" s="57" customFormat="1" ht="13.5"/>
    <row r="13077" s="57" customFormat="1" ht="13.5"/>
    <row r="13078" s="57" customFormat="1" ht="13.5"/>
    <row r="13079" s="57" customFormat="1" ht="13.5"/>
    <row r="13080" s="57" customFormat="1" ht="13.5"/>
    <row r="13081" s="57" customFormat="1" ht="13.5"/>
    <row r="13082" s="57" customFormat="1" ht="13.5"/>
    <row r="13083" s="57" customFormat="1" ht="13.5"/>
    <row r="13084" s="57" customFormat="1" ht="13.5"/>
    <row r="13085" s="57" customFormat="1" ht="13.5"/>
    <row r="13086" s="57" customFormat="1" ht="13.5"/>
    <row r="13087" s="57" customFormat="1" ht="13.5"/>
    <row r="13088" s="57" customFormat="1" ht="13.5"/>
    <row r="13089" s="57" customFormat="1" ht="13.5"/>
    <row r="13090" s="57" customFormat="1" ht="13.5"/>
    <row r="13091" s="57" customFormat="1" ht="13.5"/>
    <row r="13092" s="57" customFormat="1" ht="13.5"/>
    <row r="13093" s="57" customFormat="1" ht="13.5"/>
    <row r="13094" s="57" customFormat="1" ht="13.5"/>
    <row r="13095" s="57" customFormat="1" ht="13.5"/>
    <row r="13096" s="57" customFormat="1" ht="13.5"/>
    <row r="13097" s="57" customFormat="1" ht="13.5"/>
    <row r="13098" s="57" customFormat="1" ht="13.5"/>
    <row r="13099" s="57" customFormat="1" ht="13.5"/>
    <row r="13100" s="57" customFormat="1" ht="13.5"/>
    <row r="13101" s="57" customFormat="1" ht="13.5"/>
    <row r="13102" s="57" customFormat="1" ht="13.5"/>
    <row r="13103" s="57" customFormat="1" ht="13.5"/>
    <row r="13104" s="57" customFormat="1" ht="13.5"/>
    <row r="13105" s="57" customFormat="1" ht="13.5"/>
    <row r="13106" s="57" customFormat="1" ht="13.5"/>
    <row r="13107" s="57" customFormat="1" ht="13.5"/>
    <row r="13108" s="57" customFormat="1" ht="13.5"/>
    <row r="13109" s="57" customFormat="1" ht="13.5"/>
    <row r="13110" s="57" customFormat="1" ht="13.5"/>
    <row r="13111" s="57" customFormat="1" ht="13.5"/>
    <row r="13112" s="57" customFormat="1" ht="13.5"/>
    <row r="13113" s="57" customFormat="1" ht="13.5"/>
    <row r="13114" s="57" customFormat="1" ht="13.5"/>
    <row r="13115" s="57" customFormat="1" ht="13.5"/>
    <row r="13116" s="57" customFormat="1" ht="13.5"/>
    <row r="13117" s="57" customFormat="1" ht="13.5"/>
    <row r="13118" s="57" customFormat="1" ht="13.5"/>
    <row r="13119" s="57" customFormat="1" ht="13.5"/>
    <row r="13120" s="57" customFormat="1" ht="13.5"/>
    <row r="13121" s="57" customFormat="1" ht="13.5"/>
    <row r="13122" s="57" customFormat="1" ht="13.5"/>
    <row r="13123" s="57" customFormat="1" ht="13.5"/>
    <row r="13124" s="57" customFormat="1" ht="13.5"/>
    <row r="13125" s="57" customFormat="1" ht="13.5"/>
    <row r="13126" s="57" customFormat="1" ht="13.5"/>
    <row r="13127" s="57" customFormat="1" ht="13.5"/>
    <row r="13128" s="57" customFormat="1" ht="13.5"/>
    <row r="13129" s="57" customFormat="1" ht="13.5"/>
    <row r="13130" s="57" customFormat="1" ht="13.5"/>
    <row r="13131" s="57" customFormat="1" ht="13.5"/>
    <row r="13132" s="57" customFormat="1" ht="13.5"/>
    <row r="13133" s="57" customFormat="1" ht="13.5"/>
    <row r="13134" s="57" customFormat="1" ht="13.5"/>
    <row r="13135" s="57" customFormat="1" ht="13.5"/>
    <row r="13136" s="57" customFormat="1" ht="13.5"/>
    <row r="13137" s="57" customFormat="1" ht="13.5"/>
    <row r="13138" s="57" customFormat="1" ht="13.5"/>
    <row r="13139" s="57" customFormat="1" ht="13.5"/>
    <row r="13140" s="57" customFormat="1" ht="13.5"/>
    <row r="13141" s="57" customFormat="1" ht="13.5"/>
    <row r="13142" s="57" customFormat="1" ht="13.5"/>
    <row r="13143" s="57" customFormat="1" ht="13.5"/>
    <row r="13144" s="57" customFormat="1" ht="13.5"/>
    <row r="13145" s="57" customFormat="1" ht="13.5"/>
    <row r="13146" s="57" customFormat="1" ht="13.5"/>
    <row r="13147" s="57" customFormat="1" ht="13.5"/>
    <row r="13148" s="57" customFormat="1" ht="13.5"/>
    <row r="13149" s="57" customFormat="1" ht="13.5"/>
    <row r="13150" s="57" customFormat="1" ht="13.5"/>
    <row r="13151" s="57" customFormat="1" ht="13.5"/>
    <row r="13152" s="57" customFormat="1" ht="13.5"/>
    <row r="13153" s="57" customFormat="1" ht="13.5"/>
    <row r="13154" s="57" customFormat="1" ht="13.5"/>
    <row r="13155" s="57" customFormat="1" ht="13.5"/>
    <row r="13156" s="57" customFormat="1" ht="13.5"/>
    <row r="13157" s="57" customFormat="1" ht="13.5"/>
    <row r="13158" s="57" customFormat="1" ht="13.5"/>
    <row r="13159" s="57" customFormat="1" ht="13.5"/>
    <row r="13160" s="57" customFormat="1" ht="13.5"/>
    <row r="13161" s="57" customFormat="1" ht="13.5"/>
    <row r="13162" s="57" customFormat="1" ht="13.5"/>
    <row r="13163" s="57" customFormat="1" ht="13.5"/>
    <row r="13164" s="57" customFormat="1" ht="13.5"/>
    <row r="13165" s="57" customFormat="1" ht="13.5"/>
    <row r="13166" s="57" customFormat="1" ht="13.5"/>
    <row r="13167" s="57" customFormat="1" ht="13.5"/>
    <row r="13168" s="57" customFormat="1" ht="13.5"/>
    <row r="13169" s="57" customFormat="1" ht="13.5"/>
    <row r="13170" s="57" customFormat="1" ht="13.5"/>
    <row r="13171" s="57" customFormat="1" ht="13.5"/>
    <row r="13172" s="57" customFormat="1" ht="13.5"/>
    <row r="13173" s="57" customFormat="1" ht="13.5"/>
    <row r="13174" s="57" customFormat="1" ht="13.5"/>
    <row r="13175" s="57" customFormat="1" ht="13.5"/>
    <row r="13176" s="57" customFormat="1" ht="13.5"/>
    <row r="13177" s="57" customFormat="1" ht="13.5"/>
    <row r="13178" s="57" customFormat="1" ht="13.5"/>
    <row r="13179" s="57" customFormat="1" ht="13.5"/>
    <row r="13180" s="57" customFormat="1" ht="13.5"/>
    <row r="13181" s="57" customFormat="1" ht="13.5"/>
    <row r="13182" s="57" customFormat="1" ht="13.5"/>
    <row r="13183" s="57" customFormat="1" ht="13.5"/>
    <row r="13184" s="57" customFormat="1" ht="13.5"/>
    <row r="13185" s="57" customFormat="1" ht="13.5"/>
    <row r="13186" s="57" customFormat="1" ht="13.5"/>
    <row r="13187" s="57" customFormat="1" ht="13.5"/>
    <row r="13188" s="57" customFormat="1" ht="13.5"/>
    <row r="13189" s="57" customFormat="1" ht="13.5"/>
    <row r="13190" s="57" customFormat="1" ht="13.5"/>
    <row r="13191" s="57" customFormat="1" ht="13.5"/>
    <row r="13192" s="57" customFormat="1" ht="13.5"/>
    <row r="13193" s="57" customFormat="1" ht="13.5"/>
    <row r="13194" s="57" customFormat="1" ht="13.5"/>
    <row r="13195" s="57" customFormat="1" ht="13.5"/>
    <row r="13196" s="57" customFormat="1" ht="13.5"/>
    <row r="13197" s="57" customFormat="1" ht="13.5"/>
    <row r="13198" s="57" customFormat="1" ht="13.5"/>
    <row r="13199" s="57" customFormat="1" ht="13.5"/>
    <row r="13200" s="57" customFormat="1" ht="13.5"/>
    <row r="13201" s="57" customFormat="1" ht="13.5"/>
    <row r="13202" s="57" customFormat="1" ht="13.5"/>
    <row r="13203" s="57" customFormat="1" ht="13.5"/>
    <row r="13204" s="57" customFormat="1" ht="13.5"/>
    <row r="13205" s="57" customFormat="1" ht="13.5"/>
    <row r="13206" s="57" customFormat="1" ht="13.5"/>
    <row r="13207" s="57" customFormat="1" ht="13.5"/>
    <row r="13208" s="57" customFormat="1" ht="13.5"/>
    <row r="13209" s="57" customFormat="1" ht="13.5"/>
    <row r="13210" s="57" customFormat="1" ht="13.5"/>
    <row r="13211" s="57" customFormat="1" ht="13.5"/>
    <row r="13212" s="57" customFormat="1" ht="13.5"/>
    <row r="13213" s="57" customFormat="1" ht="13.5"/>
    <row r="13214" s="57" customFormat="1" ht="13.5"/>
    <row r="13215" s="57" customFormat="1" ht="13.5"/>
    <row r="13216" s="57" customFormat="1" ht="13.5"/>
    <row r="13217" s="57" customFormat="1" ht="13.5"/>
    <row r="13218" s="57" customFormat="1" ht="13.5"/>
    <row r="13219" s="57" customFormat="1" ht="13.5"/>
    <row r="13220" s="57" customFormat="1" ht="13.5"/>
    <row r="13221" s="57" customFormat="1" ht="13.5"/>
    <row r="13222" s="57" customFormat="1" ht="13.5"/>
    <row r="13223" s="57" customFormat="1" ht="13.5"/>
    <row r="13224" s="57" customFormat="1" ht="13.5"/>
    <row r="13225" s="57" customFormat="1" ht="13.5"/>
    <row r="13226" s="57" customFormat="1" ht="13.5"/>
    <row r="13227" s="57" customFormat="1" ht="13.5"/>
    <row r="13228" s="57" customFormat="1" ht="13.5"/>
    <row r="13229" s="57" customFormat="1" ht="13.5"/>
    <row r="13230" s="57" customFormat="1" ht="13.5"/>
    <row r="13231" s="57" customFormat="1" ht="13.5"/>
    <row r="13232" s="57" customFormat="1" ht="13.5"/>
    <row r="13233" s="57" customFormat="1" ht="13.5"/>
    <row r="13234" s="57" customFormat="1" ht="13.5"/>
    <row r="13235" s="57" customFormat="1" ht="13.5"/>
    <row r="13236" s="57" customFormat="1" ht="13.5"/>
    <row r="13237" s="57" customFormat="1" ht="13.5"/>
    <row r="13238" s="57" customFormat="1" ht="13.5"/>
    <row r="13239" s="57" customFormat="1" ht="13.5"/>
    <row r="13240" s="57" customFormat="1" ht="13.5"/>
    <row r="13241" s="57" customFormat="1" ht="13.5"/>
    <row r="13242" s="57" customFormat="1" ht="13.5"/>
    <row r="13243" s="57" customFormat="1" ht="13.5"/>
    <row r="13244" s="57" customFormat="1" ht="13.5"/>
    <row r="13245" s="57" customFormat="1" ht="13.5"/>
    <row r="13246" s="57" customFormat="1" ht="13.5"/>
    <row r="13247" s="57" customFormat="1" ht="13.5"/>
    <row r="13248" s="57" customFormat="1" ht="13.5"/>
    <row r="13249" s="57" customFormat="1" ht="13.5"/>
    <row r="13250" s="57" customFormat="1" ht="13.5"/>
    <row r="13251" s="57" customFormat="1" ht="13.5"/>
    <row r="13252" s="57" customFormat="1" ht="13.5"/>
    <row r="13253" s="57" customFormat="1" ht="13.5"/>
    <row r="13254" s="57" customFormat="1" ht="13.5"/>
    <row r="13255" s="57" customFormat="1" ht="13.5"/>
    <row r="13256" s="57" customFormat="1" ht="13.5"/>
    <row r="13257" s="57" customFormat="1" ht="13.5"/>
    <row r="13258" s="57" customFormat="1" ht="13.5"/>
    <row r="13259" s="57" customFormat="1" ht="13.5"/>
    <row r="13260" s="57" customFormat="1" ht="13.5"/>
    <row r="13261" s="57" customFormat="1" ht="13.5"/>
    <row r="13262" s="57" customFormat="1" ht="13.5"/>
    <row r="13263" s="57" customFormat="1" ht="13.5"/>
    <row r="13264" s="57" customFormat="1" ht="13.5"/>
    <row r="13265" s="57" customFormat="1" ht="13.5"/>
    <row r="13266" s="57" customFormat="1" ht="13.5"/>
    <row r="13267" s="57" customFormat="1" ht="13.5"/>
    <row r="13268" s="57" customFormat="1" ht="13.5"/>
    <row r="13269" s="57" customFormat="1" ht="13.5"/>
    <row r="13270" s="57" customFormat="1" ht="13.5"/>
    <row r="13271" s="57" customFormat="1" ht="13.5"/>
    <row r="13272" s="57" customFormat="1" ht="13.5"/>
    <row r="13273" s="57" customFormat="1" ht="13.5"/>
    <row r="13274" s="57" customFormat="1" ht="13.5"/>
    <row r="13275" s="57" customFormat="1" ht="13.5"/>
    <row r="13276" s="57" customFormat="1" ht="13.5"/>
    <row r="13277" s="57" customFormat="1" ht="13.5"/>
    <row r="13278" s="57" customFormat="1" ht="13.5"/>
    <row r="13279" s="57" customFormat="1" ht="13.5"/>
    <row r="13280" s="57" customFormat="1" ht="13.5"/>
    <row r="13281" s="57" customFormat="1" ht="13.5"/>
    <row r="13282" s="57" customFormat="1" ht="13.5"/>
    <row r="13283" s="57" customFormat="1" ht="13.5"/>
    <row r="13284" s="57" customFormat="1" ht="13.5"/>
    <row r="13285" s="57" customFormat="1" ht="13.5"/>
    <row r="13286" s="57" customFormat="1" ht="13.5"/>
    <row r="13287" s="57" customFormat="1" ht="13.5"/>
    <row r="13288" s="57" customFormat="1" ht="13.5"/>
    <row r="13289" s="57" customFormat="1" ht="13.5"/>
    <row r="13290" s="57" customFormat="1" ht="13.5"/>
    <row r="13291" s="57" customFormat="1" ht="13.5"/>
    <row r="13292" s="57" customFormat="1" ht="13.5"/>
    <row r="13293" s="57" customFormat="1" ht="13.5"/>
    <row r="13294" s="57" customFormat="1" ht="13.5"/>
    <row r="13295" s="57" customFormat="1" ht="13.5"/>
    <row r="13296" s="57" customFormat="1" ht="13.5"/>
    <row r="13297" s="57" customFormat="1" ht="13.5"/>
    <row r="13298" s="57" customFormat="1" ht="13.5"/>
    <row r="13299" s="57" customFormat="1" ht="13.5"/>
    <row r="13300" s="57" customFormat="1" ht="13.5"/>
    <row r="13301" s="57" customFormat="1" ht="13.5"/>
    <row r="13302" s="57" customFormat="1" ht="13.5"/>
    <row r="13303" s="57" customFormat="1" ht="13.5"/>
    <row r="13304" s="57" customFormat="1" ht="13.5"/>
    <row r="13305" s="57" customFormat="1" ht="13.5"/>
    <row r="13306" s="57" customFormat="1" ht="13.5"/>
    <row r="13307" s="57" customFormat="1" ht="13.5"/>
    <row r="13308" s="57" customFormat="1" ht="13.5"/>
    <row r="13309" s="57" customFormat="1" ht="13.5"/>
    <row r="13310" s="57" customFormat="1" ht="13.5"/>
    <row r="13311" s="57" customFormat="1" ht="13.5"/>
    <row r="13312" s="57" customFormat="1" ht="13.5"/>
    <row r="13313" s="57" customFormat="1" ht="13.5"/>
    <row r="13314" s="57" customFormat="1" ht="13.5"/>
    <row r="13315" s="57" customFormat="1" ht="13.5"/>
    <row r="13316" s="57" customFormat="1" ht="13.5"/>
    <row r="13317" s="57" customFormat="1" ht="13.5"/>
    <row r="13318" s="57" customFormat="1" ht="13.5"/>
    <row r="13319" s="57" customFormat="1" ht="13.5"/>
    <row r="13320" s="57" customFormat="1" ht="13.5"/>
    <row r="13321" s="57" customFormat="1" ht="13.5"/>
    <row r="13322" s="57" customFormat="1" ht="13.5"/>
    <row r="13323" s="57" customFormat="1" ht="13.5"/>
    <row r="13324" s="57" customFormat="1" ht="13.5"/>
    <row r="13325" s="57" customFormat="1" ht="13.5"/>
    <row r="13326" s="57" customFormat="1" ht="13.5"/>
    <row r="13327" s="57" customFormat="1" ht="13.5"/>
    <row r="13328" s="57" customFormat="1" ht="13.5"/>
    <row r="13329" s="57" customFormat="1" ht="13.5"/>
    <row r="13330" s="57" customFormat="1" ht="13.5"/>
    <row r="13331" s="57" customFormat="1" ht="13.5"/>
    <row r="13332" s="57" customFormat="1" ht="13.5"/>
    <row r="13333" s="57" customFormat="1" ht="13.5"/>
    <row r="13334" s="57" customFormat="1" ht="13.5"/>
    <row r="13335" s="57" customFormat="1" ht="13.5"/>
    <row r="13336" s="57" customFormat="1" ht="13.5"/>
    <row r="13337" s="57" customFormat="1" ht="13.5"/>
    <row r="13338" s="57" customFormat="1" ht="13.5"/>
    <row r="13339" s="57" customFormat="1" ht="13.5"/>
    <row r="13340" s="57" customFormat="1" ht="13.5"/>
    <row r="13341" s="57" customFormat="1" ht="13.5"/>
    <row r="13342" s="57" customFormat="1" ht="13.5"/>
    <row r="13343" s="57" customFormat="1" ht="13.5"/>
    <row r="13344" s="57" customFormat="1" ht="13.5"/>
    <row r="13345" s="57" customFormat="1" ht="13.5"/>
    <row r="13346" s="57" customFormat="1" ht="13.5"/>
    <row r="13347" s="57" customFormat="1" ht="13.5"/>
    <row r="13348" s="57" customFormat="1" ht="13.5"/>
    <row r="13349" s="57" customFormat="1" ht="13.5"/>
    <row r="13350" s="57" customFormat="1" ht="13.5"/>
    <row r="13351" s="57" customFormat="1" ht="13.5"/>
    <row r="13352" s="57" customFormat="1" ht="13.5"/>
    <row r="13353" s="57" customFormat="1" ht="13.5"/>
    <row r="13354" s="57" customFormat="1" ht="13.5"/>
    <row r="13355" s="57" customFormat="1" ht="13.5"/>
    <row r="13356" s="57" customFormat="1" ht="13.5"/>
    <row r="13357" s="57" customFormat="1" ht="13.5"/>
    <row r="13358" s="57" customFormat="1" ht="13.5"/>
    <row r="13359" s="57" customFormat="1" ht="13.5"/>
    <row r="13360" s="57" customFormat="1" ht="13.5"/>
    <row r="13361" s="57" customFormat="1" ht="13.5"/>
    <row r="13362" s="57" customFormat="1" ht="13.5"/>
    <row r="13363" s="57" customFormat="1" ht="13.5"/>
    <row r="13364" s="57" customFormat="1" ht="13.5"/>
    <row r="13365" s="57" customFormat="1" ht="13.5"/>
    <row r="13366" s="57" customFormat="1" ht="13.5"/>
    <row r="13367" s="57" customFormat="1" ht="13.5"/>
    <row r="13368" s="57" customFormat="1" ht="13.5"/>
    <row r="13369" s="57" customFormat="1" ht="13.5"/>
    <row r="13370" s="57" customFormat="1" ht="13.5"/>
    <row r="13371" s="57" customFormat="1" ht="13.5"/>
    <row r="13372" s="57" customFormat="1" ht="13.5"/>
    <row r="13373" s="57" customFormat="1" ht="13.5"/>
    <row r="13374" s="57" customFormat="1" ht="13.5"/>
    <row r="13375" s="57" customFormat="1" ht="13.5"/>
    <row r="13376" s="57" customFormat="1" ht="13.5"/>
    <row r="13377" s="57" customFormat="1" ht="13.5"/>
    <row r="13378" s="57" customFormat="1" ht="13.5"/>
    <row r="13379" s="57" customFormat="1" ht="13.5"/>
    <row r="13380" s="57" customFormat="1" ht="13.5"/>
    <row r="13381" s="57" customFormat="1" ht="13.5"/>
    <row r="13382" s="57" customFormat="1" ht="13.5"/>
    <row r="13383" s="57" customFormat="1" ht="13.5"/>
    <row r="13384" s="57" customFormat="1" ht="13.5"/>
    <row r="13385" s="57" customFormat="1" ht="13.5"/>
    <row r="13386" s="57" customFormat="1" ht="13.5"/>
    <row r="13387" s="57" customFormat="1" ht="13.5"/>
    <row r="13388" s="57" customFormat="1" ht="13.5"/>
    <row r="13389" s="57" customFormat="1" ht="13.5"/>
    <row r="13390" s="57" customFormat="1" ht="13.5"/>
    <row r="13391" s="57" customFormat="1" ht="13.5"/>
    <row r="13392" s="57" customFormat="1" ht="13.5"/>
    <row r="13393" s="57" customFormat="1" ht="13.5"/>
    <row r="13394" s="57" customFormat="1" ht="13.5"/>
    <row r="13395" s="57" customFormat="1" ht="13.5"/>
    <row r="13396" s="57" customFormat="1" ht="13.5"/>
    <row r="13397" s="57" customFormat="1" ht="13.5"/>
    <row r="13398" s="57" customFormat="1" ht="13.5"/>
    <row r="13399" s="57" customFormat="1" ht="13.5"/>
    <row r="13400" s="57" customFormat="1" ht="13.5"/>
    <row r="13401" s="57" customFormat="1" ht="13.5"/>
    <row r="13402" s="57" customFormat="1" ht="13.5"/>
    <row r="13403" s="57" customFormat="1" ht="13.5"/>
    <row r="13404" s="57" customFormat="1" ht="13.5"/>
    <row r="13405" s="57" customFormat="1" ht="13.5"/>
    <row r="13406" s="57" customFormat="1" ht="13.5"/>
    <row r="13407" s="57" customFormat="1" ht="13.5"/>
    <row r="13408" s="57" customFormat="1" ht="13.5"/>
    <row r="13409" s="57" customFormat="1" ht="13.5"/>
    <row r="13410" s="57" customFormat="1" ht="13.5"/>
    <row r="13411" s="57" customFormat="1" ht="13.5"/>
    <row r="13412" s="57" customFormat="1" ht="13.5"/>
    <row r="13413" s="57" customFormat="1" ht="13.5"/>
    <row r="13414" s="57" customFormat="1" ht="13.5"/>
    <row r="13415" s="57" customFormat="1" ht="13.5"/>
    <row r="13416" s="57" customFormat="1" ht="13.5"/>
    <row r="13417" s="57" customFormat="1" ht="13.5"/>
    <row r="13418" s="57" customFormat="1" ht="13.5"/>
    <row r="13419" s="57" customFormat="1" ht="13.5"/>
    <row r="13420" s="57" customFormat="1" ht="13.5"/>
    <row r="13421" s="57" customFormat="1" ht="13.5"/>
    <row r="13422" s="57" customFormat="1" ht="13.5"/>
    <row r="13423" s="57" customFormat="1" ht="13.5"/>
    <row r="13424" s="57" customFormat="1" ht="13.5"/>
    <row r="13425" s="57" customFormat="1" ht="13.5"/>
    <row r="13426" s="57" customFormat="1" ht="13.5"/>
    <row r="13427" s="57" customFormat="1" ht="13.5"/>
    <row r="13428" s="57" customFormat="1" ht="13.5"/>
    <row r="13429" s="57" customFormat="1" ht="13.5"/>
    <row r="13430" s="57" customFormat="1" ht="13.5"/>
    <row r="13431" s="57" customFormat="1" ht="13.5"/>
    <row r="13432" s="57" customFormat="1" ht="13.5"/>
    <row r="13433" s="57" customFormat="1" ht="13.5"/>
    <row r="13434" s="57" customFormat="1" ht="13.5"/>
    <row r="13435" s="57" customFormat="1" ht="13.5"/>
    <row r="13436" s="57" customFormat="1" ht="13.5"/>
    <row r="13437" s="57" customFormat="1" ht="13.5"/>
    <row r="13438" s="57" customFormat="1" ht="13.5"/>
    <row r="13439" s="57" customFormat="1" ht="13.5"/>
    <row r="13440" s="57" customFormat="1" ht="13.5"/>
    <row r="13441" s="57" customFormat="1" ht="13.5"/>
    <row r="13442" s="57" customFormat="1" ht="13.5"/>
    <row r="13443" s="57" customFormat="1" ht="13.5"/>
    <row r="13444" s="57" customFormat="1" ht="13.5"/>
    <row r="13445" s="57" customFormat="1" ht="13.5"/>
    <row r="13446" s="57" customFormat="1" ht="13.5"/>
    <row r="13447" s="57" customFormat="1" ht="13.5"/>
    <row r="13448" s="57" customFormat="1" ht="13.5"/>
    <row r="13449" s="57" customFormat="1" ht="13.5"/>
    <row r="13450" s="57" customFormat="1" ht="13.5"/>
    <row r="13451" s="57" customFormat="1" ht="13.5"/>
    <row r="13452" s="57" customFormat="1" ht="13.5"/>
    <row r="13453" s="57" customFormat="1" ht="13.5"/>
    <row r="13454" s="57" customFormat="1" ht="13.5"/>
    <row r="13455" s="57" customFormat="1" ht="13.5"/>
    <row r="13456" s="57" customFormat="1" ht="13.5"/>
    <row r="13457" s="57" customFormat="1" ht="13.5"/>
    <row r="13458" s="57" customFormat="1" ht="13.5"/>
    <row r="13459" s="57" customFormat="1" ht="13.5"/>
    <row r="13460" s="57" customFormat="1" ht="13.5"/>
    <row r="13461" s="57" customFormat="1" ht="13.5"/>
    <row r="13462" s="57" customFormat="1" ht="13.5"/>
    <row r="13463" s="57" customFormat="1" ht="13.5"/>
    <row r="13464" s="57" customFormat="1" ht="13.5"/>
    <row r="13465" s="57" customFormat="1" ht="13.5"/>
    <row r="13466" s="57" customFormat="1" ht="13.5"/>
    <row r="13467" s="57" customFormat="1" ht="13.5"/>
    <row r="13468" s="57" customFormat="1" ht="13.5"/>
    <row r="13469" s="57" customFormat="1" ht="13.5"/>
    <row r="13470" s="57" customFormat="1" ht="13.5"/>
    <row r="13471" s="57" customFormat="1" ht="13.5"/>
    <row r="13472" s="57" customFormat="1" ht="13.5"/>
    <row r="13473" s="57" customFormat="1" ht="13.5"/>
    <row r="13474" s="57" customFormat="1" ht="13.5"/>
    <row r="13475" s="57" customFormat="1" ht="13.5"/>
    <row r="13476" s="57" customFormat="1" ht="13.5"/>
    <row r="13477" s="57" customFormat="1" ht="13.5"/>
    <row r="13478" s="57" customFormat="1" ht="13.5"/>
    <row r="13479" s="57" customFormat="1" ht="13.5"/>
    <row r="13480" s="57" customFormat="1" ht="13.5"/>
    <row r="13481" s="57" customFormat="1" ht="13.5"/>
    <row r="13482" s="57" customFormat="1" ht="13.5"/>
    <row r="13483" s="57" customFormat="1" ht="13.5"/>
    <row r="13484" s="57" customFormat="1" ht="13.5"/>
    <row r="13485" s="57" customFormat="1" ht="13.5"/>
    <row r="13486" s="57" customFormat="1" ht="13.5"/>
    <row r="13487" s="57" customFormat="1" ht="13.5"/>
    <row r="13488" s="57" customFormat="1" ht="13.5"/>
    <row r="13489" s="57" customFormat="1" ht="13.5"/>
    <row r="13490" s="57" customFormat="1" ht="13.5"/>
    <row r="13491" s="57" customFormat="1" ht="13.5"/>
    <row r="13492" s="57" customFormat="1" ht="13.5"/>
    <row r="13493" s="57" customFormat="1" ht="13.5"/>
    <row r="13494" s="57" customFormat="1" ht="13.5"/>
    <row r="13495" s="57" customFormat="1" ht="13.5"/>
    <row r="13496" s="57" customFormat="1" ht="13.5"/>
    <row r="13497" s="57" customFormat="1" ht="13.5"/>
    <row r="13498" s="57" customFormat="1" ht="13.5"/>
    <row r="13499" s="57" customFormat="1" ht="13.5"/>
    <row r="13500" s="57" customFormat="1" ht="13.5"/>
    <row r="13501" s="57" customFormat="1" ht="13.5"/>
    <row r="13502" s="57" customFormat="1" ht="13.5"/>
    <row r="13503" s="57" customFormat="1" ht="13.5"/>
    <row r="13504" s="57" customFormat="1" ht="13.5"/>
    <row r="13505" s="57" customFormat="1" ht="13.5"/>
    <row r="13506" s="57" customFormat="1" ht="13.5"/>
    <row r="13507" s="57" customFormat="1" ht="13.5"/>
    <row r="13508" s="57" customFormat="1" ht="13.5"/>
    <row r="13509" s="57" customFormat="1" ht="13.5"/>
    <row r="13510" s="57" customFormat="1" ht="13.5"/>
    <row r="13511" s="57" customFormat="1" ht="13.5"/>
    <row r="13512" s="57" customFormat="1" ht="13.5"/>
    <row r="13513" s="57" customFormat="1" ht="13.5"/>
    <row r="13514" s="57" customFormat="1" ht="13.5"/>
    <row r="13515" s="57" customFormat="1" ht="13.5"/>
    <row r="13516" s="57" customFormat="1" ht="13.5"/>
    <row r="13517" s="57" customFormat="1" ht="13.5"/>
    <row r="13518" s="57" customFormat="1" ht="13.5"/>
    <row r="13519" s="57" customFormat="1" ht="13.5"/>
    <row r="13520" s="57" customFormat="1" ht="13.5"/>
    <row r="13521" s="57" customFormat="1" ht="13.5"/>
    <row r="13522" s="57" customFormat="1" ht="13.5"/>
    <row r="13523" s="57" customFormat="1" ht="13.5"/>
    <row r="13524" s="57" customFormat="1" ht="13.5"/>
    <row r="13525" s="57" customFormat="1" ht="13.5"/>
    <row r="13526" s="57" customFormat="1" ht="13.5"/>
    <row r="13527" s="57" customFormat="1" ht="13.5"/>
    <row r="13528" s="57" customFormat="1" ht="13.5"/>
    <row r="13529" s="57" customFormat="1" ht="13.5"/>
    <row r="13530" s="57" customFormat="1" ht="13.5"/>
    <row r="13531" s="57" customFormat="1" ht="13.5"/>
    <row r="13532" s="57" customFormat="1" ht="13.5"/>
    <row r="13533" s="57" customFormat="1" ht="13.5"/>
    <row r="13534" s="57" customFormat="1" ht="13.5"/>
    <row r="13535" s="57" customFormat="1" ht="13.5"/>
    <row r="13536" s="57" customFormat="1" ht="13.5"/>
    <row r="13537" s="57" customFormat="1" ht="13.5"/>
    <row r="13538" s="57" customFormat="1" ht="13.5"/>
    <row r="13539" s="57" customFormat="1" ht="13.5"/>
    <row r="13540" s="57" customFormat="1" ht="13.5"/>
    <row r="13541" s="57" customFormat="1" ht="13.5"/>
    <row r="13542" s="57" customFormat="1" ht="13.5"/>
    <row r="13543" s="57" customFormat="1" ht="13.5"/>
    <row r="13544" s="57" customFormat="1" ht="13.5"/>
    <row r="13545" s="57" customFormat="1" ht="13.5"/>
    <row r="13546" s="57" customFormat="1" ht="13.5"/>
    <row r="13547" s="57" customFormat="1" ht="13.5"/>
    <row r="13548" s="57" customFormat="1" ht="13.5"/>
    <row r="13549" s="57" customFormat="1" ht="13.5"/>
    <row r="13550" s="57" customFormat="1" ht="13.5"/>
    <row r="13551" s="57" customFormat="1" ht="13.5"/>
    <row r="13552" s="57" customFormat="1" ht="13.5"/>
    <row r="13553" s="57" customFormat="1" ht="13.5"/>
    <row r="13554" s="57" customFormat="1" ht="13.5"/>
    <row r="13555" s="57" customFormat="1" ht="13.5"/>
    <row r="13556" s="57" customFormat="1" ht="13.5"/>
    <row r="13557" s="57" customFormat="1" ht="13.5"/>
    <row r="13558" s="57" customFormat="1" ht="13.5"/>
    <row r="13559" s="57" customFormat="1" ht="13.5"/>
    <row r="13560" s="57" customFormat="1" ht="13.5"/>
    <row r="13561" s="57" customFormat="1" ht="13.5"/>
    <row r="13562" s="57" customFormat="1" ht="13.5"/>
    <row r="13563" s="57" customFormat="1" ht="13.5"/>
    <row r="13564" s="57" customFormat="1" ht="13.5"/>
    <row r="13565" s="57" customFormat="1" ht="13.5"/>
    <row r="13566" s="57" customFormat="1" ht="13.5"/>
    <row r="13567" s="57" customFormat="1" ht="13.5"/>
    <row r="13568" s="57" customFormat="1" ht="13.5"/>
    <row r="13569" s="57" customFormat="1" ht="13.5"/>
    <row r="13570" s="57" customFormat="1" ht="13.5"/>
    <row r="13571" s="57" customFormat="1" ht="13.5"/>
    <row r="13572" s="57" customFormat="1" ht="13.5"/>
    <row r="13573" s="57" customFormat="1" ht="13.5"/>
    <row r="13574" s="57" customFormat="1" ht="13.5"/>
    <row r="13575" s="57" customFormat="1" ht="13.5"/>
    <row r="13576" s="57" customFormat="1" ht="13.5"/>
    <row r="13577" s="57" customFormat="1" ht="13.5"/>
    <row r="13578" s="57" customFormat="1" ht="13.5"/>
    <row r="13579" s="57" customFormat="1" ht="13.5"/>
    <row r="13580" s="57" customFormat="1" ht="13.5"/>
    <row r="13581" s="57" customFormat="1" ht="13.5"/>
    <row r="13582" s="57" customFormat="1" ht="13.5"/>
    <row r="13583" s="57" customFormat="1" ht="13.5"/>
    <row r="13584" s="57" customFormat="1" ht="13.5"/>
    <row r="13585" s="57" customFormat="1" ht="13.5"/>
    <row r="13586" s="57" customFormat="1" ht="13.5"/>
    <row r="13587" s="57" customFormat="1" ht="13.5"/>
    <row r="13588" s="57" customFormat="1" ht="13.5"/>
    <row r="13589" s="57" customFormat="1" ht="13.5"/>
    <row r="13590" s="57" customFormat="1" ht="13.5"/>
    <row r="13591" s="57" customFormat="1" ht="13.5"/>
    <row r="13592" s="57" customFormat="1" ht="13.5"/>
    <row r="13593" s="57" customFormat="1" ht="13.5"/>
    <row r="13594" s="57" customFormat="1" ht="13.5"/>
    <row r="13595" s="57" customFormat="1" ht="13.5"/>
    <row r="13596" s="57" customFormat="1" ht="13.5"/>
    <row r="13597" s="57" customFormat="1" ht="13.5"/>
    <row r="13598" s="57" customFormat="1" ht="13.5"/>
    <row r="13599" s="57" customFormat="1" ht="13.5"/>
    <row r="13600" s="57" customFormat="1" ht="13.5"/>
    <row r="13601" s="57" customFormat="1" ht="13.5"/>
    <row r="13602" s="57" customFormat="1" ht="13.5"/>
    <row r="13603" s="57" customFormat="1" ht="13.5"/>
    <row r="13604" s="57" customFormat="1" ht="13.5"/>
    <row r="13605" s="57" customFormat="1" ht="13.5"/>
    <row r="13606" s="57" customFormat="1" ht="13.5"/>
    <row r="13607" s="57" customFormat="1" ht="13.5"/>
    <row r="13608" s="57" customFormat="1" ht="13.5"/>
    <row r="13609" s="57" customFormat="1" ht="13.5"/>
    <row r="13610" s="57" customFormat="1" ht="13.5"/>
    <row r="13611" s="57" customFormat="1" ht="13.5"/>
    <row r="13612" s="57" customFormat="1" ht="13.5"/>
    <row r="13613" s="57" customFormat="1" ht="13.5"/>
    <row r="13614" s="57" customFormat="1" ht="13.5"/>
    <row r="13615" s="57" customFormat="1" ht="13.5"/>
    <row r="13616" s="57" customFormat="1" ht="13.5"/>
    <row r="13617" s="57" customFormat="1" ht="13.5"/>
    <row r="13618" s="57" customFormat="1" ht="13.5"/>
    <row r="13619" s="57" customFormat="1" ht="13.5"/>
    <row r="13620" s="57" customFormat="1" ht="13.5"/>
    <row r="13621" s="57" customFormat="1" ht="13.5"/>
    <row r="13622" s="57" customFormat="1" ht="13.5"/>
    <row r="13623" s="57" customFormat="1" ht="13.5"/>
    <row r="13624" s="57" customFormat="1" ht="13.5"/>
    <row r="13625" s="57" customFormat="1" ht="13.5"/>
    <row r="13626" s="57" customFormat="1" ht="13.5"/>
    <row r="13627" s="57" customFormat="1" ht="13.5"/>
    <row r="13628" s="57" customFormat="1" ht="13.5"/>
    <row r="13629" s="57" customFormat="1" ht="13.5"/>
    <row r="13630" s="57" customFormat="1" ht="13.5"/>
    <row r="13631" s="57" customFormat="1" ht="13.5"/>
    <row r="13632" s="57" customFormat="1" ht="13.5"/>
    <row r="13633" s="57" customFormat="1" ht="13.5"/>
    <row r="13634" s="57" customFormat="1" ht="13.5"/>
    <row r="13635" s="57" customFormat="1" ht="13.5"/>
    <row r="13636" s="57" customFormat="1" ht="13.5"/>
    <row r="13637" s="57" customFormat="1" ht="13.5"/>
    <row r="13638" s="57" customFormat="1" ht="13.5"/>
    <row r="13639" s="57" customFormat="1" ht="13.5"/>
    <row r="13640" s="57" customFormat="1" ht="13.5"/>
    <row r="13641" s="57" customFormat="1" ht="13.5"/>
    <row r="13642" s="57" customFormat="1" ht="13.5"/>
    <row r="13643" s="57" customFormat="1" ht="13.5"/>
    <row r="13644" s="57" customFormat="1" ht="13.5"/>
    <row r="13645" s="57" customFormat="1" ht="13.5"/>
    <row r="13646" s="57" customFormat="1" ht="13.5"/>
    <row r="13647" s="57" customFormat="1" ht="13.5"/>
    <row r="13648" s="57" customFormat="1" ht="13.5"/>
    <row r="13649" s="57" customFormat="1" ht="13.5"/>
    <row r="13650" s="57" customFormat="1" ht="13.5"/>
    <row r="13651" s="57" customFormat="1" ht="13.5"/>
    <row r="13652" s="57" customFormat="1" ht="13.5"/>
    <row r="13653" s="57" customFormat="1" ht="13.5"/>
    <row r="13654" s="57" customFormat="1" ht="13.5"/>
    <row r="13655" s="57" customFormat="1" ht="13.5"/>
    <row r="13656" s="57" customFormat="1" ht="13.5"/>
    <row r="13657" s="57" customFormat="1" ht="13.5"/>
    <row r="13658" s="57" customFormat="1" ht="13.5"/>
    <row r="13659" s="57" customFormat="1" ht="13.5"/>
    <row r="13660" s="57" customFormat="1" ht="13.5"/>
    <row r="13661" s="57" customFormat="1" ht="13.5"/>
    <row r="13662" s="57" customFormat="1" ht="13.5"/>
    <row r="13663" s="57" customFormat="1" ht="13.5"/>
    <row r="13664" s="57" customFormat="1" ht="13.5"/>
    <row r="13665" s="57" customFormat="1" ht="13.5"/>
    <row r="13666" s="57" customFormat="1" ht="13.5"/>
    <row r="13667" s="57" customFormat="1" ht="13.5"/>
    <row r="13668" s="57" customFormat="1" ht="13.5"/>
    <row r="13669" s="57" customFormat="1" ht="13.5"/>
    <row r="13670" s="57" customFormat="1" ht="13.5"/>
    <row r="13671" s="57" customFormat="1" ht="13.5"/>
    <row r="13672" s="57" customFormat="1" ht="13.5"/>
    <row r="13673" s="57" customFormat="1" ht="13.5"/>
    <row r="13674" s="57" customFormat="1" ht="13.5"/>
    <row r="13675" s="57" customFormat="1" ht="13.5"/>
    <row r="13676" s="57" customFormat="1" ht="13.5"/>
    <row r="13677" s="57" customFormat="1" ht="13.5"/>
    <row r="13678" s="57" customFormat="1" ht="13.5"/>
    <row r="13679" s="57" customFormat="1" ht="13.5"/>
    <row r="13680" s="57" customFormat="1" ht="13.5"/>
    <row r="13681" s="57" customFormat="1" ht="13.5"/>
    <row r="13682" s="57" customFormat="1" ht="13.5"/>
    <row r="13683" s="57" customFormat="1" ht="13.5"/>
    <row r="13684" s="57" customFormat="1" ht="13.5"/>
    <row r="13685" s="57" customFormat="1" ht="13.5"/>
    <row r="13686" s="57" customFormat="1" ht="13.5"/>
    <row r="13687" s="57" customFormat="1" ht="13.5"/>
    <row r="13688" s="57" customFormat="1" ht="13.5"/>
    <row r="13689" s="57" customFormat="1" ht="13.5"/>
    <row r="13690" s="57" customFormat="1" ht="13.5"/>
    <row r="13691" s="57" customFormat="1" ht="13.5"/>
    <row r="13692" s="57" customFormat="1" ht="13.5"/>
    <row r="13693" s="57" customFormat="1" ht="13.5"/>
    <row r="13694" s="57" customFormat="1" ht="13.5"/>
    <row r="13695" s="57" customFormat="1" ht="13.5"/>
    <row r="13696" s="57" customFormat="1" ht="13.5"/>
    <row r="13697" s="57" customFormat="1" ht="13.5"/>
    <row r="13698" s="57" customFormat="1" ht="13.5"/>
    <row r="13699" s="57" customFormat="1" ht="13.5"/>
    <row r="13700" s="57" customFormat="1" ht="13.5"/>
    <row r="13701" s="57" customFormat="1" ht="13.5"/>
    <row r="13702" s="57" customFormat="1" ht="13.5"/>
    <row r="13703" s="57" customFormat="1" ht="13.5"/>
    <row r="13704" s="57" customFormat="1" ht="13.5"/>
    <row r="13705" s="57" customFormat="1" ht="13.5"/>
    <row r="13706" s="57" customFormat="1" ht="13.5"/>
    <row r="13707" s="57" customFormat="1" ht="13.5"/>
    <row r="13708" s="57" customFormat="1" ht="13.5"/>
    <row r="13709" s="57" customFormat="1" ht="13.5"/>
    <row r="13710" s="57" customFormat="1" ht="13.5"/>
    <row r="13711" s="57" customFormat="1" ht="13.5"/>
    <row r="13712" s="57" customFormat="1" ht="13.5"/>
    <row r="13713" s="57" customFormat="1" ht="13.5"/>
    <row r="13714" s="57" customFormat="1" ht="13.5"/>
    <row r="13715" s="57" customFormat="1" ht="13.5"/>
    <row r="13716" s="57" customFormat="1" ht="13.5"/>
    <row r="13717" s="57" customFormat="1" ht="13.5"/>
    <row r="13718" s="57" customFormat="1" ht="13.5"/>
    <row r="13719" s="57" customFormat="1" ht="13.5"/>
    <row r="13720" s="57" customFormat="1" ht="13.5"/>
    <row r="13721" s="57" customFormat="1" ht="13.5"/>
    <row r="13722" s="57" customFormat="1" ht="13.5"/>
    <row r="13723" s="57" customFormat="1" ht="13.5"/>
    <row r="13724" s="57" customFormat="1" ht="13.5"/>
    <row r="13725" s="57" customFormat="1" ht="13.5"/>
    <row r="13726" s="57" customFormat="1" ht="13.5"/>
    <row r="13727" s="57" customFormat="1" ht="13.5"/>
    <row r="13728" s="57" customFormat="1" ht="13.5"/>
    <row r="13729" s="57" customFormat="1" ht="13.5"/>
    <row r="13730" s="57" customFormat="1" ht="13.5"/>
    <row r="13731" s="57" customFormat="1" ht="13.5"/>
    <row r="13732" s="57" customFormat="1" ht="13.5"/>
    <row r="13733" s="57" customFormat="1" ht="13.5"/>
    <row r="13734" s="57" customFormat="1" ht="13.5"/>
    <row r="13735" s="57" customFormat="1" ht="13.5"/>
    <row r="13736" s="57" customFormat="1" ht="13.5"/>
    <row r="13737" s="57" customFormat="1" ht="13.5"/>
    <row r="13738" s="57" customFormat="1" ht="13.5"/>
    <row r="13739" s="57" customFormat="1" ht="13.5"/>
    <row r="13740" s="57" customFormat="1" ht="13.5"/>
    <row r="13741" s="57" customFormat="1" ht="13.5"/>
    <row r="13742" s="57" customFormat="1" ht="13.5"/>
    <row r="13743" s="57" customFormat="1" ht="13.5"/>
    <row r="13744" s="57" customFormat="1" ht="13.5"/>
    <row r="13745" s="57" customFormat="1" ht="13.5"/>
    <row r="13746" s="57" customFormat="1" ht="13.5"/>
    <row r="13747" s="57" customFormat="1" ht="13.5"/>
    <row r="13748" s="57" customFormat="1" ht="13.5"/>
    <row r="13749" s="57" customFormat="1" ht="13.5"/>
    <row r="13750" s="57" customFormat="1" ht="13.5"/>
    <row r="13751" s="57" customFormat="1" ht="13.5"/>
    <row r="13752" s="57" customFormat="1" ht="13.5"/>
    <row r="13753" s="57" customFormat="1" ht="13.5"/>
    <row r="13754" s="57" customFormat="1" ht="13.5"/>
    <row r="13755" s="57" customFormat="1" ht="13.5"/>
    <row r="13756" s="57" customFormat="1" ht="13.5"/>
    <row r="13757" s="57" customFormat="1" ht="13.5"/>
    <row r="13758" s="57" customFormat="1" ht="13.5"/>
    <row r="13759" s="57" customFormat="1" ht="13.5"/>
    <row r="13760" s="57" customFormat="1" ht="13.5"/>
    <row r="13761" s="57" customFormat="1" ht="13.5"/>
    <row r="13762" s="57" customFormat="1" ht="13.5"/>
    <row r="13763" s="57" customFormat="1" ht="13.5"/>
    <row r="13764" s="57" customFormat="1" ht="13.5"/>
    <row r="13765" s="57" customFormat="1" ht="13.5"/>
    <row r="13766" s="57" customFormat="1" ht="13.5"/>
    <row r="13767" s="57" customFormat="1" ht="13.5"/>
    <row r="13768" s="57" customFormat="1" ht="13.5"/>
    <row r="13769" s="57" customFormat="1" ht="13.5"/>
    <row r="13770" s="57" customFormat="1" ht="13.5"/>
    <row r="13771" s="57" customFormat="1" ht="13.5"/>
    <row r="13772" s="57" customFormat="1" ht="13.5"/>
    <row r="13773" s="57" customFormat="1" ht="13.5"/>
    <row r="13774" s="57" customFormat="1" ht="13.5"/>
    <row r="13775" s="57" customFormat="1" ht="13.5"/>
    <row r="13776" s="57" customFormat="1" ht="13.5"/>
    <row r="13777" s="57" customFormat="1" ht="13.5"/>
    <row r="13778" s="57" customFormat="1" ht="13.5"/>
    <row r="13779" s="57" customFormat="1" ht="13.5"/>
    <row r="13780" s="57" customFormat="1" ht="13.5"/>
    <row r="13781" s="57" customFormat="1" ht="13.5"/>
    <row r="13782" s="57" customFormat="1" ht="13.5"/>
    <row r="13783" s="57" customFormat="1" ht="13.5"/>
    <row r="13784" s="57" customFormat="1" ht="13.5"/>
    <row r="13785" s="57" customFormat="1" ht="13.5"/>
    <row r="13786" s="57" customFormat="1" ht="13.5"/>
    <row r="13787" s="57" customFormat="1" ht="13.5"/>
    <row r="13788" s="57" customFormat="1" ht="13.5"/>
    <row r="13789" s="57" customFormat="1" ht="13.5"/>
    <row r="13790" s="57" customFormat="1" ht="13.5"/>
    <row r="13791" s="57" customFormat="1" ht="13.5"/>
    <row r="13792" s="57" customFormat="1" ht="13.5"/>
    <row r="13793" s="57" customFormat="1" ht="13.5"/>
    <row r="13794" s="57" customFormat="1" ht="13.5"/>
    <row r="13795" s="57" customFormat="1" ht="13.5"/>
    <row r="13796" s="57" customFormat="1" ht="13.5"/>
    <row r="13797" s="57" customFormat="1" ht="13.5"/>
    <row r="13798" s="57" customFormat="1" ht="13.5"/>
    <row r="13799" s="57" customFormat="1" ht="13.5"/>
    <row r="13800" s="57" customFormat="1" ht="13.5"/>
    <row r="13801" s="57" customFormat="1" ht="13.5"/>
    <row r="13802" s="57" customFormat="1" ht="13.5"/>
    <row r="13803" s="57" customFormat="1" ht="13.5"/>
    <row r="13804" s="57" customFormat="1" ht="13.5"/>
    <row r="13805" s="57" customFormat="1" ht="13.5"/>
    <row r="13806" s="57" customFormat="1" ht="13.5"/>
    <row r="13807" s="57" customFormat="1" ht="13.5"/>
    <row r="13808" s="57" customFormat="1" ht="13.5"/>
    <row r="13809" s="57" customFormat="1" ht="13.5"/>
    <row r="13810" s="57" customFormat="1" ht="13.5"/>
    <row r="13811" s="57" customFormat="1" ht="13.5"/>
    <row r="13812" s="57" customFormat="1" ht="13.5"/>
    <row r="13813" s="57" customFormat="1" ht="13.5"/>
    <row r="13814" s="57" customFormat="1" ht="13.5"/>
    <row r="13815" s="57" customFormat="1" ht="13.5"/>
    <row r="13816" s="57" customFormat="1" ht="13.5"/>
    <row r="13817" s="57" customFormat="1" ht="13.5"/>
    <row r="13818" s="57" customFormat="1" ht="13.5"/>
    <row r="13819" s="57" customFormat="1" ht="13.5"/>
    <row r="13820" s="57" customFormat="1" ht="13.5"/>
    <row r="13821" s="57" customFormat="1" ht="13.5"/>
    <row r="13822" s="57" customFormat="1" ht="13.5"/>
    <row r="13823" s="57" customFormat="1" ht="13.5"/>
    <row r="13824" s="57" customFormat="1" ht="13.5"/>
    <row r="13825" s="57" customFormat="1" ht="13.5"/>
    <row r="13826" s="57" customFormat="1" ht="13.5"/>
    <row r="13827" s="57" customFormat="1" ht="13.5"/>
    <row r="13828" s="57" customFormat="1" ht="13.5"/>
    <row r="13829" s="57" customFormat="1" ht="13.5"/>
    <row r="13830" s="57" customFormat="1" ht="13.5"/>
    <row r="13831" s="57" customFormat="1" ht="13.5"/>
    <row r="13832" s="57" customFormat="1" ht="13.5"/>
    <row r="13833" s="57" customFormat="1" ht="13.5"/>
    <row r="13834" s="57" customFormat="1" ht="13.5"/>
    <row r="13835" s="57" customFormat="1" ht="13.5"/>
    <row r="13836" s="57" customFormat="1" ht="13.5"/>
    <row r="13837" s="57" customFormat="1" ht="13.5"/>
    <row r="13838" s="57" customFormat="1" ht="13.5"/>
    <row r="13839" s="57" customFormat="1" ht="13.5"/>
    <row r="13840" s="57" customFormat="1" ht="13.5"/>
    <row r="13841" s="57" customFormat="1" ht="13.5"/>
    <row r="13842" s="57" customFormat="1" ht="13.5"/>
    <row r="13843" s="57" customFormat="1" ht="13.5"/>
    <row r="13844" s="57" customFormat="1" ht="13.5"/>
    <row r="13845" s="57" customFormat="1" ht="13.5"/>
    <row r="13846" s="57" customFormat="1" ht="13.5"/>
    <row r="13847" s="57" customFormat="1" ht="13.5"/>
    <row r="13848" s="57" customFormat="1" ht="13.5"/>
    <row r="13849" s="57" customFormat="1" ht="13.5"/>
    <row r="13850" s="57" customFormat="1" ht="13.5"/>
    <row r="13851" s="57" customFormat="1" ht="13.5"/>
    <row r="13852" s="57" customFormat="1" ht="13.5"/>
    <row r="13853" s="57" customFormat="1" ht="13.5"/>
    <row r="13854" s="57" customFormat="1" ht="13.5"/>
    <row r="13855" s="57" customFormat="1" ht="13.5"/>
    <row r="13856" s="57" customFormat="1" ht="13.5"/>
    <row r="13857" s="57" customFormat="1" ht="13.5"/>
    <row r="13858" s="57" customFormat="1" ht="13.5"/>
    <row r="13859" s="57" customFormat="1" ht="13.5"/>
    <row r="13860" s="57" customFormat="1" ht="13.5"/>
    <row r="13861" s="57" customFormat="1" ht="13.5"/>
    <row r="13862" s="57" customFormat="1" ht="13.5"/>
    <row r="13863" s="57" customFormat="1" ht="13.5"/>
    <row r="13864" s="57" customFormat="1" ht="13.5"/>
    <row r="13865" s="57" customFormat="1" ht="13.5"/>
    <row r="13866" s="57" customFormat="1" ht="13.5"/>
    <row r="13867" s="57" customFormat="1" ht="13.5"/>
    <row r="13868" s="57" customFormat="1" ht="13.5"/>
    <row r="13869" s="57" customFormat="1" ht="13.5"/>
    <row r="13870" s="57" customFormat="1" ht="13.5"/>
    <row r="13871" s="57" customFormat="1" ht="13.5"/>
    <row r="13872" s="57" customFormat="1" ht="13.5"/>
    <row r="13873" s="57" customFormat="1" ht="13.5"/>
    <row r="13874" s="57" customFormat="1" ht="13.5"/>
    <row r="13875" s="57" customFormat="1" ht="13.5"/>
    <row r="13876" s="57" customFormat="1" ht="13.5"/>
    <row r="13877" s="57" customFormat="1" ht="13.5"/>
    <row r="13878" s="57" customFormat="1" ht="13.5"/>
    <row r="13879" s="57" customFormat="1" ht="13.5"/>
    <row r="13880" s="57" customFormat="1" ht="13.5"/>
    <row r="13881" s="57" customFormat="1" ht="13.5"/>
    <row r="13882" s="57" customFormat="1" ht="13.5"/>
    <row r="13883" s="57" customFormat="1" ht="13.5"/>
    <row r="13884" s="57" customFormat="1" ht="13.5"/>
    <row r="13885" s="57" customFormat="1" ht="13.5"/>
    <row r="13886" s="57" customFormat="1" ht="13.5"/>
    <row r="13887" s="57" customFormat="1" ht="13.5"/>
    <row r="13888" s="57" customFormat="1" ht="13.5"/>
    <row r="13889" s="57" customFormat="1" ht="13.5"/>
    <row r="13890" s="57" customFormat="1" ht="13.5"/>
    <row r="13891" s="57" customFormat="1" ht="13.5"/>
    <row r="13892" s="57" customFormat="1" ht="13.5"/>
    <row r="13893" s="57" customFormat="1" ht="13.5"/>
    <row r="13894" s="57" customFormat="1" ht="13.5"/>
    <row r="13895" s="57" customFormat="1" ht="13.5"/>
    <row r="13896" s="57" customFormat="1" ht="13.5"/>
    <row r="13897" s="57" customFormat="1" ht="13.5"/>
    <row r="13898" s="57" customFormat="1" ht="13.5"/>
    <row r="13899" s="57" customFormat="1" ht="13.5"/>
    <row r="13900" s="57" customFormat="1" ht="13.5"/>
    <row r="13901" s="57" customFormat="1" ht="13.5"/>
    <row r="13902" s="57" customFormat="1" ht="13.5"/>
    <row r="13903" s="57" customFormat="1" ht="13.5"/>
    <row r="13904" s="57" customFormat="1" ht="13.5"/>
    <row r="13905" s="57" customFormat="1" ht="13.5"/>
    <row r="13906" s="57" customFormat="1" ht="13.5"/>
    <row r="13907" s="57" customFormat="1" ht="13.5"/>
    <row r="13908" s="57" customFormat="1" ht="13.5"/>
    <row r="13909" s="57" customFormat="1" ht="13.5"/>
    <row r="13910" s="57" customFormat="1" ht="13.5"/>
    <row r="13911" s="57" customFormat="1" ht="13.5"/>
    <row r="13912" s="57" customFormat="1" ht="13.5"/>
    <row r="13913" s="57" customFormat="1" ht="13.5"/>
    <row r="13914" s="57" customFormat="1" ht="13.5"/>
    <row r="13915" s="57" customFormat="1" ht="13.5"/>
    <row r="13916" s="57" customFormat="1" ht="13.5"/>
    <row r="13917" s="57" customFormat="1" ht="13.5"/>
    <row r="13918" s="57" customFormat="1" ht="13.5"/>
    <row r="13919" s="57" customFormat="1" ht="13.5"/>
    <row r="13920" s="57" customFormat="1" ht="13.5"/>
    <row r="13921" s="57" customFormat="1" ht="13.5"/>
    <row r="13922" s="57" customFormat="1" ht="13.5"/>
    <row r="13923" s="57" customFormat="1" ht="13.5"/>
    <row r="13924" s="57" customFormat="1" ht="13.5"/>
    <row r="13925" s="57" customFormat="1" ht="13.5"/>
    <row r="13926" s="57" customFormat="1" ht="13.5"/>
    <row r="13927" s="57" customFormat="1" ht="13.5"/>
    <row r="13928" s="57" customFormat="1" ht="13.5"/>
    <row r="13929" s="57" customFormat="1" ht="13.5"/>
    <row r="13930" s="57" customFormat="1" ht="13.5"/>
    <row r="13931" s="57" customFormat="1" ht="13.5"/>
    <row r="13932" s="57" customFormat="1" ht="13.5"/>
    <row r="13933" s="57" customFormat="1" ht="13.5"/>
    <row r="13934" s="57" customFormat="1" ht="13.5"/>
    <row r="13935" s="57" customFormat="1" ht="13.5"/>
    <row r="13936" s="57" customFormat="1" ht="13.5"/>
    <row r="13937" s="57" customFormat="1" ht="13.5"/>
    <row r="13938" s="57" customFormat="1" ht="13.5"/>
    <row r="13939" s="57" customFormat="1" ht="13.5"/>
    <row r="13940" s="57" customFormat="1" ht="13.5"/>
    <row r="13941" s="57" customFormat="1" ht="13.5"/>
    <row r="13942" s="57" customFormat="1" ht="13.5"/>
    <row r="13943" s="57" customFormat="1" ht="13.5"/>
    <row r="13944" s="57" customFormat="1" ht="13.5"/>
    <row r="13945" s="57" customFormat="1" ht="13.5"/>
    <row r="13946" s="57" customFormat="1" ht="13.5"/>
    <row r="13947" s="57" customFormat="1" ht="13.5"/>
    <row r="13948" s="57" customFormat="1" ht="13.5"/>
    <row r="13949" s="57" customFormat="1" ht="13.5"/>
    <row r="13950" s="57" customFormat="1" ht="13.5"/>
    <row r="13951" s="57" customFormat="1" ht="13.5"/>
    <row r="13952" s="57" customFormat="1" ht="13.5"/>
    <row r="13953" s="57" customFormat="1" ht="13.5"/>
    <row r="13954" s="57" customFormat="1" ht="13.5"/>
    <row r="13955" s="57" customFormat="1" ht="13.5"/>
    <row r="13956" s="57" customFormat="1" ht="13.5"/>
    <row r="13957" s="57" customFormat="1" ht="13.5"/>
    <row r="13958" s="57" customFormat="1" ht="13.5"/>
    <row r="13959" s="57" customFormat="1" ht="13.5"/>
    <row r="13960" s="57" customFormat="1" ht="13.5"/>
    <row r="13961" s="57" customFormat="1" ht="13.5"/>
    <row r="13962" s="57" customFormat="1" ht="13.5"/>
    <row r="13963" s="57" customFormat="1" ht="13.5"/>
    <row r="13964" s="57" customFormat="1" ht="13.5"/>
    <row r="13965" s="57" customFormat="1" ht="13.5"/>
    <row r="13966" s="57" customFormat="1" ht="13.5"/>
    <row r="13967" s="57" customFormat="1" ht="13.5"/>
    <row r="13968" s="57" customFormat="1" ht="13.5"/>
    <row r="13969" s="57" customFormat="1" ht="13.5"/>
    <row r="13970" s="57" customFormat="1" ht="13.5"/>
    <row r="13971" s="57" customFormat="1" ht="13.5"/>
    <row r="13972" s="57" customFormat="1" ht="13.5"/>
    <row r="13973" s="57" customFormat="1" ht="13.5"/>
    <row r="13974" s="57" customFormat="1" ht="13.5"/>
    <row r="13975" s="57" customFormat="1" ht="13.5"/>
    <row r="13976" s="57" customFormat="1" ht="13.5"/>
    <row r="13977" s="57" customFormat="1" ht="13.5"/>
    <row r="13978" s="57" customFormat="1" ht="13.5"/>
    <row r="13979" s="57" customFormat="1" ht="13.5"/>
    <row r="13980" s="57" customFormat="1" ht="13.5"/>
    <row r="13981" s="57" customFormat="1" ht="13.5"/>
    <row r="13982" s="57" customFormat="1" ht="13.5"/>
    <row r="13983" s="57" customFormat="1" ht="13.5"/>
    <row r="13984" s="57" customFormat="1" ht="13.5"/>
    <row r="13985" s="57" customFormat="1" ht="13.5"/>
    <row r="13986" s="57" customFormat="1" ht="13.5"/>
    <row r="13987" s="57" customFormat="1" ht="13.5"/>
    <row r="13988" s="57" customFormat="1" ht="13.5"/>
    <row r="13989" s="57" customFormat="1" ht="13.5"/>
    <row r="13990" s="57" customFormat="1" ht="13.5"/>
    <row r="13991" s="57" customFormat="1" ht="13.5"/>
    <row r="13992" s="57" customFormat="1" ht="13.5"/>
    <row r="13993" s="57" customFormat="1" ht="13.5"/>
    <row r="13994" s="57" customFormat="1" ht="13.5"/>
    <row r="13995" s="57" customFormat="1" ht="13.5"/>
    <row r="13996" s="57" customFormat="1" ht="13.5"/>
    <row r="13997" s="57" customFormat="1" ht="13.5"/>
    <row r="13998" s="57" customFormat="1" ht="13.5"/>
    <row r="13999" s="57" customFormat="1" ht="13.5"/>
    <row r="14000" s="57" customFormat="1" ht="13.5"/>
    <row r="14001" s="57" customFormat="1" ht="13.5"/>
    <row r="14002" s="57" customFormat="1" ht="13.5"/>
    <row r="14003" s="57" customFormat="1" ht="13.5"/>
    <row r="14004" s="57" customFormat="1" ht="13.5"/>
    <row r="14005" s="57" customFormat="1" ht="13.5"/>
    <row r="14006" s="57" customFormat="1" ht="13.5"/>
    <row r="14007" s="57" customFormat="1" ht="13.5"/>
    <row r="14008" s="57" customFormat="1" ht="13.5"/>
    <row r="14009" s="57" customFormat="1" ht="13.5"/>
    <row r="14010" s="57" customFormat="1" ht="13.5"/>
    <row r="14011" s="57" customFormat="1" ht="13.5"/>
    <row r="14012" s="57" customFormat="1" ht="13.5"/>
    <row r="14013" s="57" customFormat="1" ht="13.5"/>
    <row r="14014" s="57" customFormat="1" ht="13.5"/>
    <row r="14015" s="57" customFormat="1" ht="13.5"/>
    <row r="14016" s="57" customFormat="1" ht="13.5"/>
    <row r="14017" s="57" customFormat="1" ht="13.5"/>
    <row r="14018" s="57" customFormat="1" ht="13.5"/>
    <row r="14019" s="57" customFormat="1" ht="13.5"/>
    <row r="14020" s="57" customFormat="1" ht="13.5"/>
    <row r="14021" s="57" customFormat="1" ht="13.5"/>
    <row r="14022" s="57" customFormat="1" ht="13.5"/>
    <row r="14023" s="57" customFormat="1" ht="13.5"/>
    <row r="14024" s="57" customFormat="1" ht="13.5"/>
    <row r="14025" s="57" customFormat="1" ht="13.5"/>
    <row r="14026" s="57" customFormat="1" ht="13.5"/>
    <row r="14027" s="57" customFormat="1" ht="13.5"/>
    <row r="14028" s="57" customFormat="1" ht="13.5"/>
    <row r="14029" s="57" customFormat="1" ht="13.5"/>
    <row r="14030" s="57" customFormat="1" ht="13.5"/>
    <row r="14031" s="57" customFormat="1" ht="13.5"/>
    <row r="14032" s="57" customFormat="1" ht="13.5"/>
    <row r="14033" s="57" customFormat="1" ht="13.5"/>
    <row r="14034" s="57" customFormat="1" ht="13.5"/>
    <row r="14035" s="57" customFormat="1" ht="13.5"/>
    <row r="14036" s="57" customFormat="1" ht="13.5"/>
    <row r="14037" s="57" customFormat="1" ht="13.5"/>
    <row r="14038" s="57" customFormat="1" ht="13.5"/>
    <row r="14039" s="57" customFormat="1" ht="13.5"/>
    <row r="14040" s="57" customFormat="1" ht="13.5"/>
    <row r="14041" s="57" customFormat="1" ht="13.5"/>
    <row r="14042" s="57" customFormat="1" ht="13.5"/>
    <row r="14043" s="57" customFormat="1" ht="13.5"/>
    <row r="14044" s="57" customFormat="1" ht="13.5"/>
    <row r="14045" s="57" customFormat="1" ht="13.5"/>
    <row r="14046" s="57" customFormat="1" ht="13.5"/>
    <row r="14047" s="57" customFormat="1" ht="13.5"/>
    <row r="14048" s="57" customFormat="1" ht="13.5"/>
    <row r="14049" s="57" customFormat="1" ht="13.5"/>
    <row r="14050" s="57" customFormat="1" ht="13.5"/>
    <row r="14051" s="57" customFormat="1" ht="13.5"/>
    <row r="14052" s="57" customFormat="1" ht="13.5"/>
    <row r="14053" s="57" customFormat="1" ht="13.5"/>
    <row r="14054" s="57" customFormat="1" ht="13.5"/>
    <row r="14055" s="57" customFormat="1" ht="13.5"/>
    <row r="14056" s="57" customFormat="1" ht="13.5"/>
    <row r="14057" s="57" customFormat="1" ht="13.5"/>
    <row r="14058" s="57" customFormat="1" ht="13.5"/>
    <row r="14059" s="57" customFormat="1" ht="13.5"/>
    <row r="14060" s="57" customFormat="1" ht="13.5"/>
    <row r="14061" s="57" customFormat="1" ht="13.5"/>
    <row r="14062" s="57" customFormat="1" ht="13.5"/>
    <row r="14063" s="57" customFormat="1" ht="13.5"/>
    <row r="14064" s="57" customFormat="1" ht="13.5"/>
    <row r="14065" s="57" customFormat="1" ht="13.5"/>
    <row r="14066" s="57" customFormat="1" ht="13.5"/>
    <row r="14067" s="57" customFormat="1" ht="13.5"/>
    <row r="14068" s="57" customFormat="1" ht="13.5"/>
    <row r="14069" s="57" customFormat="1" ht="13.5"/>
    <row r="14070" s="57" customFormat="1" ht="13.5"/>
    <row r="14071" s="57" customFormat="1" ht="13.5"/>
    <row r="14072" s="57" customFormat="1" ht="13.5"/>
    <row r="14073" s="57" customFormat="1" ht="13.5"/>
    <row r="14074" s="57" customFormat="1" ht="13.5"/>
    <row r="14075" s="57" customFormat="1" ht="13.5"/>
    <row r="14076" s="57" customFormat="1" ht="13.5"/>
    <row r="14077" s="57" customFormat="1" ht="13.5"/>
    <row r="14078" s="57" customFormat="1" ht="13.5"/>
    <row r="14079" s="57" customFormat="1" ht="13.5"/>
    <row r="14080" s="57" customFormat="1" ht="13.5"/>
    <row r="14081" s="57" customFormat="1" ht="13.5"/>
    <row r="14082" s="57" customFormat="1" ht="13.5"/>
    <row r="14083" s="57" customFormat="1" ht="13.5"/>
    <row r="14084" s="57" customFormat="1" ht="13.5"/>
    <row r="14085" s="57" customFormat="1" ht="13.5"/>
    <row r="14086" s="57" customFormat="1" ht="13.5"/>
    <row r="14087" s="57" customFormat="1" ht="13.5"/>
    <row r="14088" s="57" customFormat="1" ht="13.5"/>
    <row r="14089" s="57" customFormat="1" ht="13.5"/>
    <row r="14090" s="57" customFormat="1" ht="13.5"/>
    <row r="14091" s="57" customFormat="1" ht="13.5"/>
    <row r="14092" s="57" customFormat="1" ht="13.5"/>
    <row r="14093" s="57" customFormat="1" ht="13.5"/>
    <row r="14094" s="57" customFormat="1" ht="13.5"/>
    <row r="14095" s="57" customFormat="1" ht="13.5"/>
    <row r="14096" s="57" customFormat="1" ht="13.5"/>
    <row r="14097" s="57" customFormat="1" ht="13.5"/>
    <row r="14098" s="57" customFormat="1" ht="13.5"/>
    <row r="14099" s="57" customFormat="1" ht="13.5"/>
    <row r="14100" s="57" customFormat="1" ht="13.5"/>
    <row r="14101" s="57" customFormat="1" ht="13.5"/>
    <row r="14102" s="57" customFormat="1" ht="13.5"/>
    <row r="14103" s="57" customFormat="1" ht="13.5"/>
    <row r="14104" s="57" customFormat="1" ht="13.5"/>
    <row r="14105" s="57" customFormat="1" ht="13.5"/>
    <row r="14106" s="57" customFormat="1" ht="13.5"/>
    <row r="14107" s="57" customFormat="1" ht="13.5"/>
    <row r="14108" s="57" customFormat="1" ht="13.5"/>
    <row r="14109" s="57" customFormat="1" ht="13.5"/>
    <row r="14110" s="57" customFormat="1" ht="13.5"/>
    <row r="14111" s="57" customFormat="1" ht="13.5"/>
    <row r="14112" s="57" customFormat="1" ht="13.5"/>
    <row r="14113" s="57" customFormat="1" ht="13.5"/>
    <row r="14114" s="57" customFormat="1" ht="13.5"/>
    <row r="14115" s="57" customFormat="1" ht="13.5"/>
    <row r="14116" s="57" customFormat="1" ht="13.5"/>
    <row r="14117" s="57" customFormat="1" ht="13.5"/>
    <row r="14118" s="57" customFormat="1" ht="13.5"/>
    <row r="14119" s="57" customFormat="1" ht="13.5"/>
    <row r="14120" s="57" customFormat="1" ht="13.5"/>
    <row r="14121" s="57" customFormat="1" ht="13.5"/>
    <row r="14122" s="57" customFormat="1" ht="13.5"/>
    <row r="14123" s="57" customFormat="1" ht="13.5"/>
    <row r="14124" s="57" customFormat="1" ht="13.5"/>
    <row r="14125" s="57" customFormat="1" ht="13.5"/>
    <row r="14126" s="57" customFormat="1" ht="13.5"/>
    <row r="14127" s="57" customFormat="1" ht="13.5"/>
    <row r="14128" s="57" customFormat="1" ht="13.5"/>
    <row r="14129" s="57" customFormat="1" ht="13.5"/>
    <row r="14130" s="57" customFormat="1" ht="13.5"/>
    <row r="14131" s="57" customFormat="1" ht="13.5"/>
    <row r="14132" s="57" customFormat="1" ht="13.5"/>
    <row r="14133" s="57" customFormat="1" ht="13.5"/>
    <row r="14134" s="57" customFormat="1" ht="13.5"/>
    <row r="14135" s="57" customFormat="1" ht="13.5"/>
    <row r="14136" s="57" customFormat="1" ht="13.5"/>
    <row r="14137" s="57" customFormat="1" ht="13.5"/>
    <row r="14138" s="57" customFormat="1" ht="13.5"/>
    <row r="14139" s="57" customFormat="1" ht="13.5"/>
    <row r="14140" s="57" customFormat="1" ht="13.5"/>
    <row r="14141" s="57" customFormat="1" ht="13.5"/>
    <row r="14142" s="57" customFormat="1" ht="13.5"/>
    <row r="14143" s="57" customFormat="1" ht="13.5"/>
    <row r="14144" s="57" customFormat="1" ht="13.5"/>
    <row r="14145" s="57" customFormat="1" ht="13.5"/>
    <row r="14146" s="57" customFormat="1" ht="13.5"/>
    <row r="14147" s="57" customFormat="1" ht="13.5"/>
    <row r="14148" s="57" customFormat="1" ht="13.5"/>
    <row r="14149" s="57" customFormat="1" ht="13.5"/>
    <row r="14150" s="57" customFormat="1" ht="13.5"/>
    <row r="14151" s="57" customFormat="1" ht="13.5"/>
    <row r="14152" s="57" customFormat="1" ht="13.5"/>
    <row r="14153" s="57" customFormat="1" ht="13.5"/>
    <row r="14154" s="57" customFormat="1" ht="13.5"/>
    <row r="14155" s="57" customFormat="1" ht="13.5"/>
    <row r="14156" s="57" customFormat="1" ht="13.5"/>
    <row r="14157" s="57" customFormat="1" ht="13.5"/>
    <row r="14158" s="57" customFormat="1" ht="13.5"/>
    <row r="14159" s="57" customFormat="1" ht="13.5"/>
    <row r="14160" s="57" customFormat="1" ht="13.5"/>
    <row r="14161" s="57" customFormat="1" ht="13.5"/>
    <row r="14162" s="57" customFormat="1" ht="13.5"/>
    <row r="14163" s="57" customFormat="1" ht="13.5"/>
    <row r="14164" s="57" customFormat="1" ht="13.5"/>
    <row r="14165" s="57" customFormat="1" ht="13.5"/>
    <row r="14166" s="57" customFormat="1" ht="13.5"/>
    <row r="14167" s="57" customFormat="1" ht="13.5"/>
    <row r="14168" s="57" customFormat="1" ht="13.5"/>
    <row r="14169" s="57" customFormat="1" ht="13.5"/>
    <row r="14170" s="57" customFormat="1" ht="13.5"/>
    <row r="14171" s="57" customFormat="1" ht="13.5"/>
    <row r="14172" s="57" customFormat="1" ht="13.5"/>
    <row r="14173" s="57" customFormat="1" ht="13.5"/>
    <row r="14174" s="57" customFormat="1" ht="13.5"/>
    <row r="14175" s="57" customFormat="1" ht="13.5"/>
    <row r="14176" s="57" customFormat="1" ht="13.5"/>
    <row r="14177" s="57" customFormat="1" ht="13.5"/>
    <row r="14178" s="57" customFormat="1" ht="13.5"/>
    <row r="14179" s="57" customFormat="1" ht="13.5"/>
    <row r="14180" s="57" customFormat="1" ht="13.5"/>
    <row r="14181" s="57" customFormat="1" ht="13.5"/>
    <row r="14182" s="57" customFormat="1" ht="13.5"/>
    <row r="14183" s="57" customFormat="1" ht="13.5"/>
    <row r="14184" s="57" customFormat="1" ht="13.5"/>
    <row r="14185" s="57" customFormat="1" ht="13.5"/>
    <row r="14186" s="57" customFormat="1" ht="13.5"/>
    <row r="14187" s="57" customFormat="1" ht="13.5"/>
    <row r="14188" s="57" customFormat="1" ht="13.5"/>
    <row r="14189" s="57" customFormat="1" ht="13.5"/>
    <row r="14190" s="57" customFormat="1" ht="13.5"/>
    <row r="14191" s="57" customFormat="1" ht="13.5"/>
    <row r="14192" s="57" customFormat="1" ht="13.5"/>
    <row r="14193" s="57" customFormat="1" ht="13.5"/>
    <row r="14194" s="57" customFormat="1" ht="13.5"/>
    <row r="14195" s="57" customFormat="1" ht="13.5"/>
    <row r="14196" s="57" customFormat="1" ht="13.5"/>
    <row r="14197" s="57" customFormat="1" ht="13.5"/>
    <row r="14198" s="57" customFormat="1" ht="13.5"/>
    <row r="14199" s="57" customFormat="1" ht="13.5"/>
    <row r="14200" s="57" customFormat="1" ht="13.5"/>
    <row r="14201" s="57" customFormat="1" ht="13.5"/>
    <row r="14202" s="57" customFormat="1" ht="13.5"/>
    <row r="14203" s="57" customFormat="1" ht="13.5"/>
    <row r="14204" s="57" customFormat="1" ht="13.5"/>
    <row r="14205" s="57" customFormat="1" ht="13.5"/>
    <row r="14206" s="57" customFormat="1" ht="13.5"/>
    <row r="14207" s="57" customFormat="1" ht="13.5"/>
    <row r="14208" s="57" customFormat="1" ht="13.5"/>
    <row r="14209" s="57" customFormat="1" ht="13.5"/>
    <row r="14210" s="57" customFormat="1" ht="13.5"/>
    <row r="14211" s="57" customFormat="1" ht="13.5"/>
    <row r="14212" s="57" customFormat="1" ht="13.5"/>
    <row r="14213" s="57" customFormat="1" ht="13.5"/>
    <row r="14214" s="57" customFormat="1" ht="13.5"/>
    <row r="14215" s="57" customFormat="1" ht="13.5"/>
    <row r="14216" s="57" customFormat="1" ht="13.5"/>
    <row r="14217" s="57" customFormat="1" ht="13.5"/>
    <row r="14218" s="57" customFormat="1" ht="13.5"/>
    <row r="14219" s="57" customFormat="1" ht="13.5"/>
    <row r="14220" s="57" customFormat="1" ht="13.5"/>
    <row r="14221" s="57" customFormat="1" ht="13.5"/>
    <row r="14222" s="57" customFormat="1" ht="13.5"/>
    <row r="14223" s="57" customFormat="1" ht="13.5"/>
    <row r="14224" s="57" customFormat="1" ht="13.5"/>
    <row r="14225" s="57" customFormat="1" ht="13.5"/>
    <row r="14226" s="57" customFormat="1" ht="13.5"/>
    <row r="14227" s="57" customFormat="1" ht="13.5"/>
    <row r="14228" s="57" customFormat="1" ht="13.5"/>
    <row r="14229" s="57" customFormat="1" ht="13.5"/>
    <row r="14230" s="57" customFormat="1" ht="13.5"/>
    <row r="14231" s="57" customFormat="1" ht="13.5"/>
    <row r="14232" s="57" customFormat="1" ht="13.5"/>
    <row r="14233" s="57" customFormat="1" ht="13.5"/>
    <row r="14234" s="57" customFormat="1" ht="13.5"/>
    <row r="14235" s="57" customFormat="1" ht="13.5"/>
    <row r="14236" s="57" customFormat="1" ht="13.5"/>
    <row r="14237" s="57" customFormat="1" ht="13.5"/>
    <row r="14238" s="57" customFormat="1" ht="13.5"/>
    <row r="14239" s="57" customFormat="1" ht="13.5"/>
    <row r="14240" s="57" customFormat="1" ht="13.5"/>
    <row r="14241" s="57" customFormat="1" ht="13.5"/>
    <row r="14242" s="57" customFormat="1" ht="13.5"/>
    <row r="14243" s="57" customFormat="1" ht="13.5"/>
    <row r="14244" s="57" customFormat="1" ht="13.5"/>
    <row r="14245" s="57" customFormat="1" ht="13.5"/>
    <row r="14246" s="57" customFormat="1" ht="13.5"/>
    <row r="14247" s="57" customFormat="1" ht="13.5"/>
    <row r="14248" s="57" customFormat="1" ht="13.5"/>
    <row r="14249" s="57" customFormat="1" ht="13.5"/>
    <row r="14250" s="57" customFormat="1" ht="13.5"/>
    <row r="14251" s="57" customFormat="1" ht="13.5"/>
    <row r="14252" s="57" customFormat="1" ht="13.5"/>
    <row r="14253" s="57" customFormat="1" ht="13.5"/>
    <row r="14254" s="57" customFormat="1" ht="13.5"/>
    <row r="14255" s="57" customFormat="1" ht="13.5"/>
    <row r="14256" s="57" customFormat="1" ht="13.5"/>
    <row r="14257" s="57" customFormat="1" ht="13.5"/>
    <row r="14258" s="57" customFormat="1" ht="13.5"/>
    <row r="14259" s="57" customFormat="1" ht="13.5"/>
    <row r="14260" s="57" customFormat="1" ht="13.5"/>
    <row r="14261" s="57" customFormat="1" ht="13.5"/>
    <row r="14262" s="57" customFormat="1" ht="13.5"/>
    <row r="14263" s="57" customFormat="1" ht="13.5"/>
    <row r="14264" s="57" customFormat="1" ht="13.5"/>
    <row r="14265" s="57" customFormat="1" ht="13.5"/>
    <row r="14266" s="57" customFormat="1" ht="13.5"/>
    <row r="14267" s="57" customFormat="1" ht="13.5"/>
    <row r="14268" s="57" customFormat="1" ht="13.5"/>
    <row r="14269" s="57" customFormat="1" ht="13.5"/>
    <row r="14270" s="57" customFormat="1" ht="13.5"/>
    <row r="14271" s="57" customFormat="1" ht="13.5"/>
    <row r="14272" s="57" customFormat="1" ht="13.5"/>
    <row r="14273" s="57" customFormat="1" ht="13.5"/>
    <row r="14274" s="57" customFormat="1" ht="13.5"/>
    <row r="14275" s="57" customFormat="1" ht="13.5"/>
    <row r="14276" s="57" customFormat="1" ht="13.5"/>
    <row r="14277" s="57" customFormat="1" ht="13.5"/>
    <row r="14278" s="57" customFormat="1" ht="13.5"/>
    <row r="14279" s="57" customFormat="1" ht="13.5"/>
    <row r="14280" s="57" customFormat="1" ht="13.5"/>
    <row r="14281" s="57" customFormat="1" ht="13.5"/>
    <row r="14282" s="57" customFormat="1" ht="13.5"/>
    <row r="14283" s="57" customFormat="1" ht="13.5"/>
    <row r="14284" s="57" customFormat="1" ht="13.5"/>
    <row r="14285" s="57" customFormat="1" ht="13.5"/>
    <row r="14286" s="57" customFormat="1" ht="13.5"/>
    <row r="14287" s="57" customFormat="1" ht="13.5"/>
    <row r="14288" s="57" customFormat="1" ht="13.5"/>
    <row r="14289" s="57" customFormat="1" ht="13.5"/>
    <row r="14290" s="57" customFormat="1" ht="13.5"/>
    <row r="14291" s="57" customFormat="1" ht="13.5"/>
    <row r="14292" s="57" customFormat="1" ht="13.5"/>
    <row r="14293" s="57" customFormat="1" ht="13.5"/>
    <row r="14294" s="57" customFormat="1" ht="13.5"/>
    <row r="14295" s="57" customFormat="1" ht="13.5"/>
    <row r="14296" s="57" customFormat="1" ht="13.5"/>
    <row r="14297" s="57" customFormat="1" ht="13.5"/>
    <row r="14298" s="57" customFormat="1" ht="13.5"/>
    <row r="14299" s="57" customFormat="1" ht="13.5"/>
    <row r="14300" s="57" customFormat="1" ht="13.5"/>
    <row r="14301" s="57" customFormat="1" ht="13.5"/>
    <row r="14302" s="57" customFormat="1" ht="13.5"/>
    <row r="14303" s="57" customFormat="1" ht="13.5"/>
    <row r="14304" s="57" customFormat="1" ht="13.5"/>
    <row r="14305" s="57" customFormat="1" ht="13.5"/>
    <row r="14306" s="57" customFormat="1" ht="13.5"/>
    <row r="14307" s="57" customFormat="1" ht="13.5"/>
    <row r="14308" s="57" customFormat="1" ht="13.5"/>
    <row r="14309" s="57" customFormat="1" ht="13.5"/>
    <row r="14310" s="57" customFormat="1" ht="13.5"/>
    <row r="14311" s="57" customFormat="1" ht="13.5"/>
    <row r="14312" s="57" customFormat="1" ht="13.5"/>
    <row r="14313" s="57" customFormat="1" ht="13.5"/>
    <row r="14314" s="57" customFormat="1" ht="13.5"/>
    <row r="14315" s="57" customFormat="1" ht="13.5"/>
    <row r="14316" s="57" customFormat="1" ht="13.5"/>
    <row r="14317" s="57" customFormat="1" ht="13.5"/>
    <row r="14318" s="57" customFormat="1" ht="13.5"/>
    <row r="14319" s="57" customFormat="1" ht="13.5"/>
    <row r="14320" s="57" customFormat="1" ht="13.5"/>
    <row r="14321" s="57" customFormat="1" ht="13.5"/>
    <row r="14322" s="57" customFormat="1" ht="13.5"/>
    <row r="14323" s="57" customFormat="1" ht="13.5"/>
    <row r="14324" s="57" customFormat="1" ht="13.5"/>
    <row r="14325" s="57" customFormat="1" ht="13.5"/>
    <row r="14326" s="57" customFormat="1" ht="13.5"/>
    <row r="14327" s="57" customFormat="1" ht="13.5"/>
    <row r="14328" s="57" customFormat="1" ht="13.5"/>
    <row r="14329" s="57" customFormat="1" ht="13.5"/>
    <row r="14330" s="57" customFormat="1" ht="13.5"/>
    <row r="14331" s="57" customFormat="1" ht="13.5"/>
    <row r="14332" s="57" customFormat="1" ht="13.5"/>
    <row r="14333" s="57" customFormat="1" ht="13.5"/>
    <row r="14334" s="57" customFormat="1" ht="13.5"/>
    <row r="14335" s="57" customFormat="1" ht="13.5"/>
    <row r="14336" s="57" customFormat="1" ht="13.5"/>
    <row r="14337" s="57" customFormat="1" ht="13.5"/>
    <row r="14338" s="57" customFormat="1" ht="13.5"/>
    <row r="14339" s="57" customFormat="1" ht="13.5"/>
    <row r="14340" s="57" customFormat="1" ht="13.5"/>
    <row r="14341" s="57" customFormat="1" ht="13.5"/>
    <row r="14342" s="57" customFormat="1" ht="13.5"/>
    <row r="14343" s="57" customFormat="1" ht="13.5"/>
    <row r="14344" s="57" customFormat="1" ht="13.5"/>
    <row r="14345" s="57" customFormat="1" ht="13.5"/>
    <row r="14346" s="57" customFormat="1" ht="13.5"/>
    <row r="14347" s="57" customFormat="1" ht="13.5"/>
    <row r="14348" s="57" customFormat="1" ht="13.5"/>
    <row r="14349" s="57" customFormat="1" ht="13.5"/>
    <row r="14350" s="57" customFormat="1" ht="13.5"/>
    <row r="14351" s="57" customFormat="1" ht="13.5"/>
    <row r="14352" s="57" customFormat="1" ht="13.5"/>
    <row r="14353" s="57" customFormat="1" ht="13.5"/>
    <row r="14354" s="57" customFormat="1" ht="13.5"/>
    <row r="14355" s="57" customFormat="1" ht="13.5"/>
    <row r="14356" s="57" customFormat="1" ht="13.5"/>
    <row r="14357" s="57" customFormat="1" ht="13.5"/>
    <row r="14358" s="57" customFormat="1" ht="13.5"/>
    <row r="14359" s="57" customFormat="1" ht="13.5"/>
    <row r="14360" s="57" customFormat="1" ht="13.5"/>
    <row r="14361" s="57" customFormat="1" ht="13.5"/>
    <row r="14362" s="57" customFormat="1" ht="13.5"/>
    <row r="14363" s="57" customFormat="1" ht="13.5"/>
    <row r="14364" s="57" customFormat="1" ht="13.5"/>
    <row r="14365" s="57" customFormat="1" ht="13.5"/>
    <row r="14366" s="57" customFormat="1" ht="13.5"/>
    <row r="14367" s="57" customFormat="1" ht="13.5"/>
    <row r="14368" s="57" customFormat="1" ht="13.5"/>
    <row r="14369" s="57" customFormat="1" ht="13.5"/>
    <row r="14370" s="57" customFormat="1" ht="13.5"/>
    <row r="14371" s="57" customFormat="1" ht="13.5"/>
    <row r="14372" s="57" customFormat="1" ht="13.5"/>
    <row r="14373" s="57" customFormat="1" ht="13.5"/>
    <row r="14374" s="57" customFormat="1" ht="13.5"/>
    <row r="14375" s="57" customFormat="1" ht="13.5"/>
    <row r="14376" s="57" customFormat="1" ht="13.5"/>
    <row r="14377" s="57" customFormat="1" ht="13.5"/>
    <row r="14378" s="57" customFormat="1" ht="13.5"/>
    <row r="14379" s="57" customFormat="1" ht="13.5"/>
    <row r="14380" s="57" customFormat="1" ht="13.5"/>
    <row r="14381" s="57" customFormat="1" ht="13.5"/>
    <row r="14382" s="57" customFormat="1" ht="13.5"/>
    <row r="14383" s="57" customFormat="1" ht="13.5"/>
    <row r="14384" s="57" customFormat="1" ht="13.5"/>
    <row r="14385" s="57" customFormat="1" ht="13.5"/>
    <row r="14386" s="57" customFormat="1" ht="13.5"/>
    <row r="14387" s="57" customFormat="1" ht="13.5"/>
    <row r="14388" s="57" customFormat="1" ht="13.5"/>
    <row r="14389" s="57" customFormat="1" ht="13.5"/>
    <row r="14390" s="57" customFormat="1" ht="13.5"/>
    <row r="14391" s="57" customFormat="1" ht="13.5"/>
    <row r="14392" s="57" customFormat="1" ht="13.5"/>
    <row r="14393" s="57" customFormat="1" ht="13.5"/>
    <row r="14394" s="57" customFormat="1" ht="13.5"/>
    <row r="14395" s="57" customFormat="1" ht="13.5"/>
    <row r="14396" s="57" customFormat="1" ht="13.5"/>
    <row r="14397" s="57" customFormat="1" ht="13.5"/>
    <row r="14398" s="57" customFormat="1" ht="13.5"/>
    <row r="14399" s="57" customFormat="1" ht="13.5"/>
    <row r="14400" s="57" customFormat="1" ht="13.5"/>
    <row r="14401" s="57" customFormat="1" ht="13.5"/>
    <row r="14402" s="57" customFormat="1" ht="13.5"/>
    <row r="14403" s="57" customFormat="1" ht="13.5"/>
    <row r="14404" s="57" customFormat="1" ht="13.5"/>
    <row r="14405" s="57" customFormat="1" ht="13.5"/>
    <row r="14406" s="57" customFormat="1" ht="13.5"/>
    <row r="14407" s="57" customFormat="1" ht="13.5"/>
    <row r="14408" s="57" customFormat="1" ht="13.5"/>
    <row r="14409" s="57" customFormat="1" ht="13.5"/>
    <row r="14410" s="57" customFormat="1" ht="13.5"/>
    <row r="14411" s="57" customFormat="1" ht="13.5"/>
    <row r="14412" s="57" customFormat="1" ht="13.5"/>
    <row r="14413" s="57" customFormat="1" ht="13.5"/>
    <row r="14414" s="57" customFormat="1" ht="13.5"/>
    <row r="14415" s="57" customFormat="1" ht="13.5"/>
    <row r="14416" s="57" customFormat="1" ht="13.5"/>
    <row r="14417" s="57" customFormat="1" ht="13.5"/>
    <row r="14418" s="57" customFormat="1" ht="13.5"/>
    <row r="14419" s="57" customFormat="1" ht="13.5"/>
    <row r="14420" s="57" customFormat="1" ht="13.5"/>
    <row r="14421" s="57" customFormat="1" ht="13.5"/>
    <row r="14422" s="57" customFormat="1" ht="13.5"/>
    <row r="14423" s="57" customFormat="1" ht="13.5"/>
    <row r="14424" s="57" customFormat="1" ht="13.5"/>
    <row r="14425" s="57" customFormat="1" ht="13.5"/>
    <row r="14426" s="57" customFormat="1" ht="13.5"/>
    <row r="14427" s="57" customFormat="1" ht="13.5"/>
    <row r="14428" s="57" customFormat="1" ht="13.5"/>
    <row r="14429" s="57" customFormat="1" ht="13.5"/>
    <row r="14430" s="57" customFormat="1" ht="13.5"/>
    <row r="14431" s="57" customFormat="1" ht="13.5"/>
    <row r="14432" s="57" customFormat="1" ht="13.5"/>
    <row r="14433" s="57" customFormat="1" ht="13.5"/>
    <row r="14434" s="57" customFormat="1" ht="13.5"/>
    <row r="14435" s="57" customFormat="1" ht="13.5"/>
    <row r="14436" s="57" customFormat="1" ht="13.5"/>
    <row r="14437" s="57" customFormat="1" ht="13.5"/>
    <row r="14438" s="57" customFormat="1" ht="13.5"/>
    <row r="14439" s="57" customFormat="1" ht="13.5"/>
    <row r="14440" s="57" customFormat="1" ht="13.5"/>
    <row r="14441" s="57" customFormat="1" ht="13.5"/>
    <row r="14442" s="57" customFormat="1" ht="13.5"/>
    <row r="14443" s="57" customFormat="1" ht="13.5"/>
    <row r="14444" s="57" customFormat="1" ht="13.5"/>
    <row r="14445" s="57" customFormat="1" ht="13.5"/>
    <row r="14446" s="57" customFormat="1" ht="13.5"/>
    <row r="14447" s="57" customFormat="1" ht="13.5"/>
    <row r="14448" s="57" customFormat="1" ht="13.5"/>
    <row r="14449" s="57" customFormat="1" ht="13.5"/>
    <row r="14450" s="57" customFormat="1" ht="13.5"/>
    <row r="14451" s="57" customFormat="1" ht="13.5"/>
    <row r="14452" s="57" customFormat="1" ht="13.5"/>
    <row r="14453" s="57" customFormat="1" ht="13.5"/>
    <row r="14454" s="57" customFormat="1" ht="13.5"/>
    <row r="14455" s="57" customFormat="1" ht="13.5"/>
    <row r="14456" s="57" customFormat="1" ht="13.5"/>
    <row r="14457" s="57" customFormat="1" ht="13.5"/>
    <row r="14458" s="57" customFormat="1" ht="13.5"/>
    <row r="14459" s="57" customFormat="1" ht="13.5"/>
    <row r="14460" s="57" customFormat="1" ht="13.5"/>
    <row r="14461" s="57" customFormat="1" ht="13.5"/>
    <row r="14462" s="57" customFormat="1" ht="13.5"/>
    <row r="14463" s="57" customFormat="1" ht="13.5"/>
    <row r="14464" s="57" customFormat="1" ht="13.5"/>
    <row r="14465" s="57" customFormat="1" ht="13.5"/>
    <row r="14466" s="57" customFormat="1" ht="13.5"/>
    <row r="14467" s="57" customFormat="1" ht="13.5"/>
    <row r="14468" s="57" customFormat="1" ht="13.5"/>
    <row r="14469" s="57" customFormat="1" ht="13.5"/>
    <row r="14470" s="57" customFormat="1" ht="13.5"/>
    <row r="14471" s="57" customFormat="1" ht="13.5"/>
    <row r="14472" s="57" customFormat="1" ht="13.5"/>
    <row r="14473" s="57" customFormat="1" ht="13.5"/>
    <row r="14474" s="57" customFormat="1" ht="13.5"/>
    <row r="14475" s="57" customFormat="1" ht="13.5"/>
    <row r="14476" s="57" customFormat="1" ht="13.5"/>
    <row r="14477" s="57" customFormat="1" ht="13.5"/>
    <row r="14478" s="57" customFormat="1" ht="13.5"/>
    <row r="14479" s="57" customFormat="1" ht="13.5"/>
    <row r="14480" s="57" customFormat="1" ht="13.5"/>
    <row r="14481" s="57" customFormat="1" ht="13.5"/>
    <row r="14482" s="57" customFormat="1" ht="13.5"/>
    <row r="14483" s="57" customFormat="1" ht="13.5"/>
    <row r="14484" s="57" customFormat="1" ht="13.5"/>
    <row r="14485" s="57" customFormat="1" ht="13.5"/>
    <row r="14486" s="57" customFormat="1" ht="13.5"/>
    <row r="14487" s="57" customFormat="1" ht="13.5"/>
    <row r="14488" s="57" customFormat="1" ht="13.5"/>
    <row r="14489" s="57" customFormat="1" ht="13.5"/>
    <row r="14490" s="57" customFormat="1" ht="13.5"/>
    <row r="14491" s="57" customFormat="1" ht="13.5"/>
    <row r="14492" s="57" customFormat="1" ht="13.5"/>
    <row r="14493" s="57" customFormat="1" ht="13.5"/>
    <row r="14494" s="57" customFormat="1" ht="13.5"/>
    <row r="14495" s="57" customFormat="1" ht="13.5"/>
    <row r="14496" s="57" customFormat="1" ht="13.5"/>
    <row r="14497" s="57" customFormat="1" ht="13.5"/>
    <row r="14498" s="57" customFormat="1" ht="13.5"/>
    <row r="14499" s="57" customFormat="1" ht="13.5"/>
    <row r="14500" s="57" customFormat="1" ht="13.5"/>
    <row r="14501" s="57" customFormat="1" ht="13.5"/>
    <row r="14502" s="57" customFormat="1" ht="13.5"/>
    <row r="14503" s="57" customFormat="1" ht="13.5"/>
    <row r="14504" s="57" customFormat="1" ht="13.5"/>
    <row r="14505" s="57" customFormat="1" ht="13.5"/>
    <row r="14506" s="57" customFormat="1" ht="13.5"/>
    <row r="14507" s="57" customFormat="1" ht="13.5"/>
    <row r="14508" s="57" customFormat="1" ht="13.5"/>
    <row r="14509" s="57" customFormat="1" ht="13.5"/>
    <row r="14510" s="57" customFormat="1" ht="13.5"/>
    <row r="14511" s="57" customFormat="1" ht="13.5"/>
    <row r="14512" s="57" customFormat="1" ht="13.5"/>
    <row r="14513" s="57" customFormat="1" ht="13.5"/>
    <row r="14514" s="57" customFormat="1" ht="13.5"/>
    <row r="14515" s="57" customFormat="1" ht="13.5"/>
    <row r="14516" s="57" customFormat="1" ht="13.5"/>
    <row r="14517" s="57" customFormat="1" ht="13.5"/>
    <row r="14518" s="57" customFormat="1" ht="13.5"/>
    <row r="14519" s="57" customFormat="1" ht="13.5"/>
    <row r="14520" s="57" customFormat="1" ht="13.5"/>
    <row r="14521" s="57" customFormat="1" ht="13.5"/>
    <row r="14522" s="57" customFormat="1" ht="13.5"/>
    <row r="14523" s="57" customFormat="1" ht="13.5"/>
    <row r="14524" s="57" customFormat="1" ht="13.5"/>
    <row r="14525" s="57" customFormat="1" ht="13.5"/>
    <row r="14526" s="57" customFormat="1" ht="13.5"/>
    <row r="14527" s="57" customFormat="1" ht="13.5"/>
    <row r="14528" s="57" customFormat="1" ht="13.5"/>
    <row r="14529" s="57" customFormat="1" ht="13.5"/>
    <row r="14530" s="57" customFormat="1" ht="13.5"/>
    <row r="14531" s="57" customFormat="1" ht="13.5"/>
    <row r="14532" s="57" customFormat="1" ht="13.5"/>
    <row r="14533" s="57" customFormat="1" ht="13.5"/>
    <row r="14534" s="57" customFormat="1" ht="13.5"/>
    <row r="14535" s="57" customFormat="1" ht="13.5"/>
    <row r="14536" s="57" customFormat="1" ht="13.5"/>
    <row r="14537" s="57" customFormat="1" ht="13.5"/>
    <row r="14538" s="57" customFormat="1" ht="13.5"/>
    <row r="14539" s="57" customFormat="1" ht="13.5"/>
    <row r="14540" s="57" customFormat="1" ht="13.5"/>
    <row r="14541" s="57" customFormat="1" ht="13.5"/>
    <row r="14542" s="57" customFormat="1" ht="13.5"/>
    <row r="14543" s="57" customFormat="1" ht="13.5"/>
    <row r="14544" s="57" customFormat="1" ht="13.5"/>
    <row r="14545" s="57" customFormat="1" ht="13.5"/>
    <row r="14546" s="57" customFormat="1" ht="13.5"/>
    <row r="14547" s="57" customFormat="1" ht="13.5"/>
    <row r="14548" s="57" customFormat="1" ht="13.5"/>
    <row r="14549" s="57" customFormat="1" ht="13.5"/>
    <row r="14550" s="57" customFormat="1" ht="13.5"/>
    <row r="14551" s="57" customFormat="1" ht="13.5"/>
    <row r="14552" s="57" customFormat="1" ht="13.5"/>
    <row r="14553" s="57" customFormat="1" ht="13.5"/>
    <row r="14554" s="57" customFormat="1" ht="13.5"/>
    <row r="14555" s="57" customFormat="1" ht="13.5"/>
    <row r="14556" s="57" customFormat="1" ht="13.5"/>
    <row r="14557" s="57" customFormat="1" ht="13.5"/>
    <row r="14558" s="57" customFormat="1" ht="13.5"/>
    <row r="14559" s="57" customFormat="1" ht="13.5"/>
    <row r="14560" s="57" customFormat="1" ht="13.5"/>
    <row r="14561" s="57" customFormat="1" ht="13.5"/>
    <row r="14562" s="57" customFormat="1" ht="13.5"/>
    <row r="14563" s="57" customFormat="1" ht="13.5"/>
    <row r="14564" s="57" customFormat="1" ht="13.5"/>
    <row r="14565" s="57" customFormat="1" ht="13.5"/>
    <row r="14566" s="57" customFormat="1" ht="13.5"/>
    <row r="14567" s="57" customFormat="1" ht="13.5"/>
    <row r="14568" s="57" customFormat="1" ht="13.5"/>
    <row r="14569" s="57" customFormat="1" ht="13.5"/>
    <row r="14570" s="57" customFormat="1" ht="13.5"/>
    <row r="14571" s="57" customFormat="1" ht="13.5"/>
    <row r="14572" s="57" customFormat="1" ht="13.5"/>
    <row r="14573" s="57" customFormat="1" ht="13.5"/>
    <row r="14574" s="57" customFormat="1" ht="13.5"/>
    <row r="14575" s="57" customFormat="1" ht="13.5"/>
    <row r="14576" s="57" customFormat="1" ht="13.5"/>
    <row r="14577" s="57" customFormat="1" ht="13.5"/>
    <row r="14578" s="57" customFormat="1" ht="13.5"/>
    <row r="14579" s="57" customFormat="1" ht="13.5"/>
    <row r="14580" s="57" customFormat="1" ht="13.5"/>
    <row r="14581" s="57" customFormat="1" ht="13.5"/>
    <row r="14582" s="57" customFormat="1" ht="13.5"/>
    <row r="14583" s="57" customFormat="1" ht="13.5"/>
    <row r="14584" s="57" customFormat="1" ht="13.5"/>
    <row r="14585" s="57" customFormat="1" ht="13.5"/>
    <row r="14586" s="57" customFormat="1" ht="13.5"/>
    <row r="14587" s="57" customFormat="1" ht="13.5"/>
    <row r="14588" s="57" customFormat="1" ht="13.5"/>
    <row r="14589" s="57" customFormat="1" ht="13.5"/>
    <row r="14590" s="57" customFormat="1" ht="13.5"/>
    <row r="14591" s="57" customFormat="1" ht="13.5"/>
    <row r="14592" s="57" customFormat="1" ht="13.5"/>
    <row r="14593" s="57" customFormat="1" ht="13.5"/>
    <row r="14594" s="57" customFormat="1" ht="13.5"/>
    <row r="14595" s="57" customFormat="1" ht="13.5"/>
    <row r="14596" s="57" customFormat="1" ht="13.5"/>
    <row r="14597" s="57" customFormat="1" ht="13.5"/>
    <row r="14598" s="57" customFormat="1" ht="13.5"/>
    <row r="14599" s="57" customFormat="1" ht="13.5"/>
    <row r="14600" s="57" customFormat="1" ht="13.5"/>
    <row r="14601" s="57" customFormat="1" ht="13.5"/>
    <row r="14602" s="57" customFormat="1" ht="13.5"/>
    <row r="14603" s="57" customFormat="1" ht="13.5"/>
    <row r="14604" s="57" customFormat="1" ht="13.5"/>
    <row r="14605" s="57" customFormat="1" ht="13.5"/>
    <row r="14606" s="57" customFormat="1" ht="13.5"/>
    <row r="14607" s="57" customFormat="1" ht="13.5"/>
    <row r="14608" s="57" customFormat="1" ht="13.5"/>
    <row r="14609" s="57" customFormat="1" ht="13.5"/>
    <row r="14610" s="57" customFormat="1" ht="13.5"/>
    <row r="14611" s="57" customFormat="1" ht="13.5"/>
    <row r="14612" s="57" customFormat="1" ht="13.5"/>
    <row r="14613" s="57" customFormat="1" ht="13.5"/>
    <row r="14614" s="57" customFormat="1" ht="13.5"/>
    <row r="14615" s="57" customFormat="1" ht="13.5"/>
    <row r="14616" s="57" customFormat="1" ht="13.5"/>
    <row r="14617" s="57" customFormat="1" ht="13.5"/>
    <row r="14618" s="57" customFormat="1" ht="13.5"/>
    <row r="14619" s="57" customFormat="1" ht="13.5"/>
    <row r="14620" s="57" customFormat="1" ht="13.5"/>
    <row r="14621" s="57" customFormat="1" ht="13.5"/>
    <row r="14622" s="57" customFormat="1" ht="13.5"/>
    <row r="14623" s="57" customFormat="1" ht="13.5"/>
    <row r="14624" s="57" customFormat="1" ht="13.5"/>
    <row r="14625" s="57" customFormat="1" ht="13.5"/>
    <row r="14626" s="57" customFormat="1" ht="13.5"/>
    <row r="14627" s="57" customFormat="1" ht="13.5"/>
    <row r="14628" s="57" customFormat="1" ht="13.5"/>
    <row r="14629" s="57" customFormat="1" ht="13.5"/>
    <row r="14630" s="57" customFormat="1" ht="13.5"/>
    <row r="14631" s="57" customFormat="1" ht="13.5"/>
    <row r="14632" s="57" customFormat="1" ht="13.5"/>
    <row r="14633" s="57" customFormat="1" ht="13.5"/>
    <row r="14634" s="57" customFormat="1" ht="13.5"/>
    <row r="14635" s="57" customFormat="1" ht="13.5"/>
    <row r="14636" s="57" customFormat="1" ht="13.5"/>
    <row r="14637" s="57" customFormat="1" ht="13.5"/>
    <row r="14638" s="57" customFormat="1" ht="13.5"/>
    <row r="14639" s="57" customFormat="1" ht="13.5"/>
    <row r="14640" s="57" customFormat="1" ht="13.5"/>
    <row r="14641" s="57" customFormat="1" ht="13.5"/>
    <row r="14642" s="57" customFormat="1" ht="13.5"/>
    <row r="14643" s="57" customFormat="1" ht="13.5"/>
    <row r="14644" s="57" customFormat="1" ht="13.5"/>
    <row r="14645" s="57" customFormat="1" ht="13.5"/>
    <row r="14646" s="57" customFormat="1" ht="13.5"/>
    <row r="14647" s="57" customFormat="1" ht="13.5"/>
    <row r="14648" s="57" customFormat="1" ht="13.5"/>
    <row r="14649" s="57" customFormat="1" ht="13.5"/>
    <row r="14650" s="57" customFormat="1" ht="13.5"/>
    <row r="14651" s="57" customFormat="1" ht="13.5"/>
    <row r="14652" s="57" customFormat="1" ht="13.5"/>
    <row r="14653" s="57" customFormat="1" ht="13.5"/>
    <row r="14654" s="57" customFormat="1" ht="13.5"/>
    <row r="14655" s="57" customFormat="1" ht="13.5"/>
    <row r="14656" s="57" customFormat="1" ht="13.5"/>
    <row r="14657" s="57" customFormat="1" ht="13.5"/>
    <row r="14658" s="57" customFormat="1" ht="13.5"/>
    <row r="14659" s="57" customFormat="1" ht="13.5"/>
    <row r="14660" s="57" customFormat="1" ht="13.5"/>
    <row r="14661" s="57" customFormat="1" ht="13.5"/>
    <row r="14662" s="57" customFormat="1" ht="13.5"/>
    <row r="14663" s="57" customFormat="1" ht="13.5"/>
    <row r="14664" s="57" customFormat="1" ht="13.5"/>
    <row r="14665" s="57" customFormat="1" ht="13.5"/>
    <row r="14666" s="57" customFormat="1" ht="13.5"/>
    <row r="14667" s="57" customFormat="1" ht="13.5"/>
    <row r="14668" s="57" customFormat="1" ht="13.5"/>
    <row r="14669" s="57" customFormat="1" ht="13.5"/>
    <row r="14670" s="57" customFormat="1" ht="13.5"/>
    <row r="14671" s="57" customFormat="1" ht="13.5"/>
    <row r="14672" s="57" customFormat="1" ht="13.5"/>
    <row r="14673" s="57" customFormat="1" ht="13.5"/>
    <row r="14674" s="57" customFormat="1" ht="13.5"/>
    <row r="14675" s="57" customFormat="1" ht="13.5"/>
    <row r="14676" s="57" customFormat="1" ht="13.5"/>
    <row r="14677" s="57" customFormat="1" ht="13.5"/>
    <row r="14678" s="57" customFormat="1" ht="13.5"/>
    <row r="14679" s="57" customFormat="1" ht="13.5"/>
    <row r="14680" s="57" customFormat="1" ht="13.5"/>
    <row r="14681" s="57" customFormat="1" ht="13.5"/>
    <row r="14682" s="57" customFormat="1" ht="13.5"/>
    <row r="14683" s="57" customFormat="1" ht="13.5"/>
    <row r="14684" s="57" customFormat="1" ht="13.5"/>
    <row r="14685" s="57" customFormat="1" ht="13.5"/>
    <row r="14686" s="57" customFormat="1" ht="13.5"/>
    <row r="14687" s="57" customFormat="1" ht="13.5"/>
    <row r="14688" s="57" customFormat="1" ht="13.5"/>
    <row r="14689" s="57" customFormat="1" ht="13.5"/>
    <row r="14690" s="57" customFormat="1" ht="13.5"/>
    <row r="14691" s="57" customFormat="1" ht="13.5"/>
    <row r="14692" s="57" customFormat="1" ht="13.5"/>
    <row r="14693" s="57" customFormat="1" ht="13.5"/>
    <row r="14694" s="57" customFormat="1" ht="13.5"/>
    <row r="14695" s="57" customFormat="1" ht="13.5"/>
    <row r="14696" s="57" customFormat="1" ht="13.5"/>
    <row r="14697" s="57" customFormat="1" ht="13.5"/>
    <row r="14698" s="57" customFormat="1" ht="13.5"/>
    <row r="14699" s="57" customFormat="1" ht="13.5"/>
    <row r="14700" s="57" customFormat="1" ht="13.5"/>
    <row r="14701" s="57" customFormat="1" ht="13.5"/>
    <row r="14702" s="57" customFormat="1" ht="13.5"/>
    <row r="14703" s="57" customFormat="1" ht="13.5"/>
    <row r="14704" s="57" customFormat="1" ht="13.5"/>
    <row r="14705" s="57" customFormat="1" ht="13.5"/>
    <row r="14706" s="57" customFormat="1" ht="13.5"/>
    <row r="14707" s="57" customFormat="1" ht="13.5"/>
    <row r="14708" s="57" customFormat="1" ht="13.5"/>
    <row r="14709" s="57" customFormat="1" ht="13.5"/>
    <row r="14710" s="57" customFormat="1" ht="13.5"/>
    <row r="14711" s="57" customFormat="1" ht="13.5"/>
    <row r="14712" s="57" customFormat="1" ht="13.5"/>
    <row r="14713" s="57" customFormat="1" ht="13.5"/>
    <row r="14714" s="57" customFormat="1" ht="13.5"/>
    <row r="14715" s="57" customFormat="1" ht="13.5"/>
    <row r="14716" s="57" customFormat="1" ht="13.5"/>
    <row r="14717" s="57" customFormat="1" ht="13.5"/>
    <row r="14718" s="57" customFormat="1" ht="13.5"/>
    <row r="14719" s="57" customFormat="1" ht="13.5"/>
    <row r="14720" s="57" customFormat="1" ht="13.5"/>
    <row r="14721" s="57" customFormat="1" ht="13.5"/>
    <row r="14722" s="57" customFormat="1" ht="13.5"/>
    <row r="14723" s="57" customFormat="1" ht="13.5"/>
    <row r="14724" s="57" customFormat="1" ht="13.5"/>
    <row r="14725" s="57" customFormat="1" ht="13.5"/>
    <row r="14726" s="57" customFormat="1" ht="13.5"/>
    <row r="14727" s="57" customFormat="1" ht="13.5"/>
    <row r="14728" s="57" customFormat="1" ht="13.5"/>
    <row r="14729" s="57" customFormat="1" ht="13.5"/>
    <row r="14730" s="57" customFormat="1" ht="13.5"/>
    <row r="14731" s="57" customFormat="1" ht="13.5"/>
    <row r="14732" s="57" customFormat="1" ht="13.5"/>
    <row r="14733" s="57" customFormat="1" ht="13.5"/>
    <row r="14734" s="57" customFormat="1" ht="13.5"/>
    <row r="14735" s="57" customFormat="1" ht="13.5"/>
    <row r="14736" s="57" customFormat="1" ht="13.5"/>
    <row r="14737" s="57" customFormat="1" ht="13.5"/>
    <row r="14738" s="57" customFormat="1" ht="13.5"/>
    <row r="14739" s="57" customFormat="1" ht="13.5"/>
    <row r="14740" s="57" customFormat="1" ht="13.5"/>
    <row r="14741" s="57" customFormat="1" ht="13.5"/>
    <row r="14742" s="57" customFormat="1" ht="13.5"/>
    <row r="14743" s="57" customFormat="1" ht="13.5"/>
    <row r="14744" s="57" customFormat="1" ht="13.5"/>
    <row r="14745" s="57" customFormat="1" ht="13.5"/>
    <row r="14746" s="57" customFormat="1" ht="13.5"/>
    <row r="14747" s="57" customFormat="1" ht="13.5"/>
    <row r="14748" s="57" customFormat="1" ht="13.5"/>
    <row r="14749" s="57" customFormat="1" ht="13.5"/>
    <row r="14750" s="57" customFormat="1" ht="13.5"/>
    <row r="14751" s="57" customFormat="1" ht="13.5"/>
    <row r="14752" s="57" customFormat="1" ht="13.5"/>
    <row r="14753" s="57" customFormat="1" ht="13.5"/>
    <row r="14754" s="57" customFormat="1" ht="13.5"/>
    <row r="14755" s="57" customFormat="1" ht="13.5"/>
    <row r="14756" s="57" customFormat="1" ht="13.5"/>
    <row r="14757" s="57" customFormat="1" ht="13.5"/>
    <row r="14758" s="57" customFormat="1" ht="13.5"/>
    <row r="14759" s="57" customFormat="1" ht="13.5"/>
    <row r="14760" s="57" customFormat="1" ht="13.5"/>
    <row r="14761" s="57" customFormat="1" ht="13.5"/>
    <row r="14762" s="57" customFormat="1" ht="13.5"/>
    <row r="14763" s="57" customFormat="1" ht="13.5"/>
    <row r="14764" s="57" customFormat="1" ht="13.5"/>
    <row r="14765" s="57" customFormat="1" ht="13.5"/>
    <row r="14766" s="57" customFormat="1" ht="13.5"/>
    <row r="14767" s="57" customFormat="1" ht="13.5"/>
    <row r="14768" s="57" customFormat="1" ht="13.5"/>
    <row r="14769" s="57" customFormat="1" ht="13.5"/>
    <row r="14770" s="57" customFormat="1" ht="13.5"/>
    <row r="14771" s="57" customFormat="1" ht="13.5"/>
    <row r="14772" s="57" customFormat="1" ht="13.5"/>
    <row r="14773" s="57" customFormat="1" ht="13.5"/>
    <row r="14774" s="57" customFormat="1" ht="13.5"/>
    <row r="14775" s="57" customFormat="1" ht="13.5"/>
    <row r="14776" s="57" customFormat="1" ht="13.5"/>
    <row r="14777" s="57" customFormat="1" ht="13.5"/>
    <row r="14778" s="57" customFormat="1" ht="13.5"/>
    <row r="14779" s="57" customFormat="1" ht="13.5"/>
    <row r="14780" s="57" customFormat="1" ht="13.5"/>
    <row r="14781" s="57" customFormat="1" ht="13.5"/>
    <row r="14782" s="57" customFormat="1" ht="13.5"/>
    <row r="14783" s="57" customFormat="1" ht="13.5"/>
    <row r="14784" s="57" customFormat="1" ht="13.5"/>
    <row r="14785" s="57" customFormat="1" ht="13.5"/>
    <row r="14786" s="57" customFormat="1" ht="13.5"/>
    <row r="14787" s="57" customFormat="1" ht="13.5"/>
    <row r="14788" s="57" customFormat="1" ht="13.5"/>
    <row r="14789" s="57" customFormat="1" ht="13.5"/>
    <row r="14790" s="57" customFormat="1" ht="13.5"/>
    <row r="14791" s="57" customFormat="1" ht="13.5"/>
    <row r="14792" s="57" customFormat="1" ht="13.5"/>
    <row r="14793" s="57" customFormat="1" ht="13.5"/>
    <row r="14794" s="57" customFormat="1" ht="13.5"/>
    <row r="14795" s="57" customFormat="1" ht="13.5"/>
    <row r="14796" s="57" customFormat="1" ht="13.5"/>
    <row r="14797" s="57" customFormat="1" ht="13.5"/>
    <row r="14798" s="57" customFormat="1" ht="13.5"/>
    <row r="14799" s="57" customFormat="1" ht="13.5"/>
    <row r="14800" s="57" customFormat="1" ht="13.5"/>
    <row r="14801" s="57" customFormat="1" ht="13.5"/>
    <row r="14802" s="57" customFormat="1" ht="13.5"/>
    <row r="14803" s="57" customFormat="1" ht="13.5"/>
    <row r="14804" s="57" customFormat="1" ht="13.5"/>
    <row r="14805" s="57" customFormat="1" ht="13.5"/>
    <row r="14806" s="57" customFormat="1" ht="13.5"/>
    <row r="14807" s="57" customFormat="1" ht="13.5"/>
    <row r="14808" s="57" customFormat="1" ht="13.5"/>
    <row r="14809" s="57" customFormat="1" ht="13.5"/>
    <row r="14810" s="57" customFormat="1" ht="13.5"/>
    <row r="14811" s="57" customFormat="1" ht="13.5"/>
    <row r="14812" s="57" customFormat="1" ht="13.5"/>
    <row r="14813" s="57" customFormat="1" ht="13.5"/>
    <row r="14814" s="57" customFormat="1" ht="13.5"/>
    <row r="14815" s="57" customFormat="1" ht="13.5"/>
    <row r="14816" s="57" customFormat="1" ht="13.5"/>
    <row r="14817" s="57" customFormat="1" ht="13.5"/>
    <row r="14818" s="57" customFormat="1" ht="13.5"/>
    <row r="14819" s="57" customFormat="1" ht="13.5"/>
    <row r="14820" s="57" customFormat="1" ht="13.5"/>
    <row r="14821" s="57" customFormat="1" ht="13.5"/>
    <row r="14822" s="57" customFormat="1" ht="13.5"/>
    <row r="14823" s="57" customFormat="1" ht="13.5"/>
    <row r="14824" s="57" customFormat="1" ht="13.5"/>
    <row r="14825" s="57" customFormat="1" ht="13.5"/>
    <row r="14826" s="57" customFormat="1" ht="13.5"/>
    <row r="14827" s="57" customFormat="1" ht="13.5"/>
    <row r="14828" s="57" customFormat="1" ht="13.5"/>
    <row r="14829" s="57" customFormat="1" ht="13.5"/>
    <row r="14830" s="57" customFormat="1" ht="13.5"/>
    <row r="14831" s="57" customFormat="1" ht="13.5"/>
    <row r="14832" s="57" customFormat="1" ht="13.5"/>
    <row r="14833" s="57" customFormat="1" ht="13.5"/>
    <row r="14834" s="57" customFormat="1" ht="13.5"/>
    <row r="14835" s="57" customFormat="1" ht="13.5"/>
    <row r="14836" s="57" customFormat="1" ht="13.5"/>
    <row r="14837" s="57" customFormat="1" ht="13.5"/>
    <row r="14838" s="57" customFormat="1" ht="13.5"/>
    <row r="14839" s="57" customFormat="1" ht="13.5"/>
    <row r="14840" s="57" customFormat="1" ht="13.5"/>
    <row r="14841" s="57" customFormat="1" ht="13.5"/>
    <row r="14842" s="57" customFormat="1" ht="13.5"/>
    <row r="14843" s="57" customFormat="1" ht="13.5"/>
    <row r="14844" s="57" customFormat="1" ht="13.5"/>
    <row r="14845" s="57" customFormat="1" ht="13.5"/>
    <row r="14846" s="57" customFormat="1" ht="13.5"/>
    <row r="14847" s="57" customFormat="1" ht="13.5"/>
    <row r="14848" s="57" customFormat="1" ht="13.5"/>
    <row r="14849" s="57" customFormat="1" ht="13.5"/>
    <row r="14850" s="57" customFormat="1" ht="13.5"/>
    <row r="14851" s="57" customFormat="1" ht="13.5"/>
    <row r="14852" s="57" customFormat="1" ht="13.5"/>
    <row r="14853" s="57" customFormat="1" ht="13.5"/>
    <row r="14854" s="57" customFormat="1" ht="13.5"/>
    <row r="14855" s="57" customFormat="1" ht="13.5"/>
    <row r="14856" s="57" customFormat="1" ht="13.5"/>
    <row r="14857" s="57" customFormat="1" ht="13.5"/>
    <row r="14858" s="57" customFormat="1" ht="13.5"/>
    <row r="14859" s="57" customFormat="1" ht="13.5"/>
    <row r="14860" s="57" customFormat="1" ht="13.5"/>
    <row r="14861" s="57" customFormat="1" ht="13.5"/>
    <row r="14862" s="57" customFormat="1" ht="13.5"/>
    <row r="14863" s="57" customFormat="1" ht="13.5"/>
    <row r="14864" s="57" customFormat="1" ht="13.5"/>
    <row r="14865" s="57" customFormat="1" ht="13.5"/>
    <row r="14866" s="57" customFormat="1" ht="13.5"/>
    <row r="14867" s="57" customFormat="1" ht="13.5"/>
    <row r="14868" s="57" customFormat="1" ht="13.5"/>
    <row r="14869" s="57" customFormat="1" ht="13.5"/>
    <row r="14870" s="57" customFormat="1" ht="13.5"/>
    <row r="14871" s="57" customFormat="1" ht="13.5"/>
    <row r="14872" s="57" customFormat="1" ht="13.5"/>
    <row r="14873" s="57" customFormat="1" ht="13.5"/>
    <row r="14874" s="57" customFormat="1" ht="13.5"/>
    <row r="14875" s="57" customFormat="1" ht="13.5"/>
    <row r="14876" s="57" customFormat="1" ht="13.5"/>
    <row r="14877" s="57" customFormat="1" ht="13.5"/>
    <row r="14878" s="57" customFormat="1" ht="13.5"/>
    <row r="14879" s="57" customFormat="1" ht="13.5"/>
    <row r="14880" s="57" customFormat="1" ht="13.5"/>
    <row r="14881" s="57" customFormat="1" ht="13.5"/>
    <row r="14882" s="57" customFormat="1" ht="13.5"/>
    <row r="14883" s="57" customFormat="1" ht="13.5"/>
    <row r="14884" s="57" customFormat="1" ht="13.5"/>
    <row r="14885" s="57" customFormat="1" ht="13.5"/>
    <row r="14886" s="57" customFormat="1" ht="13.5"/>
    <row r="14887" s="57" customFormat="1" ht="13.5"/>
    <row r="14888" s="57" customFormat="1" ht="13.5"/>
    <row r="14889" s="57" customFormat="1" ht="13.5"/>
    <row r="14890" s="57" customFormat="1" ht="13.5"/>
    <row r="14891" s="57" customFormat="1" ht="13.5"/>
    <row r="14892" s="57" customFormat="1" ht="13.5"/>
    <row r="14893" s="57" customFormat="1" ht="13.5"/>
    <row r="14894" s="57" customFormat="1" ht="13.5"/>
    <row r="14895" s="57" customFormat="1" ht="13.5"/>
    <row r="14896" s="57" customFormat="1" ht="13.5"/>
    <row r="14897" s="57" customFormat="1" ht="13.5"/>
    <row r="14898" s="57" customFormat="1" ht="13.5"/>
    <row r="14899" s="57" customFormat="1" ht="13.5"/>
    <row r="14900" s="57" customFormat="1" ht="13.5"/>
    <row r="14901" s="57" customFormat="1" ht="13.5"/>
    <row r="14902" s="57" customFormat="1" ht="13.5"/>
    <row r="14903" s="57" customFormat="1" ht="13.5"/>
    <row r="14904" s="57" customFormat="1" ht="13.5"/>
    <row r="14905" s="57" customFormat="1" ht="13.5"/>
    <row r="14906" s="57" customFormat="1" ht="13.5"/>
    <row r="14907" s="57" customFormat="1" ht="13.5"/>
    <row r="14908" s="57" customFormat="1" ht="13.5"/>
    <row r="14909" s="57" customFormat="1" ht="13.5"/>
    <row r="14910" s="57" customFormat="1" ht="13.5"/>
    <row r="14911" s="57" customFormat="1" ht="13.5"/>
    <row r="14912" s="57" customFormat="1" ht="13.5"/>
    <row r="14913" s="57" customFormat="1" ht="13.5"/>
    <row r="14914" s="57" customFormat="1" ht="13.5"/>
    <row r="14915" s="57" customFormat="1" ht="13.5"/>
    <row r="14916" s="57" customFormat="1" ht="13.5"/>
    <row r="14917" s="57" customFormat="1" ht="13.5"/>
    <row r="14918" s="57" customFormat="1" ht="13.5"/>
    <row r="14919" s="57" customFormat="1" ht="13.5"/>
    <row r="14920" s="57" customFormat="1" ht="13.5"/>
    <row r="14921" s="57" customFormat="1" ht="13.5"/>
    <row r="14922" s="57" customFormat="1" ht="13.5"/>
    <row r="14923" s="57" customFormat="1" ht="13.5"/>
    <row r="14924" s="57" customFormat="1" ht="13.5"/>
    <row r="14925" s="57" customFormat="1" ht="13.5"/>
    <row r="14926" s="57" customFormat="1" ht="13.5"/>
    <row r="14927" s="57" customFormat="1" ht="13.5"/>
    <row r="14928" s="57" customFormat="1" ht="13.5"/>
    <row r="14929" s="57" customFormat="1" ht="13.5"/>
    <row r="14930" s="57" customFormat="1" ht="13.5"/>
    <row r="14931" s="57" customFormat="1" ht="13.5"/>
    <row r="14932" s="57" customFormat="1" ht="13.5"/>
    <row r="14933" s="57" customFormat="1" ht="13.5"/>
    <row r="14934" s="57" customFormat="1" ht="13.5"/>
    <row r="14935" s="57" customFormat="1" ht="13.5"/>
    <row r="14936" s="57" customFormat="1" ht="13.5"/>
    <row r="14937" s="57" customFormat="1" ht="13.5"/>
    <row r="14938" s="57" customFormat="1" ht="13.5"/>
    <row r="14939" s="57" customFormat="1" ht="13.5"/>
    <row r="14940" s="57" customFormat="1" ht="13.5"/>
    <row r="14941" s="57" customFormat="1" ht="13.5"/>
    <row r="14942" s="57" customFormat="1" ht="13.5"/>
    <row r="14943" s="57" customFormat="1" ht="13.5"/>
    <row r="14944" s="57" customFormat="1" ht="13.5"/>
    <row r="14945" s="57" customFormat="1" ht="13.5"/>
    <row r="14946" s="57" customFormat="1" ht="13.5"/>
    <row r="14947" s="57" customFormat="1" ht="13.5"/>
    <row r="14948" s="57" customFormat="1" ht="13.5"/>
    <row r="14949" s="57" customFormat="1" ht="13.5"/>
    <row r="14950" s="57" customFormat="1" ht="13.5"/>
    <row r="14951" s="57" customFormat="1" ht="13.5"/>
    <row r="14952" s="57" customFormat="1" ht="13.5"/>
    <row r="14953" s="57" customFormat="1" ht="13.5"/>
    <row r="14954" s="57" customFormat="1" ht="13.5"/>
    <row r="14955" s="57" customFormat="1" ht="13.5"/>
    <row r="14956" s="57" customFormat="1" ht="13.5"/>
    <row r="14957" s="57" customFormat="1" ht="13.5"/>
    <row r="14958" s="57" customFormat="1" ht="13.5"/>
    <row r="14959" s="57" customFormat="1" ht="13.5"/>
    <row r="14960" s="57" customFormat="1" ht="13.5"/>
    <row r="14961" s="57" customFormat="1" ht="13.5"/>
    <row r="14962" s="57" customFormat="1" ht="13.5"/>
    <row r="14963" s="57" customFormat="1" ht="13.5"/>
    <row r="14964" s="57" customFormat="1" ht="13.5"/>
    <row r="14965" s="57" customFormat="1" ht="13.5"/>
    <row r="14966" s="57" customFormat="1" ht="13.5"/>
    <row r="14967" s="57" customFormat="1" ht="13.5"/>
    <row r="14968" s="57" customFormat="1" ht="13.5"/>
    <row r="14969" s="57" customFormat="1" ht="13.5"/>
    <row r="14970" s="57" customFormat="1" ht="13.5"/>
    <row r="14971" s="57" customFormat="1" ht="13.5"/>
    <row r="14972" s="57" customFormat="1" ht="13.5"/>
    <row r="14973" s="57" customFormat="1" ht="13.5"/>
    <row r="14974" s="57" customFormat="1" ht="13.5"/>
    <row r="14975" s="57" customFormat="1" ht="13.5"/>
    <row r="14976" s="57" customFormat="1" ht="13.5"/>
    <row r="14977" s="57" customFormat="1" ht="13.5"/>
    <row r="14978" s="57" customFormat="1" ht="13.5"/>
    <row r="14979" s="57" customFormat="1" ht="13.5"/>
    <row r="14980" s="57" customFormat="1" ht="13.5"/>
    <row r="14981" s="57" customFormat="1" ht="13.5"/>
    <row r="14982" s="57" customFormat="1" ht="13.5"/>
    <row r="14983" s="57" customFormat="1" ht="13.5"/>
    <row r="14984" s="57" customFormat="1" ht="13.5"/>
    <row r="14985" s="57" customFormat="1" ht="13.5"/>
    <row r="14986" s="57" customFormat="1" ht="13.5"/>
    <row r="14987" s="57" customFormat="1" ht="13.5"/>
    <row r="14988" s="57" customFormat="1" ht="13.5"/>
    <row r="14989" s="57" customFormat="1" ht="13.5"/>
    <row r="14990" s="57" customFormat="1" ht="13.5"/>
    <row r="14991" s="57" customFormat="1" ht="13.5"/>
    <row r="14992" s="57" customFormat="1" ht="13.5"/>
    <row r="14993" s="57" customFormat="1" ht="13.5"/>
    <row r="14994" s="57" customFormat="1" ht="13.5"/>
    <row r="14995" s="57" customFormat="1" ht="13.5"/>
    <row r="14996" s="57" customFormat="1" ht="13.5"/>
    <row r="14997" s="57" customFormat="1" ht="13.5"/>
    <row r="14998" s="57" customFormat="1" ht="13.5"/>
    <row r="14999" s="57" customFormat="1" ht="13.5"/>
    <row r="15000" s="57" customFormat="1" ht="13.5"/>
    <row r="15001" s="57" customFormat="1" ht="13.5"/>
    <row r="15002" s="57" customFormat="1" ht="13.5"/>
    <row r="15003" s="57" customFormat="1" ht="13.5"/>
    <row r="15004" s="57" customFormat="1" ht="13.5"/>
    <row r="15005" s="57" customFormat="1" ht="13.5"/>
    <row r="15006" s="57" customFormat="1" ht="13.5"/>
    <row r="15007" s="57" customFormat="1" ht="13.5"/>
    <row r="15008" s="57" customFormat="1" ht="13.5"/>
    <row r="15009" s="57" customFormat="1" ht="13.5"/>
    <row r="15010" s="57" customFormat="1" ht="13.5"/>
    <row r="15011" s="57" customFormat="1" ht="13.5"/>
    <row r="15012" s="57" customFormat="1" ht="13.5"/>
    <row r="15013" s="57" customFormat="1" ht="13.5"/>
    <row r="15014" s="57" customFormat="1" ht="13.5"/>
    <row r="15015" s="57" customFormat="1" ht="13.5"/>
    <row r="15016" s="57" customFormat="1" ht="13.5"/>
    <row r="15017" s="57" customFormat="1" ht="13.5"/>
    <row r="15018" s="57" customFormat="1" ht="13.5"/>
    <row r="15019" s="57" customFormat="1" ht="13.5"/>
    <row r="15020" s="57" customFormat="1" ht="13.5"/>
    <row r="15021" s="57" customFormat="1" ht="13.5"/>
    <row r="15022" s="57" customFormat="1" ht="13.5"/>
    <row r="15023" s="57" customFormat="1" ht="13.5"/>
    <row r="15024" s="57" customFormat="1" ht="13.5"/>
    <row r="15025" s="57" customFormat="1" ht="13.5"/>
    <row r="15026" s="57" customFormat="1" ht="13.5"/>
    <row r="15027" s="57" customFormat="1" ht="13.5"/>
    <row r="15028" s="57" customFormat="1" ht="13.5"/>
    <row r="15029" s="57" customFormat="1" ht="13.5"/>
    <row r="15030" s="57" customFormat="1" ht="13.5"/>
    <row r="15031" s="57" customFormat="1" ht="13.5"/>
    <row r="15032" s="57" customFormat="1" ht="13.5"/>
    <row r="15033" s="57" customFormat="1" ht="13.5"/>
    <row r="15034" s="57" customFormat="1" ht="13.5"/>
    <row r="15035" s="57" customFormat="1" ht="13.5"/>
    <row r="15036" s="57" customFormat="1" ht="13.5"/>
    <row r="15037" s="57" customFormat="1" ht="13.5"/>
    <row r="15038" s="57" customFormat="1" ht="13.5"/>
    <row r="15039" s="57" customFormat="1" ht="13.5"/>
    <row r="15040" s="57" customFormat="1" ht="13.5"/>
    <row r="15041" s="57" customFormat="1" ht="13.5"/>
    <row r="15042" s="57" customFormat="1" ht="13.5"/>
    <row r="15043" s="57" customFormat="1" ht="13.5"/>
    <row r="15044" s="57" customFormat="1" ht="13.5"/>
    <row r="15045" s="57" customFormat="1" ht="13.5"/>
    <row r="15046" s="57" customFormat="1" ht="13.5"/>
    <row r="15047" s="57" customFormat="1" ht="13.5"/>
    <row r="15048" s="57" customFormat="1" ht="13.5"/>
    <row r="15049" s="57" customFormat="1" ht="13.5"/>
    <row r="15050" s="57" customFormat="1" ht="13.5"/>
    <row r="15051" s="57" customFormat="1" ht="13.5"/>
    <row r="15052" s="57" customFormat="1" ht="13.5"/>
    <row r="15053" s="57" customFormat="1" ht="13.5"/>
    <row r="15054" s="57" customFormat="1" ht="13.5"/>
    <row r="15055" s="57" customFormat="1" ht="13.5"/>
    <row r="15056" s="57" customFormat="1" ht="13.5"/>
    <row r="15057" s="57" customFormat="1" ht="13.5"/>
    <row r="15058" s="57" customFormat="1" ht="13.5"/>
    <row r="15059" s="57" customFormat="1" ht="13.5"/>
    <row r="15060" s="57" customFormat="1" ht="13.5"/>
    <row r="15061" s="57" customFormat="1" ht="13.5"/>
    <row r="15062" s="57" customFormat="1" ht="13.5"/>
    <row r="15063" s="57" customFormat="1" ht="13.5"/>
    <row r="15064" s="57" customFormat="1" ht="13.5"/>
    <row r="15065" s="57" customFormat="1" ht="13.5"/>
    <row r="15066" s="57" customFormat="1" ht="13.5"/>
    <row r="15067" s="57" customFormat="1" ht="13.5"/>
    <row r="15068" s="57" customFormat="1" ht="13.5"/>
    <row r="15069" s="57" customFormat="1" ht="13.5"/>
    <row r="15070" s="57" customFormat="1" ht="13.5"/>
    <row r="15071" s="57" customFormat="1" ht="13.5"/>
    <row r="15072" s="57" customFormat="1" ht="13.5"/>
    <row r="15073" s="57" customFormat="1" ht="13.5"/>
    <row r="15074" s="57" customFormat="1" ht="13.5"/>
    <row r="15075" s="57" customFormat="1" ht="13.5"/>
    <row r="15076" s="57" customFormat="1" ht="13.5"/>
    <row r="15077" s="57" customFormat="1" ht="13.5"/>
    <row r="15078" s="57" customFormat="1" ht="13.5"/>
    <row r="15079" s="57" customFormat="1" ht="13.5"/>
    <row r="15080" s="57" customFormat="1" ht="13.5"/>
    <row r="15081" s="57" customFormat="1" ht="13.5"/>
    <row r="15082" s="57" customFormat="1" ht="13.5"/>
    <row r="15083" s="57" customFormat="1" ht="13.5"/>
    <row r="15084" s="57" customFormat="1" ht="13.5"/>
    <row r="15085" s="57" customFormat="1" ht="13.5"/>
    <row r="15086" s="57" customFormat="1" ht="13.5"/>
    <row r="15087" s="57" customFormat="1" ht="13.5"/>
    <row r="15088" s="57" customFormat="1" ht="13.5"/>
    <row r="15089" s="57" customFormat="1" ht="13.5"/>
    <row r="15090" s="57" customFormat="1" ht="13.5"/>
    <row r="15091" s="57" customFormat="1" ht="13.5"/>
    <row r="15092" s="57" customFormat="1" ht="13.5"/>
    <row r="15093" s="57" customFormat="1" ht="13.5"/>
    <row r="15094" s="57" customFormat="1" ht="13.5"/>
    <row r="15095" s="57" customFormat="1" ht="13.5"/>
    <row r="15096" s="57" customFormat="1" ht="13.5"/>
    <row r="15097" s="57" customFormat="1" ht="13.5"/>
    <row r="15098" s="57" customFormat="1" ht="13.5"/>
    <row r="15099" s="57" customFormat="1" ht="13.5"/>
    <row r="15100" s="57" customFormat="1" ht="13.5"/>
    <row r="15101" s="57" customFormat="1" ht="13.5"/>
    <row r="15102" s="57" customFormat="1" ht="13.5"/>
    <row r="15103" s="57" customFormat="1" ht="13.5"/>
    <row r="15104" s="57" customFormat="1" ht="13.5"/>
    <row r="15105" s="57" customFormat="1" ht="13.5"/>
    <row r="15106" s="57" customFormat="1" ht="13.5"/>
    <row r="15107" s="57" customFormat="1" ht="13.5"/>
    <row r="15108" s="57" customFormat="1" ht="13.5"/>
    <row r="15109" s="57" customFormat="1" ht="13.5"/>
    <row r="15110" s="57" customFormat="1" ht="13.5"/>
    <row r="15111" s="57" customFormat="1" ht="13.5"/>
    <row r="15112" s="57" customFormat="1" ht="13.5"/>
    <row r="15113" s="57" customFormat="1" ht="13.5"/>
    <row r="15114" s="57" customFormat="1" ht="13.5"/>
    <row r="15115" s="57" customFormat="1" ht="13.5"/>
    <row r="15116" s="57" customFormat="1" ht="13.5"/>
    <row r="15117" s="57" customFormat="1" ht="13.5"/>
    <row r="15118" s="57" customFormat="1" ht="13.5"/>
    <row r="15119" s="57" customFormat="1" ht="13.5"/>
    <row r="15120" s="57" customFormat="1" ht="13.5"/>
    <row r="15121" s="57" customFormat="1" ht="13.5"/>
    <row r="15122" s="57" customFormat="1" ht="13.5"/>
    <row r="15123" s="57" customFormat="1" ht="13.5"/>
    <row r="15124" s="57" customFormat="1" ht="13.5"/>
    <row r="15125" s="57" customFormat="1" ht="13.5"/>
    <row r="15126" s="57" customFormat="1" ht="13.5"/>
    <row r="15127" s="57" customFormat="1" ht="13.5"/>
    <row r="15128" s="57" customFormat="1" ht="13.5"/>
    <row r="15129" s="57" customFormat="1" ht="13.5"/>
    <row r="15130" s="57" customFormat="1" ht="13.5"/>
    <row r="15131" s="57" customFormat="1" ht="13.5"/>
    <row r="15132" s="57" customFormat="1" ht="13.5"/>
    <row r="15133" s="57" customFormat="1" ht="13.5"/>
    <row r="15134" s="57" customFormat="1" ht="13.5"/>
    <row r="15135" s="57" customFormat="1" ht="13.5"/>
    <row r="15136" s="57" customFormat="1" ht="13.5"/>
    <row r="15137" s="57" customFormat="1" ht="13.5"/>
    <row r="15138" s="57" customFormat="1" ht="13.5"/>
    <row r="15139" s="57" customFormat="1" ht="13.5"/>
    <row r="15140" s="57" customFormat="1" ht="13.5"/>
    <row r="15141" s="57" customFormat="1" ht="13.5"/>
    <row r="15142" s="57" customFormat="1" ht="13.5"/>
    <row r="15143" s="57" customFormat="1" ht="13.5"/>
    <row r="15144" s="57" customFormat="1" ht="13.5"/>
    <row r="15145" s="57" customFormat="1" ht="13.5"/>
    <row r="15146" s="57" customFormat="1" ht="13.5"/>
    <row r="15147" s="57" customFormat="1" ht="13.5"/>
    <row r="15148" s="57" customFormat="1" ht="13.5"/>
    <row r="15149" s="57" customFormat="1" ht="13.5"/>
    <row r="15150" s="57" customFormat="1" ht="13.5"/>
    <row r="15151" s="57" customFormat="1" ht="13.5"/>
    <row r="15152" s="57" customFormat="1" ht="13.5"/>
    <row r="15153" s="57" customFormat="1" ht="13.5"/>
    <row r="15154" s="57" customFormat="1" ht="13.5"/>
    <row r="15155" s="57" customFormat="1" ht="13.5"/>
    <row r="15156" s="57" customFormat="1" ht="13.5"/>
    <row r="15157" s="57" customFormat="1" ht="13.5"/>
    <row r="15158" s="57" customFormat="1" ht="13.5"/>
    <row r="15159" s="57" customFormat="1" ht="13.5"/>
    <row r="15160" s="57" customFormat="1" ht="13.5"/>
    <row r="15161" s="57" customFormat="1" ht="13.5"/>
    <row r="15162" s="57" customFormat="1" ht="13.5"/>
    <row r="15163" s="57" customFormat="1" ht="13.5"/>
    <row r="15164" s="57" customFormat="1" ht="13.5"/>
    <row r="15165" s="57" customFormat="1" ht="13.5"/>
    <row r="15166" s="57" customFormat="1" ht="13.5"/>
    <row r="15167" s="57" customFormat="1" ht="13.5"/>
    <row r="15168" s="57" customFormat="1" ht="13.5"/>
    <row r="15169" s="57" customFormat="1" ht="13.5"/>
    <row r="15170" s="57" customFormat="1" ht="13.5"/>
    <row r="15171" s="57" customFormat="1" ht="13.5"/>
    <row r="15172" s="57" customFormat="1" ht="13.5"/>
    <row r="15173" s="57" customFormat="1" ht="13.5"/>
    <row r="15174" s="57" customFormat="1" ht="13.5"/>
    <row r="15175" s="57" customFormat="1" ht="13.5"/>
    <row r="15176" s="57" customFormat="1" ht="13.5"/>
    <row r="15177" s="57" customFormat="1" ht="13.5"/>
    <row r="15178" s="57" customFormat="1" ht="13.5"/>
    <row r="15179" s="57" customFormat="1" ht="13.5"/>
    <row r="15180" s="57" customFormat="1" ht="13.5"/>
    <row r="15181" s="57" customFormat="1" ht="13.5"/>
    <row r="15182" s="57" customFormat="1" ht="13.5"/>
    <row r="15183" s="57" customFormat="1" ht="13.5"/>
    <row r="15184" s="57" customFormat="1" ht="13.5"/>
    <row r="15185" s="57" customFormat="1" ht="13.5"/>
    <row r="15186" s="57" customFormat="1" ht="13.5"/>
    <row r="15187" s="57" customFormat="1" ht="13.5"/>
    <row r="15188" s="57" customFormat="1" ht="13.5"/>
    <row r="15189" s="57" customFormat="1" ht="13.5"/>
    <row r="15190" s="57" customFormat="1" ht="13.5"/>
    <row r="15191" s="57" customFormat="1" ht="13.5"/>
    <row r="15192" s="57" customFormat="1" ht="13.5"/>
    <row r="15193" s="57" customFormat="1" ht="13.5"/>
    <row r="15194" s="57" customFormat="1" ht="13.5"/>
    <row r="15195" s="57" customFormat="1" ht="13.5"/>
    <row r="15196" s="57" customFormat="1" ht="13.5"/>
    <row r="15197" s="57" customFormat="1" ht="13.5"/>
    <row r="15198" s="57" customFormat="1" ht="13.5"/>
    <row r="15199" s="57" customFormat="1" ht="13.5"/>
    <row r="15200" s="57" customFormat="1" ht="13.5"/>
    <row r="15201" s="57" customFormat="1" ht="13.5"/>
    <row r="15202" s="57" customFormat="1" ht="13.5"/>
    <row r="15203" s="57" customFormat="1" ht="13.5"/>
    <row r="15204" s="57" customFormat="1" ht="13.5"/>
    <row r="15205" s="57" customFormat="1" ht="13.5"/>
    <row r="15206" s="57" customFormat="1" ht="13.5"/>
    <row r="15207" s="57" customFormat="1" ht="13.5"/>
    <row r="15208" s="57" customFormat="1" ht="13.5"/>
    <row r="15209" s="57" customFormat="1" ht="13.5"/>
    <row r="15210" s="57" customFormat="1" ht="13.5"/>
    <row r="15211" s="57" customFormat="1" ht="13.5"/>
    <row r="15212" s="57" customFormat="1" ht="13.5"/>
    <row r="15213" s="57" customFormat="1" ht="13.5"/>
    <row r="15214" s="57" customFormat="1" ht="13.5"/>
    <row r="15215" s="57" customFormat="1" ht="13.5"/>
    <row r="15216" s="57" customFormat="1" ht="13.5"/>
    <row r="15217" s="57" customFormat="1" ht="13.5"/>
    <row r="15218" s="57" customFormat="1" ht="13.5"/>
    <row r="15219" s="57" customFormat="1" ht="13.5"/>
    <row r="15220" s="57" customFormat="1" ht="13.5"/>
    <row r="15221" s="57" customFormat="1" ht="13.5"/>
    <row r="15222" s="57" customFormat="1" ht="13.5"/>
    <row r="15223" s="57" customFormat="1" ht="13.5"/>
    <row r="15224" s="57" customFormat="1" ht="13.5"/>
    <row r="15225" s="57" customFormat="1" ht="13.5"/>
    <row r="15226" s="57" customFormat="1" ht="13.5"/>
    <row r="15227" s="57" customFormat="1" ht="13.5"/>
    <row r="15228" s="57" customFormat="1" ht="13.5"/>
    <row r="15229" s="57" customFormat="1" ht="13.5"/>
    <row r="15230" s="57" customFormat="1" ht="13.5"/>
    <row r="15231" s="57" customFormat="1" ht="13.5"/>
    <row r="15232" s="57" customFormat="1" ht="13.5"/>
    <row r="15233" s="57" customFormat="1" ht="13.5"/>
    <row r="15234" s="57" customFormat="1" ht="13.5"/>
    <row r="15235" s="57" customFormat="1" ht="13.5"/>
    <row r="15236" s="57" customFormat="1" ht="13.5"/>
    <row r="15237" s="57" customFormat="1" ht="13.5"/>
    <row r="15238" s="57" customFormat="1" ht="13.5"/>
    <row r="15239" s="57" customFormat="1" ht="13.5"/>
    <row r="15240" s="57" customFormat="1" ht="13.5"/>
    <row r="15241" s="57" customFormat="1" ht="13.5"/>
    <row r="15242" s="57" customFormat="1" ht="13.5"/>
    <row r="15243" s="57" customFormat="1" ht="13.5"/>
    <row r="15244" s="57" customFormat="1" ht="13.5"/>
    <row r="15245" s="57" customFormat="1" ht="13.5"/>
    <row r="15246" s="57" customFormat="1" ht="13.5"/>
    <row r="15247" s="57" customFormat="1" ht="13.5"/>
    <row r="15248" s="57" customFormat="1" ht="13.5"/>
    <row r="15249" s="57" customFormat="1" ht="13.5"/>
    <row r="15250" s="57" customFormat="1" ht="13.5"/>
    <row r="15251" s="57" customFormat="1" ht="13.5"/>
    <row r="15252" s="57" customFormat="1" ht="13.5"/>
    <row r="15253" s="57" customFormat="1" ht="13.5"/>
    <row r="15254" s="57" customFormat="1" ht="13.5"/>
    <row r="15255" s="57" customFormat="1" ht="13.5"/>
    <row r="15256" s="57" customFormat="1" ht="13.5"/>
    <row r="15257" s="57" customFormat="1" ht="13.5"/>
    <row r="15258" s="57" customFormat="1" ht="13.5"/>
    <row r="15259" s="57" customFormat="1" ht="13.5"/>
    <row r="15260" s="57" customFormat="1" ht="13.5"/>
    <row r="15261" s="57" customFormat="1" ht="13.5"/>
    <row r="15262" s="57" customFormat="1" ht="13.5"/>
    <row r="15263" s="57" customFormat="1" ht="13.5"/>
    <row r="15264" s="57" customFormat="1" ht="13.5"/>
    <row r="15265" s="57" customFormat="1" ht="13.5"/>
    <row r="15266" s="57" customFormat="1" ht="13.5"/>
    <row r="15267" s="57" customFormat="1" ht="13.5"/>
    <row r="15268" s="57" customFormat="1" ht="13.5"/>
    <row r="15269" s="57" customFormat="1" ht="13.5"/>
    <row r="15270" s="57" customFormat="1" ht="13.5"/>
    <row r="15271" s="57" customFormat="1" ht="13.5"/>
    <row r="15272" s="57" customFormat="1" ht="13.5"/>
    <row r="15273" s="57" customFormat="1" ht="13.5"/>
    <row r="15274" s="57" customFormat="1" ht="13.5"/>
    <row r="15275" s="57" customFormat="1" ht="13.5"/>
    <row r="15276" s="57" customFormat="1" ht="13.5"/>
    <row r="15277" s="57" customFormat="1" ht="13.5"/>
    <row r="15278" s="57" customFormat="1" ht="13.5"/>
    <row r="15279" s="57" customFormat="1" ht="13.5"/>
    <row r="15280" s="57" customFormat="1" ht="13.5"/>
    <row r="15281" s="57" customFormat="1" ht="13.5"/>
    <row r="15282" s="57" customFormat="1" ht="13.5"/>
    <row r="15283" s="57" customFormat="1" ht="13.5"/>
    <row r="15284" s="57" customFormat="1" ht="13.5"/>
    <row r="15285" s="57" customFormat="1" ht="13.5"/>
    <row r="15286" s="57" customFormat="1" ht="13.5"/>
    <row r="15287" s="57" customFormat="1" ht="13.5"/>
    <row r="15288" s="57" customFormat="1" ht="13.5"/>
    <row r="15289" s="57" customFormat="1" ht="13.5"/>
    <row r="15290" s="57" customFormat="1" ht="13.5"/>
    <row r="15291" s="57" customFormat="1" ht="13.5"/>
    <row r="15292" s="57" customFormat="1" ht="13.5"/>
    <row r="15293" s="57" customFormat="1" ht="13.5"/>
    <row r="15294" s="57" customFormat="1" ht="13.5"/>
    <row r="15295" s="57" customFormat="1" ht="13.5"/>
    <row r="15296" s="57" customFormat="1" ht="13.5"/>
    <row r="15297" s="57" customFormat="1" ht="13.5"/>
    <row r="15298" s="57" customFormat="1" ht="13.5"/>
    <row r="15299" s="57" customFormat="1" ht="13.5"/>
    <row r="15300" s="57" customFormat="1" ht="13.5"/>
    <row r="15301" s="57" customFormat="1" ht="13.5"/>
    <row r="15302" s="57" customFormat="1" ht="13.5"/>
    <row r="15303" s="57" customFormat="1" ht="13.5"/>
    <row r="15304" s="57" customFormat="1" ht="13.5"/>
    <row r="15305" s="57" customFormat="1" ht="13.5"/>
    <row r="15306" s="57" customFormat="1" ht="13.5"/>
    <row r="15307" s="57" customFormat="1" ht="13.5"/>
    <row r="15308" s="57" customFormat="1" ht="13.5"/>
    <row r="15309" s="57" customFormat="1" ht="13.5"/>
    <row r="15310" s="57" customFormat="1" ht="13.5"/>
    <row r="15311" s="57" customFormat="1" ht="13.5"/>
    <row r="15312" s="57" customFormat="1" ht="13.5"/>
    <row r="15313" s="57" customFormat="1" ht="13.5"/>
    <row r="15314" s="57" customFormat="1" ht="13.5"/>
    <row r="15315" s="57" customFormat="1" ht="13.5"/>
    <row r="15316" s="57" customFormat="1" ht="13.5"/>
    <row r="15317" s="57" customFormat="1" ht="13.5"/>
    <row r="15318" s="57" customFormat="1" ht="13.5"/>
    <row r="15319" s="57" customFormat="1" ht="13.5"/>
    <row r="15320" s="57" customFormat="1" ht="13.5"/>
    <row r="15321" s="57" customFormat="1" ht="13.5"/>
    <row r="15322" s="57" customFormat="1" ht="13.5"/>
    <row r="15323" s="57" customFormat="1" ht="13.5"/>
    <row r="15324" s="57" customFormat="1" ht="13.5"/>
    <row r="15325" s="57" customFormat="1" ht="13.5"/>
    <row r="15326" s="57" customFormat="1" ht="13.5"/>
    <row r="15327" s="57" customFormat="1" ht="13.5"/>
    <row r="15328" s="57" customFormat="1" ht="13.5"/>
    <row r="15329" s="57" customFormat="1" ht="13.5"/>
    <row r="15330" s="57" customFormat="1" ht="13.5"/>
    <row r="15331" s="57" customFormat="1" ht="13.5"/>
    <row r="15332" s="57" customFormat="1" ht="13.5"/>
    <row r="15333" s="57" customFormat="1" ht="13.5"/>
    <row r="15334" s="57" customFormat="1" ht="13.5"/>
    <row r="15335" s="57" customFormat="1" ht="13.5"/>
    <row r="15336" s="57" customFormat="1" ht="13.5"/>
    <row r="15337" s="57" customFormat="1" ht="13.5"/>
    <row r="15338" s="57" customFormat="1" ht="13.5"/>
    <row r="15339" s="57" customFormat="1" ht="13.5"/>
    <row r="15340" s="57" customFormat="1" ht="13.5"/>
    <row r="15341" s="57" customFormat="1" ht="13.5"/>
    <row r="15342" s="57" customFormat="1" ht="13.5"/>
    <row r="15343" s="57" customFormat="1" ht="13.5"/>
    <row r="15344" s="57" customFormat="1" ht="13.5"/>
    <row r="15345" s="57" customFormat="1" ht="13.5"/>
    <row r="15346" s="57" customFormat="1" ht="13.5"/>
    <row r="15347" s="57" customFormat="1" ht="13.5"/>
    <row r="15348" s="57" customFormat="1" ht="13.5"/>
    <row r="15349" s="57" customFormat="1" ht="13.5"/>
    <row r="15350" s="57" customFormat="1" ht="13.5"/>
    <row r="15351" s="57" customFormat="1" ht="13.5"/>
    <row r="15352" s="57" customFormat="1" ht="13.5"/>
    <row r="15353" s="57" customFormat="1" ht="13.5"/>
    <row r="15354" s="57" customFormat="1" ht="13.5"/>
    <row r="15355" s="57" customFormat="1" ht="13.5"/>
    <row r="15356" s="57" customFormat="1" ht="13.5"/>
    <row r="15357" s="57" customFormat="1" ht="13.5"/>
    <row r="15358" s="57" customFormat="1" ht="13.5"/>
    <row r="15359" s="57" customFormat="1" ht="13.5"/>
    <row r="15360" s="57" customFormat="1" ht="13.5"/>
    <row r="15361" s="57" customFormat="1" ht="13.5"/>
    <row r="15362" s="57" customFormat="1" ht="13.5"/>
    <row r="15363" s="57" customFormat="1" ht="13.5"/>
    <row r="15364" s="57" customFormat="1" ht="13.5"/>
    <row r="15365" s="57" customFormat="1" ht="13.5"/>
    <row r="15366" s="57" customFormat="1" ht="13.5"/>
    <row r="15367" s="57" customFormat="1" ht="13.5"/>
    <row r="15368" s="57" customFormat="1" ht="13.5"/>
    <row r="15369" s="57" customFormat="1" ht="13.5"/>
    <row r="15370" s="57" customFormat="1" ht="13.5"/>
    <row r="15371" s="57" customFormat="1" ht="13.5"/>
    <row r="15372" s="57" customFormat="1" ht="13.5"/>
    <row r="15373" s="57" customFormat="1" ht="13.5"/>
    <row r="15374" s="57" customFormat="1" ht="13.5"/>
    <row r="15375" s="57" customFormat="1" ht="13.5"/>
    <row r="15376" s="57" customFormat="1" ht="13.5"/>
    <row r="15377" s="57" customFormat="1" ht="13.5"/>
    <row r="15378" s="57" customFormat="1" ht="13.5"/>
    <row r="15379" s="57" customFormat="1" ht="13.5"/>
    <row r="15380" s="57" customFormat="1" ht="13.5"/>
    <row r="15381" s="57" customFormat="1" ht="13.5"/>
    <row r="15382" s="57" customFormat="1" ht="13.5"/>
    <row r="15383" s="57" customFormat="1" ht="13.5"/>
    <row r="15384" s="57" customFormat="1" ht="13.5"/>
    <row r="15385" s="57" customFormat="1" ht="13.5"/>
    <row r="15386" s="57" customFormat="1" ht="13.5"/>
    <row r="15387" s="57" customFormat="1" ht="13.5"/>
    <row r="15388" s="57" customFormat="1" ht="13.5"/>
    <row r="15389" s="57" customFormat="1" ht="13.5"/>
    <row r="15390" s="57" customFormat="1" ht="13.5"/>
    <row r="15391" s="57" customFormat="1" ht="13.5"/>
    <row r="15392" s="57" customFormat="1" ht="13.5"/>
    <row r="15393" s="57" customFormat="1" ht="13.5"/>
    <row r="15394" s="57" customFormat="1" ht="13.5"/>
    <row r="15395" s="57" customFormat="1" ht="13.5"/>
    <row r="15396" s="57" customFormat="1" ht="13.5"/>
    <row r="15397" s="57" customFormat="1" ht="13.5"/>
    <row r="15398" s="57" customFormat="1" ht="13.5"/>
    <row r="15399" s="57" customFormat="1" ht="13.5"/>
    <row r="15400" s="57" customFormat="1" ht="13.5"/>
    <row r="15401" s="57" customFormat="1" ht="13.5"/>
    <row r="15402" s="57" customFormat="1" ht="13.5"/>
    <row r="15403" s="57" customFormat="1" ht="13.5"/>
    <row r="15404" s="57" customFormat="1" ht="13.5"/>
    <row r="15405" s="57" customFormat="1" ht="13.5"/>
    <row r="15406" s="57" customFormat="1" ht="13.5"/>
    <row r="15407" s="57" customFormat="1" ht="13.5"/>
    <row r="15408" s="57" customFormat="1" ht="13.5"/>
    <row r="15409" s="57" customFormat="1" ht="13.5"/>
    <row r="15410" s="57" customFormat="1" ht="13.5"/>
    <row r="15411" s="57" customFormat="1" ht="13.5"/>
    <row r="15412" s="57" customFormat="1" ht="13.5"/>
    <row r="15413" s="57" customFormat="1" ht="13.5"/>
    <row r="15414" s="57" customFormat="1" ht="13.5"/>
    <row r="15415" s="57" customFormat="1" ht="13.5"/>
    <row r="15416" s="57" customFormat="1" ht="13.5"/>
    <row r="15417" s="57" customFormat="1" ht="13.5"/>
    <row r="15418" s="57" customFormat="1" ht="13.5"/>
    <row r="15419" s="57" customFormat="1" ht="13.5"/>
    <row r="15420" s="57" customFormat="1" ht="13.5"/>
    <row r="15421" s="57" customFormat="1" ht="13.5"/>
    <row r="15422" s="57" customFormat="1" ht="13.5"/>
    <row r="15423" s="57" customFormat="1" ht="13.5"/>
    <row r="15424" s="57" customFormat="1" ht="13.5"/>
    <row r="15425" s="57" customFormat="1" ht="13.5"/>
    <row r="15426" s="57" customFormat="1" ht="13.5"/>
    <row r="15427" s="57" customFormat="1" ht="13.5"/>
    <row r="15428" s="57" customFormat="1" ht="13.5"/>
    <row r="15429" s="57" customFormat="1" ht="13.5"/>
    <row r="15430" s="57" customFormat="1" ht="13.5"/>
    <row r="15431" s="57" customFormat="1" ht="13.5"/>
    <row r="15432" s="57" customFormat="1" ht="13.5"/>
    <row r="15433" s="57" customFormat="1" ht="13.5"/>
    <row r="15434" s="57" customFormat="1" ht="13.5"/>
    <row r="15435" s="57" customFormat="1" ht="13.5"/>
    <row r="15436" s="57" customFormat="1" ht="13.5"/>
    <row r="15437" s="57" customFormat="1" ht="13.5"/>
    <row r="15438" s="57" customFormat="1" ht="13.5"/>
    <row r="15439" s="57" customFormat="1" ht="13.5"/>
    <row r="15440" s="57" customFormat="1" ht="13.5"/>
    <row r="15441" s="57" customFormat="1" ht="13.5"/>
    <row r="15442" s="57" customFormat="1" ht="13.5"/>
    <row r="15443" s="57" customFormat="1" ht="13.5"/>
    <row r="15444" s="57" customFormat="1" ht="13.5"/>
    <row r="15445" s="57" customFormat="1" ht="13.5"/>
    <row r="15446" s="57" customFormat="1" ht="13.5"/>
    <row r="15447" s="57" customFormat="1" ht="13.5"/>
    <row r="15448" s="57" customFormat="1" ht="13.5"/>
    <row r="15449" s="57" customFormat="1" ht="13.5"/>
    <row r="15450" s="57" customFormat="1" ht="13.5"/>
    <row r="15451" s="57" customFormat="1" ht="13.5"/>
    <row r="15452" s="57" customFormat="1" ht="13.5"/>
    <row r="15453" s="57" customFormat="1" ht="13.5"/>
    <row r="15454" s="57" customFormat="1" ht="13.5"/>
    <row r="15455" s="57" customFormat="1" ht="13.5"/>
    <row r="15456" s="57" customFormat="1" ht="13.5"/>
    <row r="15457" s="57" customFormat="1" ht="13.5"/>
    <row r="15458" s="57" customFormat="1" ht="13.5"/>
    <row r="15459" s="57" customFormat="1" ht="13.5"/>
    <row r="15460" s="57" customFormat="1" ht="13.5"/>
    <row r="15461" s="57" customFormat="1" ht="13.5"/>
    <row r="15462" s="57" customFormat="1" ht="13.5"/>
    <row r="15463" s="57" customFormat="1" ht="13.5"/>
    <row r="15464" s="57" customFormat="1" ht="13.5"/>
    <row r="15465" s="57" customFormat="1" ht="13.5"/>
    <row r="15466" s="57" customFormat="1" ht="13.5"/>
    <row r="15467" s="57" customFormat="1" ht="13.5"/>
    <row r="15468" s="57" customFormat="1" ht="13.5"/>
    <row r="15469" s="57" customFormat="1" ht="13.5"/>
    <row r="15470" s="57" customFormat="1" ht="13.5"/>
    <row r="15471" s="57" customFormat="1" ht="13.5"/>
    <row r="15472" s="57" customFormat="1" ht="13.5"/>
    <row r="15473" s="57" customFormat="1" ht="13.5"/>
    <row r="15474" s="57" customFormat="1" ht="13.5"/>
    <row r="15475" s="57" customFormat="1" ht="13.5"/>
    <row r="15476" s="57" customFormat="1" ht="13.5"/>
    <row r="15477" s="57" customFormat="1" ht="13.5"/>
    <row r="15478" s="57" customFormat="1" ht="13.5"/>
    <row r="15479" s="57" customFormat="1" ht="13.5"/>
    <row r="15480" s="57" customFormat="1" ht="13.5"/>
    <row r="15481" s="57" customFormat="1" ht="13.5"/>
    <row r="15482" s="57" customFormat="1" ht="13.5"/>
    <row r="15483" s="57" customFormat="1" ht="13.5"/>
    <row r="15484" s="57" customFormat="1" ht="13.5"/>
    <row r="15485" s="57" customFormat="1" ht="13.5"/>
    <row r="15486" s="57" customFormat="1" ht="13.5"/>
    <row r="15487" s="57" customFormat="1" ht="13.5"/>
    <row r="15488" s="57" customFormat="1" ht="13.5"/>
    <row r="15489" s="57" customFormat="1" ht="13.5"/>
    <row r="15490" s="57" customFormat="1" ht="13.5"/>
    <row r="15491" s="57" customFormat="1" ht="13.5"/>
    <row r="15492" s="57" customFormat="1" ht="13.5"/>
    <row r="15493" s="57" customFormat="1" ht="13.5"/>
    <row r="15494" s="57" customFormat="1" ht="13.5"/>
    <row r="15495" s="57" customFormat="1" ht="13.5"/>
    <row r="15496" s="57" customFormat="1" ht="13.5"/>
    <row r="15497" s="57" customFormat="1" ht="13.5"/>
    <row r="15498" s="57" customFormat="1" ht="13.5"/>
    <row r="15499" s="57" customFormat="1" ht="13.5"/>
    <row r="15500" s="57" customFormat="1" ht="13.5"/>
    <row r="15501" s="57" customFormat="1" ht="13.5"/>
    <row r="15502" s="57" customFormat="1" ht="13.5"/>
    <row r="15503" s="57" customFormat="1" ht="13.5"/>
    <row r="15504" s="57" customFormat="1" ht="13.5"/>
    <row r="15505" s="57" customFormat="1" ht="13.5"/>
    <row r="15506" s="57" customFormat="1" ht="13.5"/>
    <row r="15507" s="57" customFormat="1" ht="13.5"/>
    <row r="15508" s="57" customFormat="1" ht="13.5"/>
    <row r="15509" s="57" customFormat="1" ht="13.5"/>
    <row r="15510" s="57" customFormat="1" ht="13.5"/>
    <row r="15511" s="57" customFormat="1" ht="13.5"/>
    <row r="15512" s="57" customFormat="1" ht="13.5"/>
    <row r="15513" s="57" customFormat="1" ht="13.5"/>
    <row r="15514" s="57" customFormat="1" ht="13.5"/>
    <row r="15515" s="57" customFormat="1" ht="13.5"/>
    <row r="15516" s="57" customFormat="1" ht="13.5"/>
    <row r="15517" s="57" customFormat="1" ht="13.5"/>
    <row r="15518" s="57" customFormat="1" ht="13.5"/>
    <row r="15519" s="57" customFormat="1" ht="13.5"/>
    <row r="15520" s="57" customFormat="1" ht="13.5"/>
    <row r="15521" s="57" customFormat="1" ht="13.5"/>
    <row r="15522" s="57" customFormat="1" ht="13.5"/>
    <row r="15523" s="57" customFormat="1" ht="13.5"/>
    <row r="15524" s="57" customFormat="1" ht="13.5"/>
    <row r="15525" s="57" customFormat="1" ht="13.5"/>
    <row r="15526" s="57" customFormat="1" ht="13.5"/>
    <row r="15527" s="57" customFormat="1" ht="13.5"/>
    <row r="15528" s="57" customFormat="1" ht="13.5"/>
    <row r="15529" s="57" customFormat="1" ht="13.5"/>
    <row r="15530" s="57" customFormat="1" ht="13.5"/>
    <row r="15531" s="57" customFormat="1" ht="13.5"/>
    <row r="15532" s="57" customFormat="1" ht="13.5"/>
    <row r="15533" s="57" customFormat="1" ht="13.5"/>
    <row r="15534" s="57" customFormat="1" ht="13.5"/>
    <row r="15535" s="57" customFormat="1" ht="13.5"/>
    <row r="15536" s="57" customFormat="1" ht="13.5"/>
    <row r="15537" s="57" customFormat="1" ht="13.5"/>
    <row r="15538" s="57" customFormat="1" ht="13.5"/>
    <row r="15539" s="57" customFormat="1" ht="13.5"/>
    <row r="15540" s="57" customFormat="1" ht="13.5"/>
    <row r="15541" s="57" customFormat="1" ht="13.5"/>
    <row r="15542" s="57" customFormat="1" ht="13.5"/>
    <row r="15543" s="57" customFormat="1" ht="13.5"/>
    <row r="15544" s="57" customFormat="1" ht="13.5"/>
    <row r="15545" s="57" customFormat="1" ht="13.5"/>
    <row r="15546" s="57" customFormat="1" ht="13.5"/>
    <row r="15547" s="57" customFormat="1" ht="13.5"/>
    <row r="15548" s="57" customFormat="1" ht="13.5"/>
    <row r="15549" s="57" customFormat="1" ht="13.5"/>
    <row r="15550" s="57" customFormat="1" ht="13.5"/>
    <row r="15551" s="57" customFormat="1" ht="13.5"/>
    <row r="15552" s="57" customFormat="1" ht="13.5"/>
    <row r="15553" s="57" customFormat="1" ht="13.5"/>
    <row r="15554" s="57" customFormat="1" ht="13.5"/>
    <row r="15555" s="57" customFormat="1" ht="13.5"/>
    <row r="15556" s="57" customFormat="1" ht="13.5"/>
    <row r="15557" s="57" customFormat="1" ht="13.5"/>
    <row r="15558" s="57" customFormat="1" ht="13.5"/>
    <row r="15559" s="57" customFormat="1" ht="13.5"/>
    <row r="15560" s="57" customFormat="1" ht="13.5"/>
    <row r="15561" s="57" customFormat="1" ht="13.5"/>
    <row r="15562" s="57" customFormat="1" ht="13.5"/>
    <row r="15563" s="57" customFormat="1" ht="13.5"/>
    <row r="15564" s="57" customFormat="1" ht="13.5"/>
    <row r="15565" s="57" customFormat="1" ht="13.5"/>
    <row r="15566" s="57" customFormat="1" ht="13.5"/>
    <row r="15567" s="57" customFormat="1" ht="13.5"/>
    <row r="15568" s="57" customFormat="1" ht="13.5"/>
    <row r="15569" s="57" customFormat="1" ht="13.5"/>
    <row r="15570" s="57" customFormat="1" ht="13.5"/>
    <row r="15571" s="57" customFormat="1" ht="13.5"/>
    <row r="15572" s="57" customFormat="1" ht="13.5"/>
    <row r="15573" s="57" customFormat="1" ht="13.5"/>
    <row r="15574" s="57" customFormat="1" ht="13.5"/>
    <row r="15575" s="57" customFormat="1" ht="13.5"/>
    <row r="15576" s="57" customFormat="1" ht="13.5"/>
    <row r="15577" s="57" customFormat="1" ht="13.5"/>
    <row r="15578" s="57" customFormat="1" ht="13.5"/>
    <row r="15579" s="57" customFormat="1" ht="13.5"/>
    <row r="15580" s="57" customFormat="1" ht="13.5"/>
    <row r="15581" s="57" customFormat="1" ht="13.5"/>
    <row r="15582" s="57" customFormat="1" ht="13.5"/>
    <row r="15583" s="57" customFormat="1" ht="13.5"/>
    <row r="15584" s="57" customFormat="1" ht="13.5"/>
    <row r="15585" s="57" customFormat="1" ht="13.5"/>
    <row r="15586" s="57" customFormat="1" ht="13.5"/>
    <row r="15587" s="57" customFormat="1" ht="13.5"/>
    <row r="15588" s="57" customFormat="1" ht="13.5"/>
    <row r="15589" s="57" customFormat="1" ht="13.5"/>
    <row r="15590" s="57" customFormat="1" ht="13.5"/>
    <row r="15591" s="57" customFormat="1" ht="13.5"/>
    <row r="15592" s="57" customFormat="1" ht="13.5"/>
    <row r="15593" s="57" customFormat="1" ht="13.5"/>
    <row r="15594" s="57" customFormat="1" ht="13.5"/>
    <row r="15595" s="57" customFormat="1" ht="13.5"/>
    <row r="15596" s="57" customFormat="1" ht="13.5"/>
    <row r="15597" s="57" customFormat="1" ht="13.5"/>
    <row r="15598" s="57" customFormat="1" ht="13.5"/>
    <row r="15599" s="57" customFormat="1" ht="13.5"/>
    <row r="15600" s="57" customFormat="1" ht="13.5"/>
    <row r="15601" s="57" customFormat="1" ht="13.5"/>
    <row r="15602" s="57" customFormat="1" ht="13.5"/>
    <row r="15603" s="57" customFormat="1" ht="13.5"/>
    <row r="15604" s="57" customFormat="1" ht="13.5"/>
    <row r="15605" s="57" customFormat="1" ht="13.5"/>
    <row r="15606" s="57" customFormat="1" ht="13.5"/>
    <row r="15607" s="57" customFormat="1" ht="13.5"/>
    <row r="15608" s="57" customFormat="1" ht="13.5"/>
    <row r="15609" s="57" customFormat="1" ht="13.5"/>
    <row r="15610" s="57" customFormat="1" ht="13.5"/>
    <row r="15611" s="57" customFormat="1" ht="13.5"/>
    <row r="15612" s="57" customFormat="1" ht="13.5"/>
    <row r="15613" s="57" customFormat="1" ht="13.5"/>
    <row r="15614" s="57" customFormat="1" ht="13.5"/>
    <row r="15615" s="57" customFormat="1" ht="13.5"/>
    <row r="15616" s="57" customFormat="1" ht="13.5"/>
    <row r="15617" s="57" customFormat="1" ht="13.5"/>
    <row r="15618" s="57" customFormat="1" ht="13.5"/>
    <row r="15619" s="57" customFormat="1" ht="13.5"/>
    <row r="15620" s="57" customFormat="1" ht="13.5"/>
    <row r="15621" s="57" customFormat="1" ht="13.5"/>
    <row r="15622" s="57" customFormat="1" ht="13.5"/>
    <row r="15623" s="57" customFormat="1" ht="13.5"/>
    <row r="15624" s="57" customFormat="1" ht="13.5"/>
    <row r="15625" s="57" customFormat="1" ht="13.5"/>
    <row r="15626" s="57" customFormat="1" ht="13.5"/>
    <row r="15627" s="57" customFormat="1" ht="13.5"/>
    <row r="15628" s="57" customFormat="1" ht="13.5"/>
    <row r="15629" s="57" customFormat="1" ht="13.5"/>
    <row r="15630" s="57" customFormat="1" ht="13.5"/>
    <row r="15631" s="57" customFormat="1" ht="13.5"/>
    <row r="15632" s="57" customFormat="1" ht="13.5"/>
    <row r="15633" s="57" customFormat="1" ht="13.5"/>
    <row r="15634" s="57" customFormat="1" ht="13.5"/>
    <row r="15635" s="57" customFormat="1" ht="13.5"/>
    <row r="15636" s="57" customFormat="1" ht="13.5"/>
    <row r="15637" s="57" customFormat="1" ht="13.5"/>
    <row r="15638" s="57" customFormat="1" ht="13.5"/>
    <row r="15639" s="57" customFormat="1" ht="13.5"/>
    <row r="15640" s="57" customFormat="1" ht="13.5"/>
    <row r="15641" s="57" customFormat="1" ht="13.5"/>
    <row r="15642" s="57" customFormat="1" ht="13.5"/>
    <row r="15643" s="57" customFormat="1" ht="13.5"/>
    <row r="15644" s="57" customFormat="1" ht="13.5"/>
    <row r="15645" s="57" customFormat="1" ht="13.5"/>
    <row r="15646" s="57" customFormat="1" ht="13.5"/>
    <row r="15647" s="57" customFormat="1" ht="13.5"/>
    <row r="15648" s="57" customFormat="1" ht="13.5"/>
    <row r="15649" s="57" customFormat="1" ht="13.5"/>
    <row r="15650" s="57" customFormat="1" ht="13.5"/>
    <row r="15651" s="57" customFormat="1" ht="13.5"/>
    <row r="15652" s="57" customFormat="1" ht="13.5"/>
    <row r="15653" s="57" customFormat="1" ht="13.5"/>
    <row r="15654" s="57" customFormat="1" ht="13.5"/>
    <row r="15655" s="57" customFormat="1" ht="13.5"/>
    <row r="15656" s="57" customFormat="1" ht="13.5"/>
    <row r="15657" s="57" customFormat="1" ht="13.5"/>
    <row r="15658" s="57" customFormat="1" ht="13.5"/>
    <row r="15659" s="57" customFormat="1" ht="13.5"/>
    <row r="15660" s="57" customFormat="1" ht="13.5"/>
    <row r="15661" s="57" customFormat="1" ht="13.5"/>
    <row r="15662" s="57" customFormat="1" ht="13.5"/>
    <row r="15663" s="57" customFormat="1" ht="13.5"/>
    <row r="15664" s="57" customFormat="1" ht="13.5"/>
    <row r="15665" s="57" customFormat="1" ht="13.5"/>
    <row r="15666" s="57" customFormat="1" ht="13.5"/>
    <row r="15667" s="57" customFormat="1" ht="13.5"/>
    <row r="15668" s="57" customFormat="1" ht="13.5"/>
    <row r="15669" s="57" customFormat="1" ht="13.5"/>
    <row r="15670" s="57" customFormat="1" ht="13.5"/>
    <row r="15671" s="57" customFormat="1" ht="13.5"/>
    <row r="15672" s="57" customFormat="1" ht="13.5"/>
    <row r="15673" s="57" customFormat="1" ht="13.5"/>
    <row r="15674" s="57" customFormat="1" ht="13.5"/>
    <row r="15675" s="57" customFormat="1" ht="13.5"/>
    <row r="15676" s="57" customFormat="1" ht="13.5"/>
    <row r="15677" s="57" customFormat="1" ht="13.5"/>
    <row r="15678" s="57" customFormat="1" ht="13.5"/>
    <row r="15679" s="57" customFormat="1" ht="13.5"/>
    <row r="15680" s="57" customFormat="1" ht="13.5"/>
    <row r="15681" s="57" customFormat="1" ht="13.5"/>
    <row r="15682" s="57" customFormat="1" ht="13.5"/>
    <row r="15683" s="57" customFormat="1" ht="13.5"/>
    <row r="15684" s="57" customFormat="1" ht="13.5"/>
    <row r="15685" s="57" customFormat="1" ht="13.5"/>
    <row r="15686" s="57" customFormat="1" ht="13.5"/>
    <row r="15687" s="57" customFormat="1" ht="13.5"/>
    <row r="15688" s="57" customFormat="1" ht="13.5"/>
    <row r="15689" s="57" customFormat="1" ht="13.5"/>
    <row r="15690" s="57" customFormat="1" ht="13.5"/>
    <row r="15691" s="57" customFormat="1" ht="13.5"/>
    <row r="15692" s="57" customFormat="1" ht="13.5"/>
    <row r="15693" s="57" customFormat="1" ht="13.5"/>
    <row r="15694" s="57" customFormat="1" ht="13.5"/>
    <row r="15695" s="57" customFormat="1" ht="13.5"/>
    <row r="15696" s="57" customFormat="1" ht="13.5"/>
    <row r="15697" s="57" customFormat="1" ht="13.5"/>
    <row r="15698" s="57" customFormat="1" ht="13.5"/>
    <row r="15699" s="57" customFormat="1" ht="13.5"/>
    <row r="15700" s="57" customFormat="1" ht="13.5"/>
    <row r="15701" s="57" customFormat="1" ht="13.5"/>
    <row r="15702" s="57" customFormat="1" ht="13.5"/>
    <row r="15703" s="57" customFormat="1" ht="13.5"/>
    <row r="15704" s="57" customFormat="1" ht="13.5"/>
    <row r="15705" s="57" customFormat="1" ht="13.5"/>
    <row r="15706" s="57" customFormat="1" ht="13.5"/>
    <row r="15707" s="57" customFormat="1" ht="13.5"/>
    <row r="15708" s="57" customFormat="1" ht="13.5"/>
    <row r="15709" s="57" customFormat="1" ht="13.5"/>
    <row r="15710" s="57" customFormat="1" ht="13.5"/>
    <row r="15711" s="57" customFormat="1" ht="13.5"/>
    <row r="15712" s="57" customFormat="1" ht="13.5"/>
    <row r="15713" s="57" customFormat="1" ht="13.5"/>
    <row r="15714" s="57" customFormat="1" ht="13.5"/>
    <row r="15715" s="57" customFormat="1" ht="13.5"/>
    <row r="15716" s="57" customFormat="1" ht="13.5"/>
    <row r="15717" s="57" customFormat="1" ht="13.5"/>
    <row r="15718" s="57" customFormat="1" ht="13.5"/>
    <row r="15719" s="57" customFormat="1" ht="13.5"/>
    <row r="15720" s="57" customFormat="1" ht="13.5"/>
    <row r="15721" s="57" customFormat="1" ht="13.5"/>
    <row r="15722" s="57" customFormat="1" ht="13.5"/>
    <row r="15723" s="57" customFormat="1" ht="13.5"/>
    <row r="15724" s="57" customFormat="1" ht="13.5"/>
    <row r="15725" s="57" customFormat="1" ht="13.5"/>
    <row r="15726" s="57" customFormat="1" ht="13.5"/>
    <row r="15727" s="57" customFormat="1" ht="13.5"/>
    <row r="15728" s="57" customFormat="1" ht="13.5"/>
    <row r="15729" s="57" customFormat="1" ht="13.5"/>
    <row r="15730" s="57" customFormat="1" ht="13.5"/>
    <row r="15731" s="57" customFormat="1" ht="13.5"/>
    <row r="15732" s="57" customFormat="1" ht="13.5"/>
    <row r="15733" s="57" customFormat="1" ht="13.5"/>
    <row r="15734" s="57" customFormat="1" ht="13.5"/>
    <row r="15735" s="57" customFormat="1" ht="13.5"/>
    <row r="15736" s="57" customFormat="1" ht="13.5"/>
    <row r="15737" s="57" customFormat="1" ht="13.5"/>
    <row r="15738" s="57" customFormat="1" ht="13.5"/>
    <row r="15739" s="57" customFormat="1" ht="13.5"/>
    <row r="15740" s="57" customFormat="1" ht="13.5"/>
    <row r="15741" s="57" customFormat="1" ht="13.5"/>
    <row r="15742" s="57" customFormat="1" ht="13.5"/>
    <row r="15743" s="57" customFormat="1" ht="13.5"/>
    <row r="15744" s="57" customFormat="1" ht="13.5"/>
    <row r="15745" s="57" customFormat="1" ht="13.5"/>
    <row r="15746" s="57" customFormat="1" ht="13.5"/>
    <row r="15747" s="57" customFormat="1" ht="13.5"/>
    <row r="15748" s="57" customFormat="1" ht="13.5"/>
    <row r="15749" s="57" customFormat="1" ht="13.5"/>
    <row r="15750" s="57" customFormat="1" ht="13.5"/>
    <row r="15751" s="57" customFormat="1" ht="13.5"/>
    <row r="15752" s="57" customFormat="1" ht="13.5"/>
    <row r="15753" s="57" customFormat="1" ht="13.5"/>
    <row r="15754" s="57" customFormat="1" ht="13.5"/>
    <row r="15755" s="57" customFormat="1" ht="13.5"/>
    <row r="15756" s="57" customFormat="1" ht="13.5"/>
    <row r="15757" s="57" customFormat="1" ht="13.5"/>
    <row r="15758" s="57" customFormat="1" ht="13.5"/>
    <row r="15759" s="57" customFormat="1" ht="13.5"/>
    <row r="15760" s="57" customFormat="1" ht="13.5"/>
    <row r="15761" s="57" customFormat="1" ht="13.5"/>
    <row r="15762" s="57" customFormat="1" ht="13.5"/>
    <row r="15763" s="57" customFormat="1" ht="13.5"/>
    <row r="15764" s="57" customFormat="1" ht="13.5"/>
    <row r="15765" s="57" customFormat="1" ht="13.5"/>
    <row r="15766" s="57" customFormat="1" ht="13.5"/>
    <row r="15767" s="57" customFormat="1" ht="13.5"/>
    <row r="15768" s="57" customFormat="1" ht="13.5"/>
    <row r="15769" s="57" customFormat="1" ht="13.5"/>
    <row r="15770" s="57" customFormat="1" ht="13.5"/>
    <row r="15771" s="57" customFormat="1" ht="13.5"/>
    <row r="15772" s="57" customFormat="1" ht="13.5"/>
    <row r="15773" s="57" customFormat="1" ht="13.5"/>
    <row r="15774" s="57" customFormat="1" ht="13.5"/>
    <row r="15775" s="57" customFormat="1" ht="13.5"/>
    <row r="15776" s="57" customFormat="1" ht="13.5"/>
    <row r="15777" s="57" customFormat="1" ht="13.5"/>
    <row r="15778" s="57" customFormat="1" ht="13.5"/>
    <row r="15779" s="57" customFormat="1" ht="13.5"/>
    <row r="15780" s="57" customFormat="1" ht="13.5"/>
    <row r="15781" s="57" customFormat="1" ht="13.5"/>
    <row r="15782" s="57" customFormat="1" ht="13.5"/>
    <row r="15783" s="57" customFormat="1" ht="13.5"/>
    <row r="15784" s="57" customFormat="1" ht="13.5"/>
    <row r="15785" s="57" customFormat="1" ht="13.5"/>
    <row r="15786" s="57" customFormat="1" ht="13.5"/>
    <row r="15787" s="57" customFormat="1" ht="13.5"/>
    <row r="15788" s="57" customFormat="1" ht="13.5"/>
    <row r="15789" s="57" customFormat="1" ht="13.5"/>
    <row r="15790" s="57" customFormat="1" ht="13.5"/>
    <row r="15791" s="57" customFormat="1" ht="13.5"/>
    <row r="15792" s="57" customFormat="1" ht="13.5"/>
    <row r="15793" s="57" customFormat="1" ht="13.5"/>
    <row r="15794" s="57" customFormat="1" ht="13.5"/>
    <row r="15795" s="57" customFormat="1" ht="13.5"/>
    <row r="15796" s="57" customFormat="1" ht="13.5"/>
    <row r="15797" s="57" customFormat="1" ht="13.5"/>
    <row r="15798" s="57" customFormat="1" ht="13.5"/>
    <row r="15799" s="57" customFormat="1" ht="13.5"/>
    <row r="15800" s="57" customFormat="1" ht="13.5"/>
    <row r="15801" s="57" customFormat="1" ht="13.5"/>
    <row r="15802" s="57" customFormat="1" ht="13.5"/>
    <row r="15803" s="57" customFormat="1" ht="13.5"/>
    <row r="15804" s="57" customFormat="1" ht="13.5"/>
    <row r="15805" s="57" customFormat="1" ht="13.5"/>
    <row r="15806" s="57" customFormat="1" ht="13.5"/>
    <row r="15807" s="57" customFormat="1" ht="13.5"/>
    <row r="15808" s="57" customFormat="1" ht="13.5"/>
    <row r="15809" s="57" customFormat="1" ht="13.5"/>
    <row r="15810" s="57" customFormat="1" ht="13.5"/>
    <row r="15811" s="57" customFormat="1" ht="13.5"/>
    <row r="15812" s="57" customFormat="1" ht="13.5"/>
    <row r="15813" s="57" customFormat="1" ht="13.5"/>
    <row r="15814" s="57" customFormat="1" ht="13.5"/>
    <row r="15815" s="57" customFormat="1" ht="13.5"/>
    <row r="15816" s="57" customFormat="1" ht="13.5"/>
    <row r="15817" s="57" customFormat="1" ht="13.5"/>
    <row r="15818" s="57" customFormat="1" ht="13.5"/>
    <row r="15819" s="57" customFormat="1" ht="13.5"/>
    <row r="15820" s="57" customFormat="1" ht="13.5"/>
    <row r="15821" s="57" customFormat="1" ht="13.5"/>
    <row r="15822" s="57" customFormat="1" ht="13.5"/>
    <row r="15823" s="57" customFormat="1" ht="13.5"/>
    <row r="15824" s="57" customFormat="1" ht="13.5"/>
    <row r="15825" s="57" customFormat="1" ht="13.5"/>
    <row r="15826" s="57" customFormat="1" ht="13.5"/>
    <row r="15827" s="57" customFormat="1" ht="13.5"/>
    <row r="15828" s="57" customFormat="1" ht="13.5"/>
    <row r="15829" s="57" customFormat="1" ht="13.5"/>
    <row r="15830" s="57" customFormat="1" ht="13.5"/>
    <row r="15831" s="57" customFormat="1" ht="13.5"/>
    <row r="15832" s="57" customFormat="1" ht="13.5"/>
    <row r="15833" s="57" customFormat="1" ht="13.5"/>
    <row r="15834" s="57" customFormat="1" ht="13.5"/>
    <row r="15835" s="57" customFormat="1" ht="13.5"/>
    <row r="15836" s="57" customFormat="1" ht="13.5"/>
    <row r="15837" s="57" customFormat="1" ht="13.5"/>
    <row r="15838" s="57" customFormat="1" ht="13.5"/>
    <row r="15839" s="57" customFormat="1" ht="13.5"/>
    <row r="15840" s="57" customFormat="1" ht="13.5"/>
    <row r="15841" s="57" customFormat="1" ht="13.5"/>
    <row r="15842" s="57" customFormat="1" ht="13.5"/>
    <row r="15843" s="57" customFormat="1" ht="13.5"/>
    <row r="15844" s="57" customFormat="1" ht="13.5"/>
    <row r="15845" s="57" customFormat="1" ht="13.5"/>
    <row r="15846" s="57" customFormat="1" ht="13.5"/>
    <row r="15847" s="57" customFormat="1" ht="13.5"/>
    <row r="15848" s="57" customFormat="1" ht="13.5"/>
    <row r="15849" s="57" customFormat="1" ht="13.5"/>
    <row r="15850" s="57" customFormat="1" ht="13.5"/>
    <row r="15851" s="57" customFormat="1" ht="13.5"/>
    <row r="15852" s="57" customFormat="1" ht="13.5"/>
    <row r="15853" s="57" customFormat="1" ht="13.5"/>
    <row r="15854" s="57" customFormat="1" ht="13.5"/>
    <row r="15855" s="57" customFormat="1" ht="13.5"/>
    <row r="15856" s="57" customFormat="1" ht="13.5"/>
    <row r="15857" s="57" customFormat="1" ht="13.5"/>
    <row r="15858" s="57" customFormat="1" ht="13.5"/>
    <row r="15859" s="57" customFormat="1" ht="13.5"/>
    <row r="15860" s="57" customFormat="1" ht="13.5"/>
    <row r="15861" s="57" customFormat="1" ht="13.5"/>
    <row r="15862" s="57" customFormat="1" ht="13.5"/>
    <row r="15863" s="57" customFormat="1" ht="13.5"/>
    <row r="15864" s="57" customFormat="1" ht="13.5"/>
    <row r="15865" s="57" customFormat="1" ht="13.5"/>
    <row r="15866" s="57" customFormat="1" ht="13.5"/>
    <row r="15867" s="57" customFormat="1" ht="13.5"/>
    <row r="15868" s="57" customFormat="1" ht="13.5"/>
    <row r="15869" s="57" customFormat="1" ht="13.5"/>
    <row r="15870" s="57" customFormat="1" ht="13.5"/>
    <row r="15871" s="57" customFormat="1" ht="13.5"/>
    <row r="15872" s="57" customFormat="1" ht="13.5"/>
    <row r="15873" s="57" customFormat="1" ht="13.5"/>
    <row r="15874" s="57" customFormat="1" ht="13.5"/>
    <row r="15875" s="57" customFormat="1" ht="13.5"/>
    <row r="15876" s="57" customFormat="1" ht="13.5"/>
    <row r="15877" s="57" customFormat="1" ht="13.5"/>
    <row r="15878" s="57" customFormat="1" ht="13.5"/>
    <row r="15879" s="57" customFormat="1" ht="13.5"/>
    <row r="15880" s="57" customFormat="1" ht="13.5"/>
    <row r="15881" s="57" customFormat="1" ht="13.5"/>
    <row r="15882" s="57" customFormat="1" ht="13.5"/>
    <row r="15883" s="57" customFormat="1" ht="13.5"/>
    <row r="15884" s="57" customFormat="1" ht="13.5"/>
    <row r="15885" s="57" customFormat="1" ht="13.5"/>
    <row r="15886" s="57" customFormat="1" ht="13.5"/>
    <row r="15887" s="57" customFormat="1" ht="13.5"/>
    <row r="15888" s="57" customFormat="1" ht="13.5"/>
    <row r="15889" s="57" customFormat="1" ht="13.5"/>
    <row r="15890" s="57" customFormat="1" ht="13.5"/>
    <row r="15891" s="57" customFormat="1" ht="13.5"/>
    <row r="15892" s="57" customFormat="1" ht="13.5"/>
    <row r="15893" s="57" customFormat="1" ht="13.5"/>
    <row r="15894" s="57" customFormat="1" ht="13.5"/>
    <row r="15895" s="57" customFormat="1" ht="13.5"/>
    <row r="15896" s="57" customFormat="1" ht="13.5"/>
    <row r="15897" s="57" customFormat="1" ht="13.5"/>
    <row r="15898" s="57" customFormat="1" ht="13.5"/>
    <row r="15899" s="57" customFormat="1" ht="13.5"/>
    <row r="15900" s="57" customFormat="1" ht="13.5"/>
    <row r="15901" s="57" customFormat="1" ht="13.5"/>
    <row r="15902" s="57" customFormat="1" ht="13.5"/>
    <row r="15903" s="57" customFormat="1" ht="13.5"/>
    <row r="15904" s="57" customFormat="1" ht="13.5"/>
    <row r="15905" s="57" customFormat="1" ht="13.5"/>
    <row r="15906" s="57" customFormat="1" ht="13.5"/>
    <row r="15907" s="57" customFormat="1" ht="13.5"/>
    <row r="15908" s="57" customFormat="1" ht="13.5"/>
    <row r="15909" s="57" customFormat="1" ht="13.5"/>
    <row r="15910" s="57" customFormat="1" ht="13.5"/>
    <row r="15911" s="57" customFormat="1" ht="13.5"/>
    <row r="15912" s="57" customFormat="1" ht="13.5"/>
    <row r="15913" s="57" customFormat="1" ht="13.5"/>
    <row r="15914" s="57" customFormat="1" ht="13.5"/>
    <row r="15915" s="57" customFormat="1" ht="13.5"/>
    <row r="15916" s="57" customFormat="1" ht="13.5"/>
    <row r="15917" s="57" customFormat="1" ht="13.5"/>
    <row r="15918" s="57" customFormat="1" ht="13.5"/>
    <row r="15919" s="57" customFormat="1" ht="13.5"/>
    <row r="15920" s="57" customFormat="1" ht="13.5"/>
    <row r="15921" s="57" customFormat="1" ht="13.5"/>
    <row r="15922" s="57" customFormat="1" ht="13.5"/>
    <row r="15923" s="57" customFormat="1" ht="13.5"/>
    <row r="15924" s="57" customFormat="1" ht="13.5"/>
    <row r="15925" s="57" customFormat="1" ht="13.5"/>
    <row r="15926" s="57" customFormat="1" ht="13.5"/>
    <row r="15927" s="57" customFormat="1" ht="13.5"/>
    <row r="15928" s="57" customFormat="1" ht="13.5"/>
    <row r="15929" s="57" customFormat="1" ht="13.5"/>
    <row r="15930" s="57" customFormat="1" ht="13.5"/>
    <row r="15931" s="57" customFormat="1" ht="13.5"/>
    <row r="15932" s="57" customFormat="1" ht="13.5"/>
    <row r="15933" s="57" customFormat="1" ht="13.5"/>
    <row r="15934" s="57" customFormat="1" ht="13.5"/>
    <row r="15935" s="57" customFormat="1" ht="13.5"/>
    <row r="15936" s="57" customFormat="1" ht="13.5"/>
    <row r="15937" s="57" customFormat="1" ht="13.5"/>
    <row r="15938" s="57" customFormat="1" ht="13.5"/>
    <row r="15939" s="57" customFormat="1" ht="13.5"/>
    <row r="15940" s="57" customFormat="1" ht="13.5"/>
    <row r="15941" s="57" customFormat="1" ht="13.5"/>
    <row r="15942" s="57" customFormat="1" ht="13.5"/>
    <row r="15943" s="57" customFormat="1" ht="13.5"/>
    <row r="15944" s="57" customFormat="1" ht="13.5"/>
    <row r="15945" s="57" customFormat="1" ht="13.5"/>
    <row r="15946" s="57" customFormat="1" ht="13.5"/>
    <row r="15947" s="57" customFormat="1" ht="13.5"/>
    <row r="15948" s="57" customFormat="1" ht="13.5"/>
    <row r="15949" s="57" customFormat="1" ht="13.5"/>
    <row r="15950" s="57" customFormat="1" ht="13.5"/>
    <row r="15951" s="57" customFormat="1" ht="13.5"/>
    <row r="15952" s="57" customFormat="1" ht="13.5"/>
    <row r="15953" s="57" customFormat="1" ht="13.5"/>
    <row r="15954" s="57" customFormat="1" ht="13.5"/>
    <row r="15955" s="57" customFormat="1" ht="13.5"/>
    <row r="15956" s="57" customFormat="1" ht="13.5"/>
    <row r="15957" s="57" customFormat="1" ht="13.5"/>
    <row r="15958" s="57" customFormat="1" ht="13.5"/>
    <row r="15959" s="57" customFormat="1" ht="13.5"/>
    <row r="15960" s="57" customFormat="1" ht="13.5"/>
    <row r="15961" s="57" customFormat="1" ht="13.5"/>
    <row r="15962" s="57" customFormat="1" ht="13.5"/>
    <row r="15963" s="57" customFormat="1" ht="13.5"/>
    <row r="15964" s="57" customFormat="1" ht="13.5"/>
    <row r="15965" s="57" customFormat="1" ht="13.5"/>
    <row r="15966" s="57" customFormat="1" ht="13.5"/>
    <row r="15967" s="57" customFormat="1" ht="13.5"/>
    <row r="15968" s="57" customFormat="1" ht="13.5"/>
    <row r="15969" s="57" customFormat="1" ht="13.5"/>
    <row r="15970" s="57" customFormat="1" ht="13.5"/>
    <row r="15971" s="57" customFormat="1" ht="13.5"/>
    <row r="15972" s="57" customFormat="1" ht="13.5"/>
    <row r="15973" s="57" customFormat="1" ht="13.5"/>
    <row r="15974" s="57" customFormat="1" ht="13.5"/>
    <row r="15975" s="57" customFormat="1" ht="13.5"/>
    <row r="15976" s="57" customFormat="1" ht="13.5"/>
    <row r="15977" s="57" customFormat="1" ht="13.5"/>
    <row r="15978" s="57" customFormat="1" ht="13.5"/>
    <row r="15979" s="57" customFormat="1" ht="13.5"/>
    <row r="15980" s="57" customFormat="1" ht="13.5"/>
    <row r="15981" s="57" customFormat="1" ht="13.5"/>
    <row r="15982" s="57" customFormat="1" ht="13.5"/>
    <row r="15983" s="57" customFormat="1" ht="13.5"/>
    <row r="15984" s="57" customFormat="1" ht="13.5"/>
    <row r="15985" s="57" customFormat="1" ht="13.5"/>
    <row r="15986" s="57" customFormat="1" ht="13.5"/>
    <row r="15987" s="57" customFormat="1" ht="13.5"/>
    <row r="15988" s="57" customFormat="1" ht="13.5"/>
    <row r="15989" s="57" customFormat="1" ht="13.5"/>
    <row r="15990" s="57" customFormat="1" ht="13.5"/>
    <row r="15991" s="57" customFormat="1" ht="13.5"/>
    <row r="15992" s="57" customFormat="1" ht="13.5"/>
    <row r="15993" s="57" customFormat="1" ht="13.5"/>
    <row r="15994" s="57" customFormat="1" ht="13.5"/>
    <row r="15995" s="57" customFormat="1" ht="13.5"/>
    <row r="15996" s="57" customFormat="1" ht="13.5"/>
    <row r="15997" s="57" customFormat="1" ht="13.5"/>
    <row r="15998" s="57" customFormat="1" ht="13.5"/>
    <row r="15999" s="57" customFormat="1" ht="13.5"/>
    <row r="16000" s="57" customFormat="1" ht="13.5"/>
    <row r="16001" s="57" customFormat="1" ht="13.5"/>
    <row r="16002" s="57" customFormat="1" ht="13.5"/>
    <row r="16003" s="57" customFormat="1" ht="13.5"/>
    <row r="16004" s="57" customFormat="1" ht="13.5"/>
    <row r="16005" s="57" customFormat="1" ht="13.5"/>
    <row r="16006" s="57" customFormat="1" ht="13.5"/>
    <row r="16007" s="57" customFormat="1" ht="13.5"/>
    <row r="16008" s="57" customFormat="1" ht="13.5"/>
    <row r="16009" s="57" customFormat="1" ht="13.5"/>
    <row r="16010" s="57" customFormat="1" ht="13.5"/>
    <row r="16011" s="57" customFormat="1" ht="13.5"/>
    <row r="16012" s="57" customFormat="1" ht="13.5"/>
    <row r="16013" s="57" customFormat="1" ht="13.5"/>
    <row r="16014" s="57" customFormat="1" ht="13.5"/>
    <row r="16015" s="57" customFormat="1" ht="13.5"/>
    <row r="16016" s="57" customFormat="1" ht="13.5"/>
    <row r="16017" s="57" customFormat="1" ht="13.5"/>
    <row r="16018" s="57" customFormat="1" ht="13.5"/>
    <row r="16019" s="57" customFormat="1" ht="13.5"/>
    <row r="16020" s="57" customFormat="1" ht="13.5"/>
    <row r="16021" s="57" customFormat="1" ht="13.5"/>
    <row r="16022" s="57" customFormat="1" ht="13.5"/>
    <row r="16023" s="57" customFormat="1" ht="13.5"/>
    <row r="16024" s="57" customFormat="1" ht="13.5"/>
    <row r="16025" s="57" customFormat="1" ht="13.5"/>
    <row r="16026" s="57" customFormat="1" ht="13.5"/>
    <row r="16027" s="57" customFormat="1" ht="13.5"/>
    <row r="16028" s="57" customFormat="1" ht="13.5"/>
    <row r="16029" s="57" customFormat="1" ht="13.5"/>
    <row r="16030" s="57" customFormat="1" ht="13.5"/>
    <row r="16031" s="57" customFormat="1" ht="13.5"/>
    <row r="16032" s="57" customFormat="1" ht="13.5"/>
    <row r="16033" s="57" customFormat="1" ht="13.5"/>
    <row r="16034" s="57" customFormat="1" ht="13.5"/>
    <row r="16035" s="57" customFormat="1" ht="13.5"/>
    <row r="16036" s="57" customFormat="1" ht="13.5"/>
    <row r="16037" s="57" customFormat="1" ht="13.5"/>
    <row r="16038" s="57" customFormat="1" ht="13.5"/>
    <row r="16039" s="57" customFormat="1" ht="13.5"/>
    <row r="16040" s="57" customFormat="1" ht="13.5"/>
    <row r="16041" s="57" customFormat="1" ht="13.5"/>
    <row r="16042" s="57" customFormat="1" ht="13.5"/>
    <row r="16043" s="57" customFormat="1" ht="13.5"/>
    <row r="16044" s="57" customFormat="1" ht="13.5"/>
    <row r="16045" s="57" customFormat="1" ht="13.5"/>
    <row r="16046" s="57" customFormat="1" ht="13.5"/>
    <row r="16047" s="57" customFormat="1" ht="13.5"/>
    <row r="16048" s="57" customFormat="1" ht="13.5"/>
    <row r="16049" s="57" customFormat="1" ht="13.5"/>
    <row r="16050" s="57" customFormat="1" ht="13.5"/>
    <row r="16051" s="57" customFormat="1" ht="13.5"/>
    <row r="16052" s="57" customFormat="1" ht="13.5"/>
    <row r="16053" s="57" customFormat="1" ht="13.5"/>
    <row r="16054" s="57" customFormat="1" ht="13.5"/>
    <row r="16055" s="57" customFormat="1" ht="13.5"/>
    <row r="16056" s="57" customFormat="1" ht="13.5"/>
    <row r="16057" s="57" customFormat="1" ht="13.5"/>
    <row r="16058" s="57" customFormat="1" ht="13.5"/>
    <row r="16059" s="57" customFormat="1" ht="13.5"/>
    <row r="16060" s="57" customFormat="1" ht="13.5"/>
    <row r="16061" s="57" customFormat="1" ht="13.5"/>
    <row r="16062" s="57" customFormat="1" ht="13.5"/>
    <row r="16063" s="57" customFormat="1" ht="13.5"/>
    <row r="16064" s="57" customFormat="1" ht="13.5"/>
    <row r="16065" s="57" customFormat="1" ht="13.5"/>
    <row r="16066" s="57" customFormat="1" ht="13.5"/>
    <row r="16067" s="57" customFormat="1" ht="13.5"/>
    <row r="16068" s="57" customFormat="1" ht="13.5"/>
    <row r="16069" s="57" customFormat="1" ht="13.5"/>
    <row r="16070" s="57" customFormat="1" ht="13.5"/>
    <row r="16071" s="57" customFormat="1" ht="13.5"/>
    <row r="16072" s="57" customFormat="1" ht="13.5"/>
    <row r="16073" s="57" customFormat="1" ht="13.5"/>
    <row r="16074" s="57" customFormat="1" ht="13.5"/>
    <row r="16075" s="57" customFormat="1" ht="13.5"/>
    <row r="16076" s="57" customFormat="1" ht="13.5"/>
    <row r="16077" s="57" customFormat="1" ht="13.5"/>
    <row r="16078" s="57" customFormat="1" ht="13.5"/>
    <row r="16079" s="57" customFormat="1" ht="13.5"/>
    <row r="16080" s="57" customFormat="1" ht="13.5"/>
    <row r="16081" s="57" customFormat="1" ht="13.5"/>
    <row r="16082" s="57" customFormat="1" ht="13.5"/>
    <row r="16083" s="57" customFormat="1" ht="13.5"/>
    <row r="16084" s="57" customFormat="1" ht="13.5"/>
    <row r="16085" s="57" customFormat="1" ht="13.5"/>
    <row r="16086" s="57" customFormat="1" ht="13.5"/>
    <row r="16087" s="57" customFormat="1" ht="13.5"/>
    <row r="16088" s="57" customFormat="1" ht="13.5"/>
    <row r="16089" s="57" customFormat="1" ht="13.5"/>
    <row r="16090" s="57" customFormat="1" ht="13.5"/>
    <row r="16091" s="57" customFormat="1" ht="13.5"/>
    <row r="16092" s="57" customFormat="1" ht="13.5"/>
    <row r="16093" s="57" customFormat="1" ht="13.5"/>
    <row r="16094" s="57" customFormat="1" ht="13.5"/>
    <row r="16095" s="57" customFormat="1" ht="13.5"/>
    <row r="16096" s="57" customFormat="1" ht="13.5"/>
    <row r="16097" s="57" customFormat="1" ht="13.5"/>
    <row r="16098" s="57" customFormat="1" ht="13.5"/>
    <row r="16099" s="57" customFormat="1" ht="13.5"/>
    <row r="16100" s="57" customFormat="1" ht="13.5"/>
    <row r="16101" s="57" customFormat="1" ht="13.5"/>
    <row r="16102" s="57" customFormat="1" ht="13.5"/>
    <row r="16103" s="57" customFormat="1" ht="13.5"/>
    <row r="16104" s="57" customFormat="1" ht="13.5"/>
    <row r="16105" s="57" customFormat="1" ht="13.5"/>
    <row r="16106" s="57" customFormat="1" ht="13.5"/>
    <row r="16107" s="57" customFormat="1" ht="13.5"/>
    <row r="16108" s="57" customFormat="1" ht="13.5"/>
    <row r="16109" s="57" customFormat="1" ht="13.5"/>
    <row r="16110" s="57" customFormat="1" ht="13.5"/>
    <row r="16111" s="57" customFormat="1" ht="13.5"/>
    <row r="16112" s="57" customFormat="1" ht="13.5"/>
    <row r="16113" s="57" customFormat="1" ht="13.5"/>
    <row r="16114" s="57" customFormat="1" ht="13.5"/>
    <row r="16115" s="57" customFormat="1" ht="13.5"/>
    <row r="16116" s="57" customFormat="1" ht="13.5"/>
    <row r="16117" s="57" customFormat="1" ht="13.5"/>
    <row r="16118" s="57" customFormat="1" ht="13.5"/>
    <row r="16119" s="57" customFormat="1" ht="13.5"/>
    <row r="16120" s="57" customFormat="1" ht="13.5"/>
    <row r="16121" s="57" customFormat="1" ht="13.5"/>
    <row r="16122" s="57" customFormat="1" ht="13.5"/>
    <row r="16123" s="57" customFormat="1" ht="13.5"/>
    <row r="16124" s="57" customFormat="1" ht="13.5"/>
    <row r="16125" s="57" customFormat="1" ht="13.5"/>
    <row r="16126" s="57" customFormat="1" ht="13.5"/>
    <row r="16127" s="57" customFormat="1" ht="13.5"/>
    <row r="16128" s="57" customFormat="1" ht="13.5"/>
    <row r="16129" s="57" customFormat="1" ht="13.5"/>
    <row r="16130" s="57" customFormat="1" ht="13.5"/>
    <row r="16131" s="57" customFormat="1" ht="13.5"/>
    <row r="16132" s="57" customFormat="1" ht="13.5"/>
    <row r="16133" s="57" customFormat="1" ht="13.5"/>
    <row r="16134" s="57" customFormat="1" ht="13.5"/>
    <row r="16135" s="57" customFormat="1" ht="13.5"/>
    <row r="16136" s="57" customFormat="1" ht="13.5"/>
    <row r="16137" s="57" customFormat="1" ht="13.5"/>
    <row r="16138" s="57" customFormat="1" ht="13.5"/>
    <row r="16139" s="57" customFormat="1" ht="13.5"/>
    <row r="16140" s="57" customFormat="1" ht="13.5"/>
    <row r="16141" s="57" customFormat="1" ht="13.5"/>
    <row r="16142" s="57" customFormat="1" ht="13.5"/>
    <row r="16143" s="57" customFormat="1" ht="13.5"/>
    <row r="16144" s="57" customFormat="1" ht="13.5"/>
    <row r="16145" s="57" customFormat="1" ht="13.5"/>
    <row r="16146" s="57" customFormat="1" ht="13.5"/>
    <row r="16147" s="57" customFormat="1" ht="13.5"/>
    <row r="16148" s="57" customFormat="1" ht="13.5"/>
    <row r="16149" s="57" customFormat="1" ht="13.5"/>
    <row r="16150" s="57" customFormat="1" ht="13.5"/>
    <row r="16151" s="57" customFormat="1" ht="13.5"/>
    <row r="16152" s="57" customFormat="1" ht="13.5"/>
    <row r="16153" s="57" customFormat="1" ht="13.5"/>
    <row r="16154" s="57" customFormat="1" ht="13.5"/>
    <row r="16155" s="57" customFormat="1" ht="13.5"/>
    <row r="16156" s="57" customFormat="1" ht="13.5"/>
    <row r="16157" s="57" customFormat="1" ht="13.5"/>
    <row r="16158" s="57" customFormat="1" ht="13.5"/>
    <row r="16159" s="57" customFormat="1" ht="13.5"/>
    <row r="16160" s="57" customFormat="1" ht="13.5"/>
    <row r="16161" s="57" customFormat="1" ht="13.5"/>
    <row r="16162" s="57" customFormat="1" ht="13.5"/>
    <row r="16163" s="57" customFormat="1" ht="13.5"/>
    <row r="16164" s="57" customFormat="1" ht="13.5"/>
    <row r="16165" s="57" customFormat="1" ht="13.5"/>
    <row r="16166" s="57" customFormat="1" ht="13.5"/>
    <row r="16167" s="57" customFormat="1" ht="13.5"/>
    <row r="16168" s="57" customFormat="1" ht="13.5"/>
    <row r="16169" s="57" customFormat="1" ht="13.5"/>
    <row r="16170" s="57" customFormat="1" ht="13.5"/>
    <row r="16171" s="57" customFormat="1" ht="13.5"/>
    <row r="16172" s="57" customFormat="1" ht="13.5"/>
    <row r="16173" s="57" customFormat="1" ht="13.5"/>
    <row r="16174" s="57" customFormat="1" ht="13.5"/>
    <row r="16175" s="57" customFormat="1" ht="13.5"/>
    <row r="16176" s="57" customFormat="1" ht="13.5"/>
    <row r="16177" s="57" customFormat="1" ht="13.5"/>
    <row r="16178" s="57" customFormat="1" ht="13.5"/>
    <row r="16179" s="57" customFormat="1" ht="13.5"/>
    <row r="16180" s="57" customFormat="1" ht="13.5"/>
    <row r="16181" s="57" customFormat="1" ht="13.5"/>
    <row r="16182" s="57" customFormat="1" ht="13.5"/>
    <row r="16183" s="57" customFormat="1" ht="13.5"/>
    <row r="16184" s="57" customFormat="1" ht="13.5"/>
    <row r="16185" s="57" customFormat="1" ht="13.5"/>
    <row r="16186" s="57" customFormat="1" ht="13.5"/>
    <row r="16187" s="57" customFormat="1" ht="13.5"/>
    <row r="16188" s="57" customFormat="1" ht="13.5"/>
    <row r="16189" s="57" customFormat="1" ht="13.5"/>
    <row r="16190" s="57" customFormat="1" ht="13.5"/>
    <row r="16191" s="57" customFormat="1" ht="13.5"/>
    <row r="16192" s="57" customFormat="1" ht="13.5"/>
    <row r="16193" s="57" customFormat="1" ht="13.5"/>
    <row r="16194" s="57" customFormat="1" ht="13.5"/>
    <row r="16195" s="57" customFormat="1" ht="13.5"/>
    <row r="16196" s="57" customFormat="1" ht="13.5"/>
    <row r="16197" s="57" customFormat="1" ht="13.5"/>
    <row r="16198" s="57" customFormat="1" ht="13.5"/>
    <row r="16199" s="57" customFormat="1" ht="13.5"/>
    <row r="16200" s="57" customFormat="1" ht="13.5"/>
    <row r="16201" s="57" customFormat="1" ht="13.5"/>
    <row r="16202" s="57" customFormat="1" ht="13.5"/>
    <row r="16203" s="57" customFormat="1" ht="13.5"/>
    <row r="16204" s="57" customFormat="1" ht="13.5"/>
    <row r="16205" s="57" customFormat="1" ht="13.5"/>
    <row r="16206" s="57" customFormat="1" ht="13.5"/>
    <row r="16207" s="57" customFormat="1" ht="13.5"/>
    <row r="16208" s="57" customFormat="1" ht="13.5"/>
    <row r="16209" s="57" customFormat="1" ht="13.5"/>
    <row r="16210" s="57" customFormat="1" ht="13.5"/>
    <row r="16211" s="57" customFormat="1" ht="13.5"/>
    <row r="16212" s="57" customFormat="1" ht="13.5"/>
    <row r="16213" s="57" customFormat="1" ht="13.5"/>
    <row r="16214" s="57" customFormat="1" ht="13.5"/>
    <row r="16215" s="57" customFormat="1" ht="13.5"/>
    <row r="16216" s="57" customFormat="1" ht="13.5"/>
    <row r="16217" s="57" customFormat="1" ht="13.5"/>
    <row r="16218" s="57" customFormat="1" ht="13.5"/>
    <row r="16219" s="57" customFormat="1" ht="13.5"/>
    <row r="16220" s="57" customFormat="1" ht="13.5"/>
    <row r="16221" s="57" customFormat="1" ht="13.5"/>
    <row r="16222" s="57" customFormat="1" ht="13.5"/>
    <row r="16223" s="57" customFormat="1" ht="13.5"/>
    <row r="16224" s="57" customFormat="1" ht="13.5"/>
    <row r="16225" s="57" customFormat="1" ht="13.5"/>
    <row r="16226" s="57" customFormat="1" ht="13.5"/>
    <row r="16227" s="57" customFormat="1" ht="13.5"/>
    <row r="16228" s="57" customFormat="1" ht="13.5"/>
    <row r="16229" s="57" customFormat="1" ht="13.5"/>
    <row r="16230" s="57" customFormat="1" ht="13.5"/>
    <row r="16231" s="57" customFormat="1" ht="13.5"/>
    <row r="16232" s="57" customFormat="1" ht="13.5"/>
    <row r="16233" s="57" customFormat="1" ht="13.5"/>
    <row r="16234" s="57" customFormat="1" ht="13.5"/>
    <row r="16235" s="57" customFormat="1" ht="13.5"/>
    <row r="16236" s="57" customFormat="1" ht="13.5"/>
    <row r="16237" s="57" customFormat="1" ht="13.5"/>
    <row r="16238" s="57" customFormat="1" ht="13.5"/>
    <row r="16239" s="57" customFormat="1" ht="13.5"/>
    <row r="16240" s="57" customFormat="1" ht="13.5"/>
    <row r="16241" s="57" customFormat="1" ht="13.5"/>
    <row r="16242" s="57" customFormat="1" ht="13.5"/>
    <row r="16243" s="57" customFormat="1" ht="13.5"/>
    <row r="16244" s="57" customFormat="1" ht="13.5"/>
    <row r="16245" s="57" customFormat="1" ht="13.5"/>
    <row r="16246" s="57" customFormat="1" ht="13.5"/>
    <row r="16247" s="57" customFormat="1" ht="13.5"/>
    <row r="16248" s="57" customFormat="1" ht="13.5"/>
    <row r="16249" s="57" customFormat="1" ht="13.5"/>
    <row r="16250" s="57" customFormat="1" ht="13.5"/>
    <row r="16251" s="57" customFormat="1" ht="13.5"/>
    <row r="16252" s="57" customFormat="1" ht="13.5"/>
    <row r="16253" s="57" customFormat="1" ht="13.5"/>
    <row r="16254" s="57" customFormat="1" ht="13.5"/>
    <row r="16255" s="57" customFormat="1" ht="13.5"/>
    <row r="16256" s="57" customFormat="1" ht="13.5"/>
    <row r="16257" s="57" customFormat="1" ht="13.5"/>
    <row r="16258" s="57" customFormat="1" ht="13.5"/>
    <row r="16259" s="57" customFormat="1" ht="13.5"/>
    <row r="16260" s="57" customFormat="1" ht="13.5"/>
    <row r="16261" s="57" customFormat="1" ht="13.5"/>
    <row r="16262" s="57" customFormat="1" ht="13.5"/>
    <row r="16263" s="57" customFormat="1" ht="13.5"/>
    <row r="16264" s="57" customFormat="1" ht="13.5"/>
    <row r="16265" s="57" customFormat="1" ht="13.5"/>
    <row r="16266" s="57" customFormat="1" ht="13.5"/>
    <row r="16267" s="57" customFormat="1" ht="13.5"/>
    <row r="16268" s="57" customFormat="1" ht="13.5"/>
    <row r="16269" s="57" customFormat="1" ht="13.5"/>
    <row r="16270" s="57" customFormat="1" ht="13.5"/>
    <row r="16271" s="57" customFormat="1" ht="13.5"/>
    <row r="16272" s="57" customFormat="1" ht="13.5"/>
    <row r="16273" s="57" customFormat="1" ht="13.5"/>
    <row r="16274" s="57" customFormat="1" ht="13.5"/>
    <row r="16275" s="57" customFormat="1" ht="13.5"/>
    <row r="16276" s="57" customFormat="1" ht="13.5"/>
    <row r="16277" s="57" customFormat="1" ht="13.5"/>
    <row r="16278" s="57" customFormat="1" ht="13.5"/>
    <row r="16279" s="57" customFormat="1" ht="13.5"/>
    <row r="16280" s="57" customFormat="1" ht="13.5"/>
    <row r="16281" s="57" customFormat="1" ht="13.5"/>
    <row r="16282" s="57" customFormat="1" ht="13.5"/>
    <row r="16283" s="57" customFormat="1" ht="13.5"/>
    <row r="16284" s="57" customFormat="1" ht="13.5"/>
    <row r="16285" s="57" customFormat="1" ht="13.5"/>
    <row r="16286" s="57" customFormat="1" ht="13.5"/>
    <row r="16287" s="57" customFormat="1" ht="13.5"/>
    <row r="16288" s="57" customFormat="1" ht="13.5"/>
    <row r="16289" s="57" customFormat="1" ht="13.5"/>
    <row r="16290" s="57" customFormat="1" ht="13.5"/>
    <row r="16291" s="57" customFormat="1" ht="13.5"/>
    <row r="16292" s="57" customFormat="1" ht="13.5"/>
    <row r="16293" s="57" customFormat="1" ht="13.5"/>
    <row r="16294" s="57" customFormat="1" ht="13.5"/>
    <row r="16295" s="57" customFormat="1" ht="13.5"/>
    <row r="16296" s="57" customFormat="1" ht="13.5"/>
    <row r="16297" s="57" customFormat="1" ht="13.5"/>
    <row r="16298" s="57" customFormat="1" ht="13.5"/>
    <row r="16299" s="57" customFormat="1" ht="13.5"/>
    <row r="16300" s="57" customFormat="1" ht="13.5"/>
    <row r="16301" s="57" customFormat="1" ht="13.5"/>
    <row r="16302" s="57" customFormat="1" ht="13.5"/>
    <row r="16303" s="57" customFormat="1" ht="13.5"/>
    <row r="16304" s="57" customFormat="1" ht="13.5"/>
    <row r="16305" s="57" customFormat="1" ht="13.5"/>
    <row r="16306" s="57" customFormat="1" ht="13.5"/>
    <row r="16307" s="57" customFormat="1" ht="13.5"/>
    <row r="16308" s="57" customFormat="1" ht="13.5"/>
    <row r="16309" s="57" customFormat="1" ht="13.5"/>
    <row r="16310" s="57" customFormat="1" ht="13.5"/>
    <row r="16311" s="57" customFormat="1" ht="13.5"/>
    <row r="16312" s="57" customFormat="1" ht="13.5"/>
    <row r="16313" s="57" customFormat="1" ht="13.5"/>
    <row r="16314" s="57" customFormat="1" ht="13.5"/>
    <row r="16315" s="57" customFormat="1" ht="13.5"/>
    <row r="16316" s="57" customFormat="1" ht="13.5"/>
    <row r="16317" s="57" customFormat="1" ht="13.5"/>
    <row r="16318" s="57" customFormat="1" ht="13.5"/>
    <row r="16319" s="57" customFormat="1" ht="13.5"/>
    <row r="16320" s="57" customFormat="1" ht="13.5"/>
    <row r="16321" s="57" customFormat="1" ht="13.5"/>
    <row r="16322" s="57" customFormat="1" ht="13.5"/>
    <row r="16323" s="57" customFormat="1" ht="13.5"/>
    <row r="16324" s="57" customFormat="1" ht="13.5"/>
    <row r="16325" s="57" customFormat="1" ht="13.5"/>
    <row r="16326" s="57" customFormat="1" ht="13.5"/>
    <row r="16327" s="57" customFormat="1" ht="13.5"/>
    <row r="16328" s="57" customFormat="1" ht="13.5"/>
    <row r="16329" s="57" customFormat="1" ht="13.5"/>
    <row r="16330" s="57" customFormat="1" ht="13.5"/>
    <row r="16331" s="57" customFormat="1" ht="13.5"/>
    <row r="16332" s="57" customFormat="1" ht="13.5"/>
    <row r="16333" s="57" customFormat="1" ht="13.5"/>
    <row r="16334" s="57" customFormat="1" ht="13.5"/>
    <row r="16335" s="57" customFormat="1" ht="13.5"/>
    <row r="16336" s="57" customFormat="1" ht="13.5"/>
    <row r="16337" s="57" customFormat="1" ht="13.5"/>
    <row r="16338" s="57" customFormat="1" ht="13.5"/>
    <row r="16339" s="57" customFormat="1" ht="13.5"/>
    <row r="16340" s="57" customFormat="1" ht="13.5"/>
    <row r="16341" s="57" customFormat="1" ht="13.5"/>
    <row r="16342" s="57" customFormat="1" ht="13.5"/>
    <row r="16343" s="57" customFormat="1" ht="13.5"/>
    <row r="16344" s="57" customFormat="1" ht="13.5"/>
    <row r="16345" s="57" customFormat="1" ht="13.5"/>
    <row r="16346" s="57" customFormat="1" ht="13.5"/>
    <row r="16347" s="57" customFormat="1" ht="13.5"/>
    <row r="16348" s="57" customFormat="1" ht="13.5"/>
    <row r="16349" s="57" customFormat="1" ht="13.5"/>
    <row r="16350" s="57" customFormat="1" ht="13.5"/>
    <row r="16351" s="57" customFormat="1" ht="13.5"/>
    <row r="16352" s="57" customFormat="1" ht="13.5"/>
    <row r="16353" s="57" customFormat="1" ht="13.5"/>
    <row r="16354" s="57" customFormat="1" ht="13.5"/>
    <row r="16355" s="57" customFormat="1" ht="13.5"/>
    <row r="16356" s="57" customFormat="1" ht="13.5"/>
    <row r="16357" s="57" customFormat="1" ht="13.5"/>
    <row r="16358" s="57" customFormat="1" ht="13.5"/>
    <row r="16359" s="57" customFormat="1" ht="13.5"/>
    <row r="16360" s="57" customFormat="1" ht="13.5"/>
    <row r="16361" s="57" customFormat="1" ht="13.5"/>
    <row r="16362" s="57" customFormat="1" ht="13.5"/>
    <row r="16363" s="57" customFormat="1" ht="13.5"/>
    <row r="16364" s="57" customFormat="1" ht="13.5"/>
    <row r="16365" s="57" customFormat="1" ht="13.5"/>
    <row r="16366" s="57" customFormat="1" ht="13.5"/>
    <row r="16367" s="57" customFormat="1" ht="13.5"/>
    <row r="16368" s="57" customFormat="1" ht="13.5"/>
    <row r="16369" s="57" customFormat="1" ht="13.5"/>
    <row r="16370" s="57" customFormat="1" ht="13.5"/>
    <row r="16371" s="57" customFormat="1" ht="13.5"/>
    <row r="16372" s="57" customFormat="1" ht="13.5"/>
    <row r="16373" s="57" customFormat="1" ht="13.5"/>
    <row r="16374" s="57" customFormat="1" ht="13.5"/>
    <row r="16375" s="57" customFormat="1" ht="13.5"/>
    <row r="16376" s="57" customFormat="1" ht="13.5"/>
    <row r="16377" s="57" customFormat="1" ht="13.5"/>
    <row r="16378" s="57" customFormat="1" ht="13.5"/>
    <row r="16379" s="57" customFormat="1" ht="13.5"/>
    <row r="16380" s="57" customFormat="1" ht="13.5"/>
    <row r="16381" s="57" customFormat="1" ht="13.5"/>
    <row r="16382" s="57" customFormat="1" ht="13.5"/>
  </sheetData>
  <mergeCells count="5">
    <mergeCell ref="A1:E1"/>
    <mergeCell ref="A2:B2"/>
    <mergeCell ref="C3:E3"/>
    <mergeCell ref="A3:A4"/>
    <mergeCell ref="B3:B4"/>
  </mergeCells>
  <printOptions horizontalCentered="1"/>
  <pageMargins left="0.590277777777778" right="0.468055555555556" top="0.747222222222222" bottom="0.547222222222222" header="0.388194444444444" footer="0.195833333333333"/>
  <pageSetup paperSize="9" orientation="portrait"/>
  <headerFooter>
    <oddHeader>&amp;L&amp;"宋体,常规"&amp;11&amp;A</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HO50"/>
  <sheetViews>
    <sheetView view="pageBreakPreview" zoomScaleNormal="100" zoomScaleSheetLayoutView="100" workbookViewId="0">
      <selection activeCell="B125" sqref="B125"/>
    </sheetView>
  </sheetViews>
  <sheetFormatPr defaultColWidth="9.125" defaultRowHeight="14.25"/>
  <cols>
    <col min="1" max="1" width="39.75" style="2" customWidth="1"/>
    <col min="2" max="2" width="7.875" style="2" customWidth="1"/>
    <col min="3" max="3" width="7.875" style="285" customWidth="1"/>
    <col min="4" max="4" width="9.25" style="285" customWidth="1"/>
    <col min="5" max="5" width="8.75" style="285" customWidth="1"/>
    <col min="6" max="6" width="22.125" style="285" customWidth="1"/>
    <col min="7" max="7" width="7.875" style="27" customWidth="1"/>
    <col min="8" max="8" width="7.875" style="2" customWidth="1"/>
    <col min="9" max="9" width="9.25" style="2" customWidth="1"/>
    <col min="10" max="10" width="8.125" style="286" customWidth="1"/>
    <col min="11" max="164" width="9.125" style="2"/>
    <col min="192" max="222" width="9.125" style="2"/>
    <col min="223" max="16367" width="9.125" style="246"/>
  </cols>
  <sheetData>
    <row r="1" s="2" customFormat="1" ht="33" customHeight="1" spans="1:10">
      <c r="A1" s="246"/>
      <c r="C1" s="285"/>
      <c r="D1" s="285"/>
      <c r="E1" s="285"/>
      <c r="F1" s="285"/>
      <c r="G1" s="27"/>
      <c r="J1" s="286"/>
    </row>
    <row r="2" s="282" customFormat="1" ht="26" customHeight="1" spans="1:164">
      <c r="A2" s="137" t="s">
        <v>2</v>
      </c>
      <c r="B2" s="137"/>
      <c r="C2" s="138"/>
      <c r="D2" s="138"/>
      <c r="E2" s="138"/>
      <c r="F2" s="137"/>
      <c r="G2" s="137"/>
      <c r="H2" s="137"/>
      <c r="I2" s="137"/>
      <c r="J2" s="137"/>
      <c r="K2" s="310"/>
      <c r="L2" s="310"/>
      <c r="M2" s="310"/>
      <c r="N2" s="310"/>
      <c r="O2" s="310"/>
      <c r="P2" s="310"/>
      <c r="Q2" s="310"/>
      <c r="R2" s="310"/>
      <c r="S2" s="310"/>
      <c r="T2" s="310"/>
      <c r="U2" s="310"/>
      <c r="V2" s="310"/>
      <c r="W2" s="310"/>
      <c r="X2" s="310"/>
      <c r="Y2" s="310"/>
      <c r="Z2" s="310"/>
      <c r="AA2" s="310"/>
      <c r="AB2" s="310"/>
      <c r="AC2" s="310"/>
      <c r="AD2" s="310"/>
      <c r="AE2" s="310"/>
      <c r="AF2" s="310"/>
      <c r="AG2" s="310"/>
      <c r="AH2" s="310"/>
      <c r="AI2" s="310"/>
      <c r="AJ2" s="310"/>
      <c r="AK2" s="310"/>
      <c r="AL2" s="310"/>
      <c r="AM2" s="310"/>
      <c r="AN2" s="310"/>
      <c r="AO2" s="310"/>
      <c r="AP2" s="310"/>
      <c r="AQ2" s="310"/>
      <c r="AR2" s="310"/>
      <c r="AS2" s="310"/>
      <c r="AT2" s="310"/>
      <c r="AU2" s="310"/>
      <c r="AV2" s="310"/>
      <c r="AW2" s="310"/>
      <c r="AX2" s="310"/>
      <c r="AY2" s="310"/>
      <c r="AZ2" s="310"/>
      <c r="BA2" s="310"/>
      <c r="BB2" s="310"/>
      <c r="BC2" s="310"/>
      <c r="BD2" s="310"/>
      <c r="BE2" s="310"/>
      <c r="BF2" s="310"/>
      <c r="BG2" s="310"/>
      <c r="BH2" s="310"/>
      <c r="BI2" s="310"/>
      <c r="BJ2" s="310"/>
      <c r="BK2" s="310"/>
      <c r="BL2" s="310"/>
      <c r="BM2" s="310"/>
      <c r="BN2" s="310"/>
      <c r="BO2" s="310"/>
      <c r="BP2" s="310"/>
      <c r="BQ2" s="310"/>
      <c r="BR2" s="310"/>
      <c r="BS2" s="310"/>
      <c r="BT2" s="310"/>
      <c r="BU2" s="310"/>
      <c r="BV2" s="310"/>
      <c r="BW2" s="310"/>
      <c r="BX2" s="310"/>
      <c r="BY2" s="310"/>
      <c r="BZ2" s="310"/>
      <c r="CA2" s="310"/>
      <c r="CB2" s="310"/>
      <c r="CC2" s="310"/>
      <c r="CD2" s="310"/>
      <c r="CE2" s="310"/>
      <c r="CF2" s="310"/>
      <c r="CG2" s="310"/>
      <c r="CH2" s="310"/>
      <c r="CI2" s="310"/>
      <c r="CJ2" s="310"/>
      <c r="CK2" s="310"/>
      <c r="CL2" s="310"/>
      <c r="CM2" s="310"/>
      <c r="CN2" s="310"/>
      <c r="CO2" s="310"/>
      <c r="CP2" s="310"/>
      <c r="CQ2" s="310"/>
      <c r="CR2" s="310"/>
      <c r="CS2" s="310"/>
      <c r="CT2" s="310"/>
      <c r="CU2" s="310"/>
      <c r="CV2" s="310"/>
      <c r="CW2" s="310"/>
      <c r="CX2" s="310"/>
      <c r="CY2" s="310"/>
      <c r="CZ2" s="310"/>
      <c r="DA2" s="310"/>
      <c r="DB2" s="310"/>
      <c r="DC2" s="310"/>
      <c r="DD2" s="310"/>
      <c r="DE2" s="310"/>
      <c r="DF2" s="310"/>
      <c r="DG2" s="310"/>
      <c r="DH2" s="310"/>
      <c r="DI2" s="310"/>
      <c r="DJ2" s="310"/>
      <c r="DK2" s="310"/>
      <c r="DL2" s="310"/>
      <c r="DM2" s="310"/>
      <c r="DN2" s="310"/>
      <c r="DO2" s="310"/>
      <c r="DP2" s="310"/>
      <c r="DQ2" s="310"/>
      <c r="DR2" s="310"/>
      <c r="DS2" s="310"/>
      <c r="DT2" s="310"/>
      <c r="DU2" s="310"/>
      <c r="DV2" s="310"/>
      <c r="DW2" s="310"/>
      <c r="DX2" s="310"/>
      <c r="DY2" s="310"/>
      <c r="DZ2" s="310"/>
      <c r="EA2" s="310"/>
      <c r="EB2" s="310"/>
      <c r="EC2" s="310"/>
      <c r="ED2" s="310"/>
      <c r="EE2" s="310"/>
      <c r="EF2" s="310"/>
      <c r="EG2" s="310"/>
      <c r="EH2" s="310"/>
      <c r="EI2" s="310"/>
      <c r="EJ2" s="310"/>
      <c r="EK2" s="310"/>
      <c r="EL2" s="310"/>
      <c r="EM2" s="310"/>
      <c r="EN2" s="310"/>
      <c r="EO2" s="310"/>
      <c r="EP2" s="310"/>
      <c r="EQ2" s="310"/>
      <c r="ER2" s="310"/>
      <c r="ES2" s="310"/>
      <c r="ET2" s="310"/>
      <c r="EU2" s="310"/>
      <c r="EV2" s="310"/>
      <c r="EW2" s="310"/>
      <c r="EX2" s="310"/>
      <c r="EY2" s="310"/>
      <c r="EZ2" s="310"/>
      <c r="FA2" s="310"/>
      <c r="FB2" s="310"/>
      <c r="FC2" s="310"/>
      <c r="FD2" s="310"/>
      <c r="FE2" s="310"/>
      <c r="FF2" s="310"/>
      <c r="FG2" s="310"/>
      <c r="FH2" s="310"/>
    </row>
    <row r="3" s="282" customFormat="1" ht="23" customHeight="1" spans="1:164">
      <c r="A3" s="430"/>
      <c r="B3" s="430"/>
      <c r="C3" s="430"/>
      <c r="D3" s="430"/>
      <c r="E3" s="430"/>
      <c r="F3" s="430"/>
      <c r="G3" s="430"/>
      <c r="H3" s="3" t="s">
        <v>3</v>
      </c>
      <c r="I3" s="3"/>
      <c r="J3" s="430"/>
      <c r="K3" s="310"/>
      <c r="L3" s="310"/>
      <c r="M3" s="310"/>
      <c r="N3" s="310"/>
      <c r="O3" s="310"/>
      <c r="P3" s="310"/>
      <c r="Q3" s="310"/>
      <c r="R3" s="310"/>
      <c r="S3" s="310"/>
      <c r="T3" s="310"/>
      <c r="U3" s="310"/>
      <c r="V3" s="310"/>
      <c r="W3" s="310"/>
      <c r="X3" s="310"/>
      <c r="Y3" s="310"/>
      <c r="Z3" s="310"/>
      <c r="AA3" s="310"/>
      <c r="AB3" s="310"/>
      <c r="AC3" s="310"/>
      <c r="AD3" s="310"/>
      <c r="AE3" s="310"/>
      <c r="AF3" s="310"/>
      <c r="AG3" s="310"/>
      <c r="AH3" s="310"/>
      <c r="AI3" s="310"/>
      <c r="AJ3" s="310"/>
      <c r="AK3" s="310"/>
      <c r="AL3" s="310"/>
      <c r="AM3" s="310"/>
      <c r="AN3" s="310"/>
      <c r="AO3" s="310"/>
      <c r="AP3" s="310"/>
      <c r="AQ3" s="310"/>
      <c r="AR3" s="310"/>
      <c r="AS3" s="310"/>
      <c r="AT3" s="310"/>
      <c r="AU3" s="310"/>
      <c r="AV3" s="310"/>
      <c r="AW3" s="310"/>
      <c r="AX3" s="310"/>
      <c r="AY3" s="310"/>
      <c r="AZ3" s="310"/>
      <c r="BA3" s="310"/>
      <c r="BB3" s="310"/>
      <c r="BC3" s="310"/>
      <c r="BD3" s="310"/>
      <c r="BE3" s="310"/>
      <c r="BF3" s="310"/>
      <c r="BG3" s="310"/>
      <c r="BH3" s="310"/>
      <c r="BI3" s="310"/>
      <c r="BJ3" s="310"/>
      <c r="BK3" s="310"/>
      <c r="BL3" s="310"/>
      <c r="BM3" s="310"/>
      <c r="BN3" s="310"/>
      <c r="BO3" s="310"/>
      <c r="BP3" s="310"/>
      <c r="BQ3" s="310"/>
      <c r="BR3" s="310"/>
      <c r="BS3" s="310"/>
      <c r="BT3" s="310"/>
      <c r="BU3" s="310"/>
      <c r="BV3" s="310"/>
      <c r="BW3" s="310"/>
      <c r="BX3" s="310"/>
      <c r="BY3" s="310"/>
      <c r="BZ3" s="310"/>
      <c r="CA3" s="310"/>
      <c r="CB3" s="310"/>
      <c r="CC3" s="310"/>
      <c r="CD3" s="310"/>
      <c r="CE3" s="310"/>
      <c r="CF3" s="310"/>
      <c r="CG3" s="310"/>
      <c r="CH3" s="310"/>
      <c r="CI3" s="310"/>
      <c r="CJ3" s="310"/>
      <c r="CK3" s="310"/>
      <c r="CL3" s="310"/>
      <c r="CM3" s="310"/>
      <c r="CN3" s="310"/>
      <c r="CO3" s="310"/>
      <c r="CP3" s="310"/>
      <c r="CQ3" s="310"/>
      <c r="CR3" s="310"/>
      <c r="CS3" s="310"/>
      <c r="CT3" s="310"/>
      <c r="CU3" s="310"/>
      <c r="CV3" s="310"/>
      <c r="CW3" s="310"/>
      <c r="CX3" s="310"/>
      <c r="CY3" s="310"/>
      <c r="CZ3" s="310"/>
      <c r="DA3" s="310"/>
      <c r="DB3" s="310"/>
      <c r="DC3" s="310"/>
      <c r="DD3" s="310"/>
      <c r="DE3" s="310"/>
      <c r="DF3" s="310"/>
      <c r="DG3" s="310"/>
      <c r="DH3" s="310"/>
      <c r="DI3" s="310"/>
      <c r="DJ3" s="310"/>
      <c r="DK3" s="310"/>
      <c r="DL3" s="310"/>
      <c r="DM3" s="310"/>
      <c r="DN3" s="310"/>
      <c r="DO3" s="310"/>
      <c r="DP3" s="310"/>
      <c r="DQ3" s="310"/>
      <c r="DR3" s="310"/>
      <c r="DS3" s="310"/>
      <c r="DT3" s="310"/>
      <c r="DU3" s="310"/>
      <c r="DV3" s="310"/>
      <c r="DW3" s="310"/>
      <c r="DX3" s="310"/>
      <c r="DY3" s="310"/>
      <c r="DZ3" s="310"/>
      <c r="EA3" s="310"/>
      <c r="EB3" s="310"/>
      <c r="EC3" s="310"/>
      <c r="ED3" s="310"/>
      <c r="EE3" s="310"/>
      <c r="EF3" s="310"/>
      <c r="EG3" s="310"/>
      <c r="EH3" s="310"/>
      <c r="EI3" s="310"/>
      <c r="EJ3" s="310"/>
      <c r="EK3" s="310"/>
      <c r="EL3" s="310"/>
      <c r="EM3" s="310"/>
      <c r="EN3" s="310"/>
      <c r="EO3" s="310"/>
      <c r="EP3" s="310"/>
      <c r="EQ3" s="310"/>
      <c r="ER3" s="310"/>
      <c r="ES3" s="310"/>
      <c r="ET3" s="310"/>
      <c r="EU3" s="310"/>
      <c r="EV3" s="310"/>
      <c r="EW3" s="310"/>
      <c r="EX3" s="310"/>
      <c r="EY3" s="310"/>
      <c r="EZ3" s="310"/>
      <c r="FA3" s="310"/>
      <c r="FB3" s="310"/>
      <c r="FC3" s="310"/>
      <c r="FD3" s="310"/>
      <c r="FE3" s="310"/>
      <c r="FF3" s="310"/>
      <c r="FG3" s="310"/>
      <c r="FH3" s="310"/>
    </row>
    <row r="4" s="2" customFormat="1" ht="44" customHeight="1" spans="1:10">
      <c r="A4" s="292" t="s">
        <v>4</v>
      </c>
      <c r="B4" s="292" t="s">
        <v>5</v>
      </c>
      <c r="C4" s="292" t="s">
        <v>6</v>
      </c>
      <c r="D4" s="292" t="s">
        <v>7</v>
      </c>
      <c r="E4" s="292" t="s">
        <v>8</v>
      </c>
      <c r="F4" s="292" t="s">
        <v>4</v>
      </c>
      <c r="G4" s="292" t="s">
        <v>5</v>
      </c>
      <c r="H4" s="292" t="s">
        <v>6</v>
      </c>
      <c r="I4" s="292" t="s">
        <v>7</v>
      </c>
      <c r="J4" s="292" t="s">
        <v>8</v>
      </c>
    </row>
    <row r="5" s="283" customFormat="1" ht="28" customHeight="1" spans="1:191">
      <c r="A5" s="431" t="s">
        <v>9</v>
      </c>
      <c r="B5" s="295">
        <v>39300</v>
      </c>
      <c r="C5" s="295">
        <v>41434</v>
      </c>
      <c r="D5" s="295">
        <f>D6+D7</f>
        <v>41671</v>
      </c>
      <c r="E5" s="296">
        <f>D5/C5*100</f>
        <v>100.6</v>
      </c>
      <c r="F5" s="431" t="s">
        <v>10</v>
      </c>
      <c r="G5" s="297">
        <f>G6+G7+G8</f>
        <v>99571</v>
      </c>
      <c r="H5" s="295">
        <v>92598</v>
      </c>
      <c r="I5" s="297">
        <v>92407</v>
      </c>
      <c r="J5" s="296">
        <f>I5/H5*100</f>
        <v>99.8</v>
      </c>
      <c r="K5" s="311"/>
      <c r="L5" s="311"/>
      <c r="M5" s="311"/>
      <c r="N5" s="311"/>
      <c r="O5" s="311"/>
      <c r="P5" s="311"/>
      <c r="Q5" s="311"/>
      <c r="R5" s="311"/>
      <c r="S5" s="311"/>
      <c r="T5" s="311"/>
      <c r="U5" s="311"/>
      <c r="V5" s="311"/>
      <c r="W5" s="311"/>
      <c r="X5" s="311"/>
      <c r="Y5" s="311"/>
      <c r="Z5" s="311"/>
      <c r="AA5" s="311"/>
      <c r="AB5" s="311"/>
      <c r="AC5" s="311"/>
      <c r="AD5" s="311"/>
      <c r="AE5" s="311"/>
      <c r="AF5" s="311"/>
      <c r="AG5" s="311"/>
      <c r="AH5" s="311"/>
      <c r="AI5" s="311"/>
      <c r="AJ5" s="311"/>
      <c r="AK5" s="311"/>
      <c r="AL5" s="311"/>
      <c r="AM5" s="311"/>
      <c r="AN5" s="311"/>
      <c r="AO5" s="311"/>
      <c r="AP5" s="311"/>
      <c r="AQ5" s="311"/>
      <c r="AR5" s="311"/>
      <c r="AS5" s="311"/>
      <c r="AT5" s="311"/>
      <c r="AU5" s="311"/>
      <c r="AV5" s="311"/>
      <c r="AW5" s="311"/>
      <c r="AX5" s="311"/>
      <c r="AY5" s="311"/>
      <c r="AZ5" s="311"/>
      <c r="BA5" s="311"/>
      <c r="BB5" s="311"/>
      <c r="BC5" s="311"/>
      <c r="BD5" s="311"/>
      <c r="BE5" s="311"/>
      <c r="BF5" s="311"/>
      <c r="BG5" s="311"/>
      <c r="BH5" s="311"/>
      <c r="BI5" s="311"/>
      <c r="BJ5" s="311"/>
      <c r="BK5" s="311"/>
      <c r="BL5" s="311"/>
      <c r="BM5" s="311"/>
      <c r="BN5" s="311"/>
      <c r="BO5" s="311"/>
      <c r="BP5" s="311"/>
      <c r="BQ5" s="311"/>
      <c r="BR5" s="311"/>
      <c r="BS5" s="311"/>
      <c r="BT5" s="311"/>
      <c r="BU5" s="311"/>
      <c r="BV5" s="311"/>
      <c r="BW5" s="311"/>
      <c r="BX5" s="311"/>
      <c r="BY5" s="311"/>
      <c r="BZ5" s="311"/>
      <c r="CA5" s="311"/>
      <c r="CB5" s="311"/>
      <c r="CC5" s="311"/>
      <c r="CD5" s="311"/>
      <c r="CE5" s="311"/>
      <c r="CF5" s="311"/>
      <c r="CG5" s="311"/>
      <c r="CH5" s="311"/>
      <c r="CI5" s="311"/>
      <c r="CJ5" s="311"/>
      <c r="CK5" s="311"/>
      <c r="CL5" s="311"/>
      <c r="CM5" s="311"/>
      <c r="CN5" s="311"/>
      <c r="CO5" s="311"/>
      <c r="CP5" s="311"/>
      <c r="CQ5" s="311"/>
      <c r="CR5" s="311"/>
      <c r="CS5" s="311"/>
      <c r="CT5" s="311"/>
      <c r="CU5" s="311"/>
      <c r="CV5" s="311"/>
      <c r="CW5" s="311"/>
      <c r="CX5" s="311"/>
      <c r="CY5" s="311"/>
      <c r="CZ5" s="311"/>
      <c r="DA5" s="311"/>
      <c r="DB5" s="311"/>
      <c r="DC5" s="311"/>
      <c r="DD5" s="311"/>
      <c r="DE5" s="311"/>
      <c r="DF5" s="311"/>
      <c r="DG5" s="311"/>
      <c r="DH5" s="311"/>
      <c r="DI5" s="311"/>
      <c r="DJ5" s="311"/>
      <c r="DK5" s="311"/>
      <c r="DL5" s="311"/>
      <c r="DM5" s="311"/>
      <c r="DN5" s="311"/>
      <c r="DO5" s="311"/>
      <c r="DP5" s="311"/>
      <c r="DQ5" s="311"/>
      <c r="DR5" s="311"/>
      <c r="DS5" s="311"/>
      <c r="DT5" s="311"/>
      <c r="DU5" s="311"/>
      <c r="DV5" s="311"/>
      <c r="DW5" s="311"/>
      <c r="DX5" s="311"/>
      <c r="DY5" s="311"/>
      <c r="DZ5" s="311"/>
      <c r="EA5" s="311"/>
      <c r="EB5" s="311"/>
      <c r="EC5" s="311"/>
      <c r="ED5" s="311"/>
      <c r="EE5" s="311"/>
      <c r="EF5" s="311"/>
      <c r="EG5" s="311"/>
      <c r="EH5" s="311"/>
      <c r="EI5" s="311"/>
      <c r="EJ5" s="311"/>
      <c r="EK5" s="311"/>
      <c r="EL5" s="311"/>
      <c r="EM5" s="311"/>
      <c r="EN5" s="311"/>
      <c r="EO5" s="311"/>
      <c r="EP5" s="311"/>
      <c r="EQ5" s="311"/>
      <c r="ER5" s="311"/>
      <c r="ES5" s="311"/>
      <c r="ET5" s="311"/>
      <c r="EU5" s="311"/>
      <c r="EV5" s="311"/>
      <c r="EW5" s="311"/>
      <c r="EX5" s="311"/>
      <c r="EY5" s="311"/>
      <c r="EZ5" s="311"/>
      <c r="FA5" s="311"/>
      <c r="FB5" s="311"/>
      <c r="FC5" s="311"/>
      <c r="FD5" s="311"/>
      <c r="FE5" s="311"/>
      <c r="FF5" s="311"/>
      <c r="FG5" s="313"/>
      <c r="FH5" s="313"/>
      <c r="FI5" s="313"/>
      <c r="FJ5" s="313"/>
      <c r="FK5" s="313"/>
      <c r="FL5" s="313"/>
      <c r="FM5" s="313"/>
      <c r="FN5" s="313"/>
      <c r="FO5" s="313"/>
      <c r="FP5" s="313"/>
      <c r="FQ5" s="313"/>
      <c r="FR5" s="313"/>
      <c r="FS5" s="313"/>
      <c r="FT5" s="313"/>
      <c r="FU5" s="313"/>
      <c r="FV5" s="313"/>
      <c r="FW5" s="313"/>
      <c r="FX5" s="313"/>
      <c r="FY5" s="313"/>
      <c r="FZ5" s="313"/>
      <c r="GA5" s="313"/>
      <c r="GB5" s="313"/>
      <c r="GC5" s="313"/>
      <c r="GD5" s="313"/>
      <c r="GE5" s="313"/>
      <c r="GF5" s="313"/>
      <c r="GG5" s="313"/>
      <c r="GH5" s="311"/>
      <c r="GI5" s="311"/>
    </row>
    <row r="6" s="2" customFormat="1" ht="23" customHeight="1" spans="1:10">
      <c r="A6" s="299" t="s">
        <v>11</v>
      </c>
      <c r="B6" s="295">
        <v>19800</v>
      </c>
      <c r="C6" s="295">
        <v>18253</v>
      </c>
      <c r="D6" s="295">
        <v>18605</v>
      </c>
      <c r="E6" s="296"/>
      <c r="F6" s="299" t="s">
        <v>12</v>
      </c>
      <c r="G6" s="297">
        <v>33625</v>
      </c>
      <c r="H6" s="295">
        <v>33046</v>
      </c>
      <c r="I6" s="297">
        <v>33043</v>
      </c>
      <c r="J6" s="295"/>
    </row>
    <row r="7" s="2" customFormat="1" ht="23" customHeight="1" spans="1:10">
      <c r="A7" s="299" t="s">
        <v>13</v>
      </c>
      <c r="B7" s="295">
        <v>19500</v>
      </c>
      <c r="C7" s="295">
        <v>23181</v>
      </c>
      <c r="D7" s="295">
        <v>23066</v>
      </c>
      <c r="E7" s="296"/>
      <c r="F7" s="299" t="s">
        <v>14</v>
      </c>
      <c r="G7" s="297">
        <v>1638</v>
      </c>
      <c r="H7" s="295">
        <v>1194</v>
      </c>
      <c r="I7" s="297">
        <v>1193</v>
      </c>
      <c r="J7" s="295"/>
    </row>
    <row r="8" s="2" customFormat="1" ht="23" customHeight="1" spans="1:10">
      <c r="A8" s="431" t="s">
        <v>15</v>
      </c>
      <c r="B8" s="295">
        <f>B9+B10+B36</f>
        <v>31166</v>
      </c>
      <c r="C8" s="295">
        <f>C9+C10+C36</f>
        <v>45817</v>
      </c>
      <c r="D8" s="295">
        <f>D9+D10+D36</f>
        <v>44796</v>
      </c>
      <c r="E8" s="296"/>
      <c r="F8" s="299" t="s">
        <v>16</v>
      </c>
      <c r="G8" s="297">
        <v>64308</v>
      </c>
      <c r="H8" s="295">
        <v>58358</v>
      </c>
      <c r="I8" s="297">
        <v>58171</v>
      </c>
      <c r="J8" s="295"/>
    </row>
    <row r="9" s="2" customFormat="1" ht="23" customHeight="1" spans="1:10">
      <c r="A9" s="432" t="s">
        <v>17</v>
      </c>
      <c r="B9" s="295">
        <v>804</v>
      </c>
      <c r="C9" s="295">
        <v>804</v>
      </c>
      <c r="D9" s="295">
        <v>804</v>
      </c>
      <c r="E9" s="296"/>
      <c r="F9" s="299" t="s">
        <v>18</v>
      </c>
      <c r="G9" s="297">
        <v>49518</v>
      </c>
      <c r="H9" s="295">
        <v>47636</v>
      </c>
      <c r="I9" s="297">
        <v>47274</v>
      </c>
      <c r="J9" s="295"/>
    </row>
    <row r="10" s="2" customFormat="1" ht="23" customHeight="1" spans="1:10">
      <c r="A10" s="432" t="s">
        <v>19</v>
      </c>
      <c r="B10" s="295">
        <f>SUM(B11:B35)</f>
        <v>29332</v>
      </c>
      <c r="C10" s="295">
        <v>42828</v>
      </c>
      <c r="D10" s="295">
        <f>SUM(D11:D35)</f>
        <v>41785</v>
      </c>
      <c r="E10" s="296"/>
      <c r="F10" s="299" t="s">
        <v>20</v>
      </c>
      <c r="G10" s="297">
        <v>9462</v>
      </c>
      <c r="H10" s="295">
        <v>7812</v>
      </c>
      <c r="I10" s="297">
        <v>7976</v>
      </c>
      <c r="J10" s="295"/>
    </row>
    <row r="11" s="2" customFormat="1" ht="23" customHeight="1" spans="1:10">
      <c r="A11" s="300" t="s">
        <v>21</v>
      </c>
      <c r="B11" s="295">
        <v>581</v>
      </c>
      <c r="C11" s="295">
        <v>581</v>
      </c>
      <c r="D11" s="295">
        <v>581</v>
      </c>
      <c r="E11" s="295"/>
      <c r="F11" s="299" t="s">
        <v>22</v>
      </c>
      <c r="G11" s="297">
        <v>2291</v>
      </c>
      <c r="H11" s="295">
        <v>846</v>
      </c>
      <c r="I11" s="297">
        <v>858</v>
      </c>
      <c r="J11" s="295"/>
    </row>
    <row r="12" s="2" customFormat="1" ht="23" customHeight="1" spans="1:10">
      <c r="A12" s="299" t="s">
        <v>23</v>
      </c>
      <c r="B12" s="295">
        <v>5880</v>
      </c>
      <c r="C12" s="295">
        <v>13163</v>
      </c>
      <c r="D12" s="295">
        <v>13163</v>
      </c>
      <c r="E12" s="295"/>
      <c r="F12" s="299" t="s">
        <v>24</v>
      </c>
      <c r="G12" s="297">
        <v>3037</v>
      </c>
      <c r="H12" s="295">
        <v>2064</v>
      </c>
      <c r="I12" s="297">
        <v>2063</v>
      </c>
      <c r="J12" s="303"/>
    </row>
    <row r="13" s="2" customFormat="1" ht="23" customHeight="1" spans="1:10">
      <c r="A13" s="299" t="s">
        <v>25</v>
      </c>
      <c r="B13" s="295">
        <v>676</v>
      </c>
      <c r="C13" s="295">
        <v>1250</v>
      </c>
      <c r="D13" s="295">
        <v>1250</v>
      </c>
      <c r="E13" s="295"/>
      <c r="F13" s="433"/>
      <c r="G13" s="295"/>
      <c r="H13" s="303"/>
      <c r="I13" s="303"/>
      <c r="J13" s="303"/>
    </row>
    <row r="14" s="2" customFormat="1" ht="23" customHeight="1" spans="1:10">
      <c r="A14" s="299" t="s">
        <v>26</v>
      </c>
      <c r="B14" s="295">
        <v>9142</v>
      </c>
      <c r="C14" s="295">
        <v>10281</v>
      </c>
      <c r="D14" s="295">
        <v>10281</v>
      </c>
      <c r="E14" s="295"/>
      <c r="F14" s="433"/>
      <c r="G14" s="295"/>
      <c r="H14" s="295"/>
      <c r="I14" s="295"/>
      <c r="J14" s="303"/>
    </row>
    <row r="15" s="2" customFormat="1" ht="23" customHeight="1" spans="1:10">
      <c r="A15" s="299" t="s">
        <v>27</v>
      </c>
      <c r="B15" s="295">
        <v>45</v>
      </c>
      <c r="C15" s="295">
        <v>45</v>
      </c>
      <c r="D15" s="295">
        <v>45</v>
      </c>
      <c r="E15" s="295"/>
      <c r="F15" s="433"/>
      <c r="G15" s="295"/>
      <c r="H15" s="295"/>
      <c r="I15" s="295"/>
      <c r="J15" s="303"/>
    </row>
    <row r="16" s="2" customFormat="1" ht="23" customHeight="1" spans="1:10">
      <c r="A16" s="299" t="s">
        <v>28</v>
      </c>
      <c r="B16" s="295">
        <v>43</v>
      </c>
      <c r="C16" s="295">
        <v>86</v>
      </c>
      <c r="D16" s="295">
        <v>85.7</v>
      </c>
      <c r="E16" s="295"/>
      <c r="F16" s="433"/>
      <c r="G16" s="295"/>
      <c r="H16" s="303"/>
      <c r="I16" s="303"/>
      <c r="J16" s="303"/>
    </row>
    <row r="17" s="2" customFormat="1" ht="23" customHeight="1" spans="1:10">
      <c r="A17" s="299" t="s">
        <v>29</v>
      </c>
      <c r="B17" s="434"/>
      <c r="C17" s="295"/>
      <c r="D17" s="295"/>
      <c r="E17" s="295"/>
      <c r="F17" s="433"/>
      <c r="G17" s="295"/>
      <c r="H17" s="295"/>
      <c r="I17" s="295"/>
      <c r="J17" s="303"/>
    </row>
    <row r="18" s="2" customFormat="1" ht="23" customHeight="1" spans="1:10">
      <c r="A18" s="299" t="s">
        <v>30</v>
      </c>
      <c r="B18" s="295">
        <v>69</v>
      </c>
      <c r="C18" s="295">
        <v>91</v>
      </c>
      <c r="D18" s="295">
        <v>91.1</v>
      </c>
      <c r="E18" s="295"/>
      <c r="F18" s="433"/>
      <c r="G18" s="295"/>
      <c r="H18" s="303"/>
      <c r="I18" s="303"/>
      <c r="J18" s="303"/>
    </row>
    <row r="19" s="2" customFormat="1" ht="23" customHeight="1" spans="1:10">
      <c r="A19" s="299" t="s">
        <v>31</v>
      </c>
      <c r="B19" s="295">
        <v>1559</v>
      </c>
      <c r="C19" s="295">
        <v>1691</v>
      </c>
      <c r="D19" s="295">
        <v>1690.5</v>
      </c>
      <c r="E19" s="295"/>
      <c r="F19" s="433"/>
      <c r="G19" s="295"/>
      <c r="H19" s="295"/>
      <c r="I19" s="295"/>
      <c r="J19" s="303"/>
    </row>
    <row r="20" s="2" customFormat="1" ht="23" customHeight="1" spans="1:10">
      <c r="A20" s="299" t="s">
        <v>32</v>
      </c>
      <c r="B20" s="295">
        <v>13</v>
      </c>
      <c r="C20" s="295"/>
      <c r="D20" s="295">
        <v>33.1</v>
      </c>
      <c r="E20" s="295"/>
      <c r="F20" s="433"/>
      <c r="G20" s="295"/>
      <c r="H20" s="303"/>
      <c r="I20" s="303"/>
      <c r="J20" s="303"/>
    </row>
    <row r="21" s="2" customFormat="1" ht="23" customHeight="1" spans="1:10">
      <c r="A21" s="299" t="s">
        <v>33</v>
      </c>
      <c r="B21" s="295">
        <v>79</v>
      </c>
      <c r="C21" s="295">
        <v>104</v>
      </c>
      <c r="D21" s="295">
        <v>138.9</v>
      </c>
      <c r="E21" s="295"/>
      <c r="F21" s="304"/>
      <c r="G21" s="295"/>
      <c r="H21" s="295"/>
      <c r="I21" s="295"/>
      <c r="J21" s="303"/>
    </row>
    <row r="22" s="2" customFormat="1" ht="23" customHeight="1" spans="1:10">
      <c r="A22" s="299" t="s">
        <v>34</v>
      </c>
      <c r="B22" s="295">
        <v>3925</v>
      </c>
      <c r="C22" s="295">
        <v>4311</v>
      </c>
      <c r="D22" s="295">
        <v>4325.2</v>
      </c>
      <c r="E22" s="295"/>
      <c r="F22" s="302"/>
      <c r="G22" s="302"/>
      <c r="H22" s="302"/>
      <c r="I22" s="302"/>
      <c r="J22" s="436"/>
    </row>
    <row r="23" s="2" customFormat="1" ht="23" customHeight="1" spans="1:10">
      <c r="A23" s="300" t="s">
        <v>35</v>
      </c>
      <c r="B23" s="295">
        <v>939</v>
      </c>
      <c r="C23" s="295">
        <v>1455</v>
      </c>
      <c r="D23" s="295">
        <v>1455.4</v>
      </c>
      <c r="E23" s="295"/>
      <c r="F23" s="302"/>
      <c r="G23" s="302"/>
      <c r="H23" s="302"/>
      <c r="I23" s="302"/>
      <c r="J23" s="436"/>
    </row>
    <row r="24" s="2" customFormat="1" ht="23" customHeight="1" spans="1:10">
      <c r="A24" s="299" t="s">
        <v>36</v>
      </c>
      <c r="B24" s="295">
        <v>25</v>
      </c>
      <c r="C24" s="295">
        <v>31</v>
      </c>
      <c r="D24" s="295">
        <v>30.5</v>
      </c>
      <c r="E24" s="295"/>
      <c r="F24" s="302"/>
      <c r="G24" s="302"/>
      <c r="H24" s="302"/>
      <c r="I24" s="302"/>
      <c r="J24" s="436"/>
    </row>
    <row r="25" s="2" customFormat="1" ht="23" customHeight="1" spans="1:10">
      <c r="A25" s="299" t="s">
        <v>37</v>
      </c>
      <c r="B25" s="295">
        <v>579</v>
      </c>
      <c r="C25" s="295">
        <v>639</v>
      </c>
      <c r="D25" s="295">
        <v>477.7</v>
      </c>
      <c r="E25" s="295"/>
      <c r="F25" s="302"/>
      <c r="G25" s="302"/>
      <c r="H25" s="302"/>
      <c r="I25" s="302"/>
      <c r="J25" s="436"/>
    </row>
    <row r="26" s="2" customFormat="1" ht="23" customHeight="1" spans="1:10">
      <c r="A26" s="299" t="s">
        <v>38</v>
      </c>
      <c r="B26" s="295">
        <v>50</v>
      </c>
      <c r="C26" s="295">
        <v>103</v>
      </c>
      <c r="D26" s="295">
        <v>102.8</v>
      </c>
      <c r="E26" s="295"/>
      <c r="F26" s="302"/>
      <c r="G26" s="302"/>
      <c r="H26" s="302"/>
      <c r="I26" s="302"/>
      <c r="J26" s="303"/>
    </row>
    <row r="27" s="2" customFormat="1" ht="23" customHeight="1" spans="1:10">
      <c r="A27" s="299" t="s">
        <v>39</v>
      </c>
      <c r="B27" s="295">
        <v>1000</v>
      </c>
      <c r="C27" s="295">
        <v>1026</v>
      </c>
      <c r="D27" s="295">
        <v>131</v>
      </c>
      <c r="E27" s="295"/>
      <c r="F27" s="82"/>
      <c r="G27" s="82"/>
      <c r="H27" s="82"/>
      <c r="I27" s="82"/>
      <c r="J27" s="303"/>
    </row>
    <row r="28" s="2" customFormat="1" ht="23" customHeight="1" spans="1:10">
      <c r="A28" s="299" t="s">
        <v>40</v>
      </c>
      <c r="B28" s="295"/>
      <c r="C28" s="295"/>
      <c r="D28" s="295"/>
      <c r="E28" s="295"/>
      <c r="F28" s="304"/>
      <c r="G28" s="295"/>
      <c r="H28" s="295"/>
      <c r="I28" s="295"/>
      <c r="J28" s="303"/>
    </row>
    <row r="29" s="2" customFormat="1" ht="23" customHeight="1" spans="1:10">
      <c r="A29" s="299" t="s">
        <v>41</v>
      </c>
      <c r="B29" s="295">
        <v>5</v>
      </c>
      <c r="C29" s="295">
        <v>5</v>
      </c>
      <c r="D29" s="295">
        <v>5</v>
      </c>
      <c r="E29" s="295"/>
      <c r="F29" s="304"/>
      <c r="G29" s="295"/>
      <c r="H29" s="295"/>
      <c r="I29" s="295"/>
      <c r="J29" s="303"/>
    </row>
    <row r="30" s="2" customFormat="1" ht="23" customHeight="1" spans="1:10">
      <c r="A30" s="299" t="s">
        <v>42</v>
      </c>
      <c r="B30" s="295">
        <v>5</v>
      </c>
      <c r="C30" s="295">
        <v>5</v>
      </c>
      <c r="D30" s="295">
        <v>5.1</v>
      </c>
      <c r="E30" s="295"/>
      <c r="F30" s="304"/>
      <c r="G30" s="295"/>
      <c r="H30" s="295"/>
      <c r="I30" s="295"/>
      <c r="J30" s="303"/>
    </row>
    <row r="31" s="2" customFormat="1" ht="23" customHeight="1" spans="1:10">
      <c r="A31" s="300" t="s">
        <v>43</v>
      </c>
      <c r="B31" s="295">
        <v>89</v>
      </c>
      <c r="C31" s="295">
        <v>89</v>
      </c>
      <c r="D31" s="295">
        <v>89</v>
      </c>
      <c r="E31" s="295"/>
      <c r="F31" s="304"/>
      <c r="G31" s="295"/>
      <c r="H31" s="295"/>
      <c r="I31" s="295"/>
      <c r="J31" s="303"/>
    </row>
    <row r="32" s="2" customFormat="1" ht="23" customHeight="1" spans="1:10">
      <c r="A32" s="299" t="s">
        <v>44</v>
      </c>
      <c r="B32" s="295"/>
      <c r="C32" s="295"/>
      <c r="D32" s="295"/>
      <c r="E32" s="295"/>
      <c r="F32" s="304"/>
      <c r="G32" s="295"/>
      <c r="H32" s="295"/>
      <c r="I32" s="295"/>
      <c r="J32" s="303"/>
    </row>
    <row r="33" s="2" customFormat="1" ht="23" customHeight="1" spans="1:10">
      <c r="A33" s="299" t="s">
        <v>45</v>
      </c>
      <c r="B33" s="295">
        <v>4160</v>
      </c>
      <c r="C33" s="295">
        <v>4160</v>
      </c>
      <c r="D33" s="295">
        <v>4160</v>
      </c>
      <c r="E33" s="295"/>
      <c r="F33" s="304"/>
      <c r="G33" s="295"/>
      <c r="H33" s="295"/>
      <c r="I33" s="295"/>
      <c r="J33" s="303"/>
    </row>
    <row r="34" s="2" customFormat="1" ht="23" customHeight="1" spans="1:10">
      <c r="A34" s="299" t="s">
        <v>46</v>
      </c>
      <c r="B34" s="295">
        <v>12</v>
      </c>
      <c r="C34" s="295">
        <v>312</v>
      </c>
      <c r="D34" s="295">
        <v>312</v>
      </c>
      <c r="E34" s="295"/>
      <c r="F34" s="304"/>
      <c r="G34" s="295"/>
      <c r="H34" s="295"/>
      <c r="I34" s="295"/>
      <c r="J34" s="303"/>
    </row>
    <row r="35" s="2" customFormat="1" ht="23" customHeight="1" spans="1:10">
      <c r="A35" s="299" t="s">
        <v>47</v>
      </c>
      <c r="B35" s="295">
        <v>456</v>
      </c>
      <c r="C35" s="295">
        <v>3367</v>
      </c>
      <c r="D35" s="295">
        <v>3331.8</v>
      </c>
      <c r="E35" s="295"/>
      <c r="F35" s="304"/>
      <c r="G35" s="295"/>
      <c r="H35" s="295"/>
      <c r="I35" s="295"/>
      <c r="J35" s="303"/>
    </row>
    <row r="36" s="2" customFormat="1" ht="23" customHeight="1" spans="1:10">
      <c r="A36" s="431" t="s">
        <v>48</v>
      </c>
      <c r="B36" s="295">
        <v>1030</v>
      </c>
      <c r="C36" s="295">
        <v>2185</v>
      </c>
      <c r="D36" s="295">
        <v>2207</v>
      </c>
      <c r="E36" s="296"/>
      <c r="F36" s="301"/>
      <c r="G36" s="301"/>
      <c r="H36" s="301"/>
      <c r="I36" s="301"/>
      <c r="J36" s="301"/>
    </row>
    <row r="37" s="2" customFormat="1" ht="23" customHeight="1" spans="1:10">
      <c r="A37" s="431" t="s">
        <v>49</v>
      </c>
      <c r="B37" s="295"/>
      <c r="C37" s="295"/>
      <c r="D37" s="295"/>
      <c r="E37" s="296"/>
      <c r="F37" s="294" t="s">
        <v>50</v>
      </c>
      <c r="G37" s="295"/>
      <c r="H37" s="295"/>
      <c r="I37" s="295"/>
      <c r="J37" s="295"/>
    </row>
    <row r="38" s="2" customFormat="1" ht="23" customHeight="1" spans="1:10">
      <c r="A38" s="431" t="s">
        <v>51</v>
      </c>
      <c r="B38" s="295">
        <v>3037</v>
      </c>
      <c r="C38" s="295">
        <v>3037</v>
      </c>
      <c r="D38" s="295">
        <v>3037</v>
      </c>
      <c r="E38" s="296"/>
      <c r="F38" s="294" t="s">
        <v>52</v>
      </c>
      <c r="G38" s="295"/>
      <c r="H38" s="295"/>
      <c r="I38" s="295"/>
      <c r="J38" s="295"/>
    </row>
    <row r="39" s="2" customFormat="1" ht="23" customHeight="1" spans="1:10">
      <c r="A39" s="431" t="s">
        <v>53</v>
      </c>
      <c r="B39" s="295">
        <v>2865</v>
      </c>
      <c r="C39" s="295">
        <v>2865</v>
      </c>
      <c r="D39" s="295">
        <v>2865</v>
      </c>
      <c r="E39" s="296"/>
      <c r="F39" s="294" t="s">
        <v>54</v>
      </c>
      <c r="G39" s="295">
        <v>5200</v>
      </c>
      <c r="H39" s="295">
        <v>7251</v>
      </c>
      <c r="I39" s="297">
        <f>5520</f>
        <v>5520</v>
      </c>
      <c r="J39" s="303"/>
    </row>
    <row r="40" s="2" customFormat="1" ht="23" customHeight="1" spans="1:10">
      <c r="A40" s="431" t="s">
        <v>55</v>
      </c>
      <c r="B40" s="295">
        <v>580</v>
      </c>
      <c r="C40" s="295">
        <v>7580</v>
      </c>
      <c r="D40" s="295">
        <v>7580</v>
      </c>
      <c r="E40" s="296"/>
      <c r="F40" s="305" t="s">
        <v>56</v>
      </c>
      <c r="G40" s="295"/>
      <c r="H40" s="295">
        <v>7037</v>
      </c>
      <c r="I40" s="297">
        <f>5037.65+973.82+21.82983</f>
        <v>6033</v>
      </c>
      <c r="J40" s="295"/>
    </row>
    <row r="41" s="2" customFormat="1" ht="23" customHeight="1" spans="1:10">
      <c r="A41" s="435" t="s">
        <v>57</v>
      </c>
      <c r="B41" s="295">
        <v>20000</v>
      </c>
      <c r="C41" s="295">
        <v>4637</v>
      </c>
      <c r="D41" s="295">
        <v>2793</v>
      </c>
      <c r="E41" s="296"/>
      <c r="F41" s="294" t="s">
        <v>58</v>
      </c>
      <c r="G41" s="295"/>
      <c r="H41" s="295">
        <v>4088</v>
      </c>
      <c r="I41" s="295">
        <v>4190</v>
      </c>
      <c r="J41" s="295"/>
    </row>
    <row r="42" s="2" customFormat="1" ht="23" customHeight="1" spans="1:10">
      <c r="A42" s="431" t="s">
        <v>59</v>
      </c>
      <c r="B42" s="295">
        <v>12700</v>
      </c>
      <c r="C42" s="295">
        <v>11197</v>
      </c>
      <c r="D42" s="297">
        <v>11001</v>
      </c>
      <c r="E42" s="296"/>
      <c r="F42" s="294" t="s">
        <v>60</v>
      </c>
      <c r="G42" s="295">
        <v>4877</v>
      </c>
      <c r="H42" s="295">
        <v>5593</v>
      </c>
      <c r="I42" s="295">
        <v>5593</v>
      </c>
      <c r="J42" s="437"/>
    </row>
    <row r="43" s="2" customFormat="1" ht="23" customHeight="1" spans="1:10">
      <c r="A43" s="306" t="s">
        <v>61</v>
      </c>
      <c r="B43" s="307">
        <f>B5+B8+B38+B39+B37+B40+B41+B42</f>
        <v>109648</v>
      </c>
      <c r="C43" s="307">
        <f>C5+C8+C38+C39+C37+C40+C41+C42</f>
        <v>116567</v>
      </c>
      <c r="D43" s="307">
        <f>D5+D8+D38+D39+D37+D40+D41+D42</f>
        <v>113743</v>
      </c>
      <c r="E43" s="296"/>
      <c r="F43" s="306" t="s">
        <v>62</v>
      </c>
      <c r="G43" s="307">
        <f t="shared" ref="G43:I43" si="0">G5+G37+G39+G40+G41+G42+G38</f>
        <v>109648</v>
      </c>
      <c r="H43" s="307">
        <f t="shared" si="0"/>
        <v>116567</v>
      </c>
      <c r="I43" s="307">
        <f t="shared" si="0"/>
        <v>113743</v>
      </c>
      <c r="J43" s="307"/>
    </row>
    <row r="44" s="2" customFormat="1" ht="23" customHeight="1" spans="3:10">
      <c r="C44" s="285"/>
      <c r="D44" s="285"/>
      <c r="E44" s="285"/>
      <c r="F44" s="285"/>
      <c r="G44" s="27"/>
      <c r="H44" s="27"/>
      <c r="I44" s="27"/>
      <c r="J44" s="286"/>
    </row>
    <row r="45" s="2" customFormat="1" ht="23" customHeight="1" spans="3:10">
      <c r="C45" s="285"/>
      <c r="D45" s="285"/>
      <c r="E45" s="285"/>
      <c r="F45" s="285"/>
      <c r="G45" s="27"/>
      <c r="I45" s="438"/>
      <c r="J45" s="286"/>
    </row>
    <row r="46" s="2" customFormat="1" ht="23" customHeight="1" spans="3:10">
      <c r="C46" s="285"/>
      <c r="D46" s="285"/>
      <c r="E46" s="285"/>
      <c r="F46" s="285"/>
      <c r="G46" s="27"/>
      <c r="J46" s="286" t="s">
        <v>63</v>
      </c>
    </row>
    <row r="47" s="2" customFormat="1" ht="23" customHeight="1" spans="3:10">
      <c r="C47" s="285"/>
      <c r="D47" s="285"/>
      <c r="E47" s="285"/>
      <c r="F47" s="285"/>
      <c r="G47" s="27"/>
      <c r="J47" s="286"/>
    </row>
    <row r="48" customHeight="1" spans="165:223">
      <c r="FI48" s="2"/>
      <c r="HO48" s="2"/>
    </row>
    <row r="49" spans="165:223">
      <c r="FI49" s="2"/>
      <c r="HO49" s="2"/>
    </row>
    <row r="50" customHeight="1"/>
  </sheetData>
  <mergeCells count="1">
    <mergeCell ref="A2:J2"/>
  </mergeCells>
  <printOptions horizontalCentered="1"/>
  <pageMargins left="0.270833333333333" right="0.232638888888889" top="0.511805555555556" bottom="0.388194444444444" header="0.506944444444444" footer="0.354166666666667"/>
  <pageSetup paperSize="9" scale="72" fitToHeight="0" orientation="portrait"/>
  <headerFooter>
    <oddHeader>&amp;L&amp;"宋体,常规"&amp;14 2025&amp;"宋体,常规"&amp;14年—附表1</oddHead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Below="0"/>
    <pageSetUpPr fitToPage="1"/>
  </sheetPr>
  <dimension ref="A1:E655"/>
  <sheetViews>
    <sheetView view="pageBreakPreview" zoomScaleNormal="140" zoomScaleSheetLayoutView="100" workbookViewId="0">
      <pane xSplit="1" ySplit="3" topLeftCell="B4" activePane="bottomRight" state="frozen"/>
      <selection/>
      <selection pane="topRight"/>
      <selection pane="bottomLeft"/>
      <selection pane="bottomRight" activeCell="C309" sqref="C309"/>
    </sheetView>
  </sheetViews>
  <sheetFormatPr defaultColWidth="9" defaultRowHeight="15" outlineLevelCol="4"/>
  <cols>
    <col min="1" max="1" width="8.75" style="199" customWidth="1"/>
    <col min="2" max="2" width="29.0833333333333" style="200" customWidth="1"/>
    <col min="3" max="3" width="36.725" style="201" customWidth="1"/>
    <col min="4" max="4" width="9.91666666666667" style="202" customWidth="1"/>
    <col min="5" max="5" width="17.25" hidden="1" customWidth="1"/>
    <col min="16383" max="16384" width="9" style="203"/>
  </cols>
  <sheetData>
    <row r="1" ht="21.75" customHeight="1" spans="1:5">
      <c r="A1" s="204" t="s">
        <v>734</v>
      </c>
      <c r="B1" s="205"/>
      <c r="C1" s="100"/>
      <c r="D1" s="206"/>
      <c r="E1" s="122"/>
    </row>
    <row r="2" spans="5:5">
      <c r="E2" s="207" t="s">
        <v>3</v>
      </c>
    </row>
    <row r="3" s="54" customFormat="1" ht="18" customHeight="1" spans="1:5">
      <c r="A3" s="64" t="s">
        <v>735</v>
      </c>
      <c r="B3" s="64" t="s">
        <v>736</v>
      </c>
      <c r="C3" s="64" t="s">
        <v>737</v>
      </c>
      <c r="D3" s="208" t="s">
        <v>100</v>
      </c>
      <c r="E3" s="103" t="s">
        <v>738</v>
      </c>
    </row>
    <row r="4" s="55" customFormat="1" ht="18" customHeight="1" spans="1:5">
      <c r="A4" s="209"/>
      <c r="B4" s="64" t="s">
        <v>739</v>
      </c>
      <c r="C4" s="64"/>
      <c r="D4" s="210">
        <f>D5+D494</f>
        <v>61655</v>
      </c>
      <c r="E4" s="211"/>
    </row>
    <row r="5" s="54" customFormat="1" ht="18" customHeight="1" spans="1:5">
      <c r="A5" s="212"/>
      <c r="B5" s="64" t="s">
        <v>740</v>
      </c>
      <c r="C5" s="64"/>
      <c r="D5" s="210">
        <f>D9+D13+D18+D25+D30+D34+D36+D49+D52+D54+D57+D61+D63+D69+D78+D83+D101+D113+D116+D121+D123+D134+D136+D139+D144+D149+D151+D167+D181+D184+D186+D191+D197+D203+D210+D216+D220+D223+D228+D233+D238+D241+D245+D249+D253+D257+D262+D266+D269+D273+D278+D282+D295+D301+D305+D311+D319+D327+D334+D336+D339+D342+D351+D354+D365+D373+D380+D382+D385+D396+D406+D408+D417+D421+D432+D437+D441+D444+D446+D448+D450+D452+D459+D465+D469+D472+D474+D480+D482+D484+D490+D493-1</f>
        <v>59383</v>
      </c>
      <c r="E5" s="103"/>
    </row>
    <row r="6" s="198" customFormat="1" ht="18" customHeight="1" spans="1:5">
      <c r="A6" s="213">
        <v>101001</v>
      </c>
      <c r="B6" s="161" t="s">
        <v>741</v>
      </c>
      <c r="C6" s="214" t="s">
        <v>742</v>
      </c>
      <c r="D6" s="215">
        <v>10</v>
      </c>
      <c r="E6" s="216"/>
    </row>
    <row r="7" s="198" customFormat="1" ht="18" customHeight="1" spans="1:5">
      <c r="A7" s="213">
        <v>101001</v>
      </c>
      <c r="B7" s="161" t="s">
        <v>741</v>
      </c>
      <c r="C7" s="214" t="s">
        <v>743</v>
      </c>
      <c r="D7" s="215">
        <v>10</v>
      </c>
      <c r="E7" s="216"/>
    </row>
    <row r="8" s="198" customFormat="1" ht="18" customHeight="1" spans="1:5">
      <c r="A8" s="213">
        <v>101001</v>
      </c>
      <c r="B8" s="161" t="s">
        <v>741</v>
      </c>
      <c r="C8" s="214" t="s">
        <v>744</v>
      </c>
      <c r="D8" s="215">
        <v>1.27</v>
      </c>
      <c r="E8" s="216"/>
    </row>
    <row r="9" s="198" customFormat="1" ht="18" customHeight="1" spans="1:5">
      <c r="A9" s="217"/>
      <c r="B9" s="218" t="s">
        <v>745</v>
      </c>
      <c r="C9" s="219"/>
      <c r="D9" s="215">
        <v>21.27</v>
      </c>
      <c r="E9" s="216"/>
    </row>
    <row r="10" s="198" customFormat="1" ht="18" customHeight="1" spans="1:5">
      <c r="A10" s="213">
        <v>131002</v>
      </c>
      <c r="B10" s="161" t="s">
        <v>746</v>
      </c>
      <c r="C10" s="214" t="s">
        <v>747</v>
      </c>
      <c r="D10" s="215">
        <v>1.27</v>
      </c>
      <c r="E10" s="216"/>
    </row>
    <row r="11" s="198" customFormat="1" ht="18" customHeight="1" spans="1:5">
      <c r="A11" s="213">
        <v>131002</v>
      </c>
      <c r="B11" s="161" t="s">
        <v>746</v>
      </c>
      <c r="C11" s="214" t="s">
        <v>748</v>
      </c>
      <c r="D11" s="215">
        <v>10</v>
      </c>
      <c r="E11" s="216"/>
    </row>
    <row r="12" s="198" customFormat="1" ht="18" customHeight="1" spans="1:5">
      <c r="A12" s="213">
        <v>131002</v>
      </c>
      <c r="B12" s="161" t="s">
        <v>746</v>
      </c>
      <c r="C12" s="214" t="s">
        <v>749</v>
      </c>
      <c r="D12" s="215">
        <v>10</v>
      </c>
      <c r="E12" s="216"/>
    </row>
    <row r="13" s="198" customFormat="1" ht="18" customHeight="1" spans="1:5">
      <c r="A13" s="217"/>
      <c r="B13" s="218" t="s">
        <v>750</v>
      </c>
      <c r="C13" s="220"/>
      <c r="D13" s="215">
        <v>21.27</v>
      </c>
      <c r="E13" s="216"/>
    </row>
    <row r="14" s="198" customFormat="1" ht="18" customHeight="1" spans="1:5">
      <c r="A14" s="213">
        <v>202001</v>
      </c>
      <c r="B14" s="161" t="s">
        <v>751</v>
      </c>
      <c r="C14" s="214" t="s">
        <v>752</v>
      </c>
      <c r="D14" s="215">
        <v>372</v>
      </c>
      <c r="E14" s="216"/>
    </row>
    <row r="15" s="198" customFormat="1" ht="18" customHeight="1" spans="1:5">
      <c r="A15" s="213">
        <v>202001</v>
      </c>
      <c r="B15" s="161" t="s">
        <v>751</v>
      </c>
      <c r="C15" s="214" t="s">
        <v>753</v>
      </c>
      <c r="D15" s="215">
        <v>6</v>
      </c>
      <c r="E15" s="216"/>
    </row>
    <row r="16" s="198" customFormat="1" ht="18" customHeight="1" spans="1:5">
      <c r="A16" s="213">
        <v>202001</v>
      </c>
      <c r="B16" s="161" t="s">
        <v>751</v>
      </c>
      <c r="C16" s="214" t="s">
        <v>754</v>
      </c>
      <c r="D16" s="215">
        <v>13.39</v>
      </c>
      <c r="E16" s="216"/>
    </row>
    <row r="17" s="198" customFormat="1" ht="18" customHeight="1" spans="1:5">
      <c r="A17" s="213">
        <v>202001</v>
      </c>
      <c r="B17" s="161" t="s">
        <v>751</v>
      </c>
      <c r="C17" s="214" t="s">
        <v>138</v>
      </c>
      <c r="D17" s="215">
        <v>0.5</v>
      </c>
      <c r="E17" s="216"/>
    </row>
    <row r="18" s="198" customFormat="1" ht="18" customHeight="1" spans="1:5">
      <c r="A18" s="217"/>
      <c r="B18" s="218" t="s">
        <v>755</v>
      </c>
      <c r="C18" s="214"/>
      <c r="D18" s="215">
        <v>391.89</v>
      </c>
      <c r="E18" s="216"/>
    </row>
    <row r="19" s="198" customFormat="1" ht="18" customHeight="1" spans="1:5">
      <c r="A19" s="213">
        <v>203001</v>
      </c>
      <c r="B19" s="161" t="s">
        <v>756</v>
      </c>
      <c r="C19" s="214" t="s">
        <v>757</v>
      </c>
      <c r="D19" s="215">
        <v>3.77</v>
      </c>
      <c r="E19" s="216"/>
    </row>
    <row r="20" s="198" customFormat="1" ht="18" customHeight="1" spans="1:5">
      <c r="A20" s="213">
        <v>203001</v>
      </c>
      <c r="B20" s="161" t="s">
        <v>756</v>
      </c>
      <c r="C20" s="214" t="s">
        <v>758</v>
      </c>
      <c r="D20" s="215">
        <v>24</v>
      </c>
      <c r="E20" s="216"/>
    </row>
    <row r="21" s="198" customFormat="1" ht="18" customHeight="1" spans="1:5">
      <c r="A21" s="213">
        <v>203001</v>
      </c>
      <c r="B21" s="161" t="s">
        <v>756</v>
      </c>
      <c r="C21" s="214" t="s">
        <v>759</v>
      </c>
      <c r="D21" s="215">
        <v>10</v>
      </c>
      <c r="E21" s="216"/>
    </row>
    <row r="22" s="198" customFormat="1" ht="18" customHeight="1" spans="1:5">
      <c r="A22" s="213">
        <v>203001</v>
      </c>
      <c r="B22" s="161" t="s">
        <v>756</v>
      </c>
      <c r="C22" s="214" t="s">
        <v>760</v>
      </c>
      <c r="D22" s="215">
        <v>359.12</v>
      </c>
      <c r="E22" s="216"/>
    </row>
    <row r="23" s="198" customFormat="1" ht="18" customHeight="1" spans="1:5">
      <c r="A23" s="213">
        <v>203001</v>
      </c>
      <c r="B23" s="161" t="s">
        <v>756</v>
      </c>
      <c r="C23" s="214" t="s">
        <v>761</v>
      </c>
      <c r="D23" s="215">
        <v>7</v>
      </c>
      <c r="E23" s="216"/>
    </row>
    <row r="24" s="198" customFormat="1" ht="18" customHeight="1" spans="1:5">
      <c r="A24" s="213">
        <v>203001</v>
      </c>
      <c r="B24" s="161" t="s">
        <v>756</v>
      </c>
      <c r="C24" s="214" t="s">
        <v>762</v>
      </c>
      <c r="D24" s="215">
        <v>7</v>
      </c>
      <c r="E24" s="216"/>
    </row>
    <row r="25" s="198" customFormat="1" ht="18" customHeight="1" spans="1:5">
      <c r="A25" s="221"/>
      <c r="B25" s="218" t="s">
        <v>763</v>
      </c>
      <c r="C25" s="220"/>
      <c r="D25" s="215">
        <v>410.89</v>
      </c>
      <c r="E25" s="216"/>
    </row>
    <row r="26" s="198" customFormat="1" ht="18" customHeight="1" spans="1:5">
      <c r="A26" s="213">
        <v>211001</v>
      </c>
      <c r="B26" s="161" t="s">
        <v>764</v>
      </c>
      <c r="C26" s="214" t="s">
        <v>765</v>
      </c>
      <c r="D26" s="215">
        <v>59.78</v>
      </c>
      <c r="E26" s="216"/>
    </row>
    <row r="27" s="198" customFormat="1" ht="18" customHeight="1" spans="1:5">
      <c r="A27" s="213">
        <v>211001</v>
      </c>
      <c r="B27" s="161" t="s">
        <v>764</v>
      </c>
      <c r="C27" s="214" t="s">
        <v>766</v>
      </c>
      <c r="D27" s="215">
        <v>1.67</v>
      </c>
      <c r="E27" s="216"/>
    </row>
    <row r="28" s="198" customFormat="1" ht="18" customHeight="1" spans="1:5">
      <c r="A28" s="213">
        <v>211001</v>
      </c>
      <c r="B28" s="161" t="s">
        <v>764</v>
      </c>
      <c r="C28" s="214" t="s">
        <v>767</v>
      </c>
      <c r="D28" s="215">
        <v>5.33</v>
      </c>
      <c r="E28" s="216"/>
    </row>
    <row r="29" s="198" customFormat="1" ht="18" customHeight="1" spans="1:5">
      <c r="A29" s="213">
        <v>211001</v>
      </c>
      <c r="B29" s="161" t="s">
        <v>764</v>
      </c>
      <c r="C29" s="214" t="s">
        <v>768</v>
      </c>
      <c r="D29" s="215">
        <v>2.14</v>
      </c>
      <c r="E29" s="216"/>
    </row>
    <row r="30" s="198" customFormat="1" ht="18" customHeight="1" spans="1:5">
      <c r="A30" s="221"/>
      <c r="B30" s="218" t="s">
        <v>769</v>
      </c>
      <c r="C30" s="220"/>
      <c r="D30" s="215">
        <v>68.92</v>
      </c>
      <c r="E30" s="216"/>
    </row>
    <row r="31" s="198" customFormat="1" ht="18" customHeight="1" spans="1:5">
      <c r="A31" s="213">
        <v>212001</v>
      </c>
      <c r="B31" s="161" t="s">
        <v>770</v>
      </c>
      <c r="C31" s="214" t="s">
        <v>771</v>
      </c>
      <c r="D31" s="215">
        <v>5</v>
      </c>
      <c r="E31" s="216"/>
    </row>
    <row r="32" s="198" customFormat="1" ht="18" customHeight="1" spans="1:5">
      <c r="A32" s="213">
        <v>212001</v>
      </c>
      <c r="B32" s="161" t="s">
        <v>770</v>
      </c>
      <c r="C32" s="214" t="s">
        <v>772</v>
      </c>
      <c r="D32" s="215">
        <v>18</v>
      </c>
      <c r="E32" s="222"/>
    </row>
    <row r="33" s="198" customFormat="1" ht="18" customHeight="1" spans="1:5">
      <c r="A33" s="213">
        <v>212001</v>
      </c>
      <c r="B33" s="161" t="s">
        <v>770</v>
      </c>
      <c r="C33" s="214" t="s">
        <v>773</v>
      </c>
      <c r="D33" s="215">
        <v>1.3</v>
      </c>
      <c r="E33" s="216"/>
    </row>
    <row r="34" s="198" customFormat="1" ht="18" customHeight="1" spans="1:5">
      <c r="A34" s="221"/>
      <c r="B34" s="218" t="s">
        <v>774</v>
      </c>
      <c r="C34" s="214"/>
      <c r="D34" s="215">
        <v>24.3</v>
      </c>
      <c r="E34" s="216"/>
    </row>
    <row r="35" s="198" customFormat="1" ht="18" customHeight="1" spans="1:5">
      <c r="A35" s="213">
        <v>213002</v>
      </c>
      <c r="B35" s="161" t="s">
        <v>775</v>
      </c>
      <c r="C35" s="214" t="s">
        <v>773</v>
      </c>
      <c r="D35" s="215">
        <v>1.27</v>
      </c>
      <c r="E35" s="216"/>
    </row>
    <row r="36" s="198" customFormat="1" ht="18" customHeight="1" spans="1:5">
      <c r="A36" s="221"/>
      <c r="B36" s="218" t="s">
        <v>776</v>
      </c>
      <c r="C36" s="220"/>
      <c r="D36" s="215">
        <v>1.27</v>
      </c>
      <c r="E36" s="216"/>
    </row>
    <row r="37" s="198" customFormat="1" ht="18" customHeight="1" spans="1:5">
      <c r="A37" s="213">
        <v>216001</v>
      </c>
      <c r="B37" s="161" t="s">
        <v>777</v>
      </c>
      <c r="C37" s="214" t="s">
        <v>778</v>
      </c>
      <c r="D37" s="215">
        <v>6.57</v>
      </c>
      <c r="E37" s="216"/>
    </row>
    <row r="38" s="198" customFormat="1" ht="18" customHeight="1" spans="1:5">
      <c r="A38" s="213">
        <v>216001</v>
      </c>
      <c r="B38" s="161" t="s">
        <v>777</v>
      </c>
      <c r="C38" s="214" t="s">
        <v>779</v>
      </c>
      <c r="D38" s="215">
        <v>7.76</v>
      </c>
      <c r="E38" s="216"/>
    </row>
    <row r="39" s="198" customFormat="1" ht="18" customHeight="1" spans="1:5">
      <c r="A39" s="213">
        <v>216001</v>
      </c>
      <c r="B39" s="161" t="s">
        <v>777</v>
      </c>
      <c r="C39" s="214" t="s">
        <v>780</v>
      </c>
      <c r="D39" s="215">
        <v>0.5</v>
      </c>
      <c r="E39" s="216"/>
    </row>
    <row r="40" s="198" customFormat="1" ht="18" customHeight="1" spans="1:5">
      <c r="A40" s="213">
        <v>216001</v>
      </c>
      <c r="B40" s="161" t="s">
        <v>777</v>
      </c>
      <c r="C40" s="214" t="s">
        <v>781</v>
      </c>
      <c r="D40" s="215">
        <v>0.25</v>
      </c>
      <c r="E40" s="216"/>
    </row>
    <row r="41" s="198" customFormat="1" ht="18" customHeight="1" spans="1:5">
      <c r="A41" s="213">
        <v>216001</v>
      </c>
      <c r="B41" s="161" t="s">
        <v>777</v>
      </c>
      <c r="C41" s="214" t="s">
        <v>781</v>
      </c>
      <c r="D41" s="215">
        <v>0.25</v>
      </c>
      <c r="E41" s="216"/>
    </row>
    <row r="42" s="198" customFormat="1" ht="18" customHeight="1" spans="1:5">
      <c r="A42" s="213">
        <v>216001</v>
      </c>
      <c r="B42" s="161" t="s">
        <v>777</v>
      </c>
      <c r="C42" s="214" t="s">
        <v>782</v>
      </c>
      <c r="D42" s="215">
        <v>71.4</v>
      </c>
      <c r="E42" s="216"/>
    </row>
    <row r="43" s="198" customFormat="1" ht="18" customHeight="1" spans="1:5">
      <c r="A43" s="213">
        <v>216001</v>
      </c>
      <c r="B43" s="161" t="s">
        <v>777</v>
      </c>
      <c r="C43" s="214" t="s">
        <v>783</v>
      </c>
      <c r="D43" s="215">
        <v>1.08</v>
      </c>
      <c r="E43" s="216"/>
    </row>
    <row r="44" s="198" customFormat="1" ht="18" customHeight="1" spans="1:5">
      <c r="A44" s="213">
        <v>216001</v>
      </c>
      <c r="B44" s="161" t="s">
        <v>777</v>
      </c>
      <c r="C44" s="214" t="s">
        <v>784</v>
      </c>
      <c r="D44" s="215">
        <v>4.31</v>
      </c>
      <c r="E44" s="216"/>
    </row>
    <row r="45" s="198" customFormat="1" ht="18" customHeight="1" spans="1:5">
      <c r="A45" s="213">
        <v>216001</v>
      </c>
      <c r="B45" s="161" t="s">
        <v>777</v>
      </c>
      <c r="C45" s="214" t="s">
        <v>785</v>
      </c>
      <c r="D45" s="215">
        <v>79.95</v>
      </c>
      <c r="E45" s="216"/>
    </row>
    <row r="46" s="198" customFormat="1" ht="18" customHeight="1" spans="1:5">
      <c r="A46" s="213">
        <v>216001</v>
      </c>
      <c r="B46" s="161" t="s">
        <v>777</v>
      </c>
      <c r="C46" s="214" t="s">
        <v>786</v>
      </c>
      <c r="D46" s="215">
        <v>2.88</v>
      </c>
      <c r="E46" s="216"/>
    </row>
    <row r="47" s="198" customFormat="1" ht="18" customHeight="1" spans="1:5">
      <c r="A47" s="213">
        <v>216001</v>
      </c>
      <c r="B47" s="161" t="s">
        <v>777</v>
      </c>
      <c r="C47" s="214" t="s">
        <v>787</v>
      </c>
      <c r="D47" s="215">
        <v>11.5</v>
      </c>
      <c r="E47" s="216"/>
    </row>
    <row r="48" s="198" customFormat="1" ht="18" customHeight="1" spans="1:5">
      <c r="A48" s="213">
        <v>216001</v>
      </c>
      <c r="B48" s="161" t="s">
        <v>777</v>
      </c>
      <c r="C48" s="214" t="s">
        <v>788</v>
      </c>
      <c r="D48" s="215">
        <v>8.2</v>
      </c>
      <c r="E48" s="216"/>
    </row>
    <row r="49" s="198" customFormat="1" ht="18" customHeight="1" spans="1:5">
      <c r="A49" s="221"/>
      <c r="B49" s="218" t="s">
        <v>789</v>
      </c>
      <c r="C49" s="214"/>
      <c r="D49" s="215">
        <v>194.65</v>
      </c>
      <c r="E49" s="216"/>
    </row>
    <row r="50" s="198" customFormat="1" ht="18" customHeight="1" spans="1:5">
      <c r="A50" s="213">
        <v>217002</v>
      </c>
      <c r="B50" s="214" t="s">
        <v>790</v>
      </c>
      <c r="C50" s="214" t="s">
        <v>791</v>
      </c>
      <c r="D50" s="215">
        <v>1</v>
      </c>
      <c r="E50" s="222"/>
    </row>
    <row r="51" s="198" customFormat="1" ht="18" customHeight="1" spans="1:5">
      <c r="A51" s="213">
        <v>217002</v>
      </c>
      <c r="B51" s="214" t="s">
        <v>790</v>
      </c>
      <c r="C51" s="214" t="s">
        <v>792</v>
      </c>
      <c r="D51" s="215">
        <v>0.43</v>
      </c>
      <c r="E51" s="222"/>
    </row>
    <row r="52" s="198" customFormat="1" ht="18" customHeight="1" spans="1:5">
      <c r="A52" s="223"/>
      <c r="B52" s="224" t="s">
        <v>793</v>
      </c>
      <c r="C52" s="214"/>
      <c r="D52" s="215">
        <v>1.43</v>
      </c>
      <c r="E52" s="222"/>
    </row>
    <row r="53" s="198" customFormat="1" ht="18" customHeight="1" spans="1:5">
      <c r="A53" s="213">
        <v>222002</v>
      </c>
      <c r="B53" s="161" t="s">
        <v>794</v>
      </c>
      <c r="C53" s="214" t="s">
        <v>795</v>
      </c>
      <c r="D53" s="215">
        <v>83.8</v>
      </c>
      <c r="E53" s="216"/>
    </row>
    <row r="54" s="198" customFormat="1" ht="18" customHeight="1" spans="1:5">
      <c r="A54" s="221"/>
      <c r="B54" s="218" t="s">
        <v>796</v>
      </c>
      <c r="C54" s="220"/>
      <c r="D54" s="215">
        <v>83.8</v>
      </c>
      <c r="E54" s="216"/>
    </row>
    <row r="55" s="198" customFormat="1" ht="18" customHeight="1" spans="1:5">
      <c r="A55" s="213">
        <v>241001</v>
      </c>
      <c r="B55" s="161" t="s">
        <v>134</v>
      </c>
      <c r="C55" s="214" t="s">
        <v>797</v>
      </c>
      <c r="D55" s="215">
        <v>5</v>
      </c>
      <c r="E55" s="216"/>
    </row>
    <row r="56" s="198" customFormat="1" ht="18" customHeight="1" spans="1:5">
      <c r="A56" s="213">
        <v>241001</v>
      </c>
      <c r="B56" s="161" t="s">
        <v>134</v>
      </c>
      <c r="C56" s="214" t="s">
        <v>798</v>
      </c>
      <c r="D56" s="215">
        <v>81.89</v>
      </c>
      <c r="E56" s="216"/>
    </row>
    <row r="57" s="198" customFormat="1" ht="18" customHeight="1" spans="1:5">
      <c r="A57" s="217"/>
      <c r="B57" s="218" t="s">
        <v>799</v>
      </c>
      <c r="C57" s="214"/>
      <c r="D57" s="215">
        <v>86.89</v>
      </c>
      <c r="E57" s="216"/>
    </row>
    <row r="58" s="198" customFormat="1" ht="18" customHeight="1" spans="1:5">
      <c r="A58" s="213" t="s">
        <v>800</v>
      </c>
      <c r="B58" s="161" t="s">
        <v>801</v>
      </c>
      <c r="C58" s="214" t="s">
        <v>802</v>
      </c>
      <c r="D58" s="215">
        <v>10</v>
      </c>
      <c r="E58" s="222"/>
    </row>
    <row r="59" s="198" customFormat="1" ht="18" customHeight="1" spans="1:5">
      <c r="A59" s="213">
        <v>287001</v>
      </c>
      <c r="B59" s="161" t="s">
        <v>801</v>
      </c>
      <c r="C59" s="220" t="s">
        <v>803</v>
      </c>
      <c r="D59" s="215">
        <v>2.39</v>
      </c>
      <c r="E59" s="216"/>
    </row>
    <row r="60" s="198" customFormat="1" ht="18" customHeight="1" spans="1:5">
      <c r="A60" s="213">
        <v>287001</v>
      </c>
      <c r="B60" s="161" t="s">
        <v>801</v>
      </c>
      <c r="C60" s="220" t="s">
        <v>804</v>
      </c>
      <c r="D60" s="215">
        <v>30.82</v>
      </c>
      <c r="E60" s="216"/>
    </row>
    <row r="61" s="198" customFormat="1" ht="18" customHeight="1" spans="1:5">
      <c r="A61" s="221"/>
      <c r="B61" s="218" t="s">
        <v>805</v>
      </c>
      <c r="C61" s="220"/>
      <c r="D61" s="215">
        <v>43.21</v>
      </c>
      <c r="E61" s="216"/>
    </row>
    <row r="62" s="198" customFormat="1" ht="18" customHeight="1" spans="1:5">
      <c r="A62" s="213">
        <v>301001</v>
      </c>
      <c r="B62" s="161" t="s">
        <v>806</v>
      </c>
      <c r="C62" s="214" t="s">
        <v>807</v>
      </c>
      <c r="D62" s="215">
        <v>1.78</v>
      </c>
      <c r="E62" s="216"/>
    </row>
    <row r="63" s="198" customFormat="1" ht="18" customHeight="1" spans="1:5">
      <c r="A63" s="221"/>
      <c r="B63" s="218" t="s">
        <v>808</v>
      </c>
      <c r="C63" s="214"/>
      <c r="D63" s="215">
        <v>1.78</v>
      </c>
      <c r="E63" s="216"/>
    </row>
    <row r="64" s="198" customFormat="1" ht="18" customHeight="1" spans="1:5">
      <c r="A64" s="213">
        <v>302001</v>
      </c>
      <c r="B64" s="161" t="s">
        <v>809</v>
      </c>
      <c r="C64" s="214" t="s">
        <v>810</v>
      </c>
      <c r="D64" s="215">
        <v>6.8</v>
      </c>
      <c r="E64" s="216"/>
    </row>
    <row r="65" s="198" customFormat="1" ht="18" customHeight="1" spans="1:5">
      <c r="A65" s="213">
        <v>302001</v>
      </c>
      <c r="B65" s="161" t="s">
        <v>809</v>
      </c>
      <c r="C65" s="214" t="s">
        <v>811</v>
      </c>
      <c r="D65" s="215">
        <v>29</v>
      </c>
      <c r="E65" s="216"/>
    </row>
    <row r="66" s="198" customFormat="1" ht="18" customHeight="1" spans="1:5">
      <c r="A66" s="213">
        <v>302001</v>
      </c>
      <c r="B66" s="161" t="s">
        <v>809</v>
      </c>
      <c r="C66" s="214" t="s">
        <v>812</v>
      </c>
      <c r="D66" s="215">
        <v>80</v>
      </c>
      <c r="E66" s="216"/>
    </row>
    <row r="67" s="198" customFormat="1" ht="18" customHeight="1" spans="1:5">
      <c r="A67" s="213">
        <v>302001</v>
      </c>
      <c r="B67" s="161" t="s">
        <v>809</v>
      </c>
      <c r="C67" s="214" t="s">
        <v>813</v>
      </c>
      <c r="D67" s="215">
        <v>5</v>
      </c>
      <c r="E67" s="216"/>
    </row>
    <row r="68" s="198" customFormat="1" ht="18" customHeight="1" spans="1:5">
      <c r="A68" s="213">
        <v>302001</v>
      </c>
      <c r="B68" s="161" t="s">
        <v>809</v>
      </c>
      <c r="C68" s="214" t="s">
        <v>814</v>
      </c>
      <c r="D68" s="215">
        <v>83.21</v>
      </c>
      <c r="E68" s="216"/>
    </row>
    <row r="69" s="198" customFormat="1" ht="18" customHeight="1" spans="1:5">
      <c r="A69" s="221"/>
      <c r="B69" s="218" t="s">
        <v>815</v>
      </c>
      <c r="C69" s="220"/>
      <c r="D69" s="215">
        <v>204.01</v>
      </c>
      <c r="E69" s="216"/>
    </row>
    <row r="70" s="198" customFormat="1" ht="18" customHeight="1" spans="1:5">
      <c r="A70" s="213">
        <v>303001</v>
      </c>
      <c r="B70" s="161" t="s">
        <v>816</v>
      </c>
      <c r="C70" s="214" t="s">
        <v>817</v>
      </c>
      <c r="D70" s="215">
        <v>1</v>
      </c>
      <c r="E70" s="216"/>
    </row>
    <row r="71" s="198" customFormat="1" ht="18" customHeight="1" spans="1:5">
      <c r="A71" s="213">
        <v>303001</v>
      </c>
      <c r="B71" s="161" t="s">
        <v>816</v>
      </c>
      <c r="C71" s="214" t="s">
        <v>818</v>
      </c>
      <c r="D71" s="215">
        <v>2169</v>
      </c>
      <c r="E71" s="216"/>
    </row>
    <row r="72" s="198" customFormat="1" ht="18" customHeight="1" spans="1:5">
      <c r="A72" s="213">
        <v>303001</v>
      </c>
      <c r="B72" s="161" t="s">
        <v>816</v>
      </c>
      <c r="C72" s="214" t="s">
        <v>803</v>
      </c>
      <c r="D72" s="215">
        <v>5.58</v>
      </c>
      <c r="E72" s="216"/>
    </row>
    <row r="73" s="198" customFormat="1" ht="18" customHeight="1" spans="1:5">
      <c r="A73" s="213">
        <v>303001</v>
      </c>
      <c r="B73" s="161" t="s">
        <v>816</v>
      </c>
      <c r="C73" s="214" t="s">
        <v>819</v>
      </c>
      <c r="D73" s="215">
        <v>11.53</v>
      </c>
      <c r="E73" s="216"/>
    </row>
    <row r="74" s="198" customFormat="1" ht="18" customHeight="1" spans="1:5">
      <c r="A74" s="213">
        <v>303001</v>
      </c>
      <c r="B74" s="161" t="s">
        <v>816</v>
      </c>
      <c r="C74" s="214" t="s">
        <v>820</v>
      </c>
      <c r="D74" s="215">
        <v>0.2</v>
      </c>
      <c r="E74" s="216"/>
    </row>
    <row r="75" s="198" customFormat="1" ht="18" customHeight="1" spans="1:5">
      <c r="A75" s="213">
        <v>303001</v>
      </c>
      <c r="B75" s="161" t="s">
        <v>816</v>
      </c>
      <c r="C75" s="214" t="s">
        <v>821</v>
      </c>
      <c r="D75" s="215">
        <v>5</v>
      </c>
      <c r="E75" s="216"/>
    </row>
    <row r="76" s="198" customFormat="1" ht="18" customHeight="1" spans="1:5">
      <c r="A76" s="213">
        <v>303001</v>
      </c>
      <c r="B76" s="161" t="s">
        <v>816</v>
      </c>
      <c r="C76" s="214" t="s">
        <v>822</v>
      </c>
      <c r="D76" s="215">
        <v>1227</v>
      </c>
      <c r="E76" s="216"/>
    </row>
    <row r="77" s="198" customFormat="1" ht="18" customHeight="1" spans="1:5">
      <c r="A77" s="213">
        <v>303001</v>
      </c>
      <c r="B77" s="161" t="s">
        <v>816</v>
      </c>
      <c r="C77" s="214" t="s">
        <v>823</v>
      </c>
      <c r="D77" s="215">
        <v>68</v>
      </c>
      <c r="E77" s="216"/>
    </row>
    <row r="78" s="198" customFormat="1" ht="18" customHeight="1" spans="1:5">
      <c r="A78" s="225"/>
      <c r="B78" s="226" t="s">
        <v>824</v>
      </c>
      <c r="C78" s="214"/>
      <c r="D78" s="215">
        <v>3487.31</v>
      </c>
      <c r="E78" s="216"/>
    </row>
    <row r="79" s="198" customFormat="1" ht="18" customHeight="1" spans="1:5">
      <c r="A79" s="213">
        <v>304001</v>
      </c>
      <c r="B79" s="161" t="s">
        <v>825</v>
      </c>
      <c r="C79" s="214" t="s">
        <v>803</v>
      </c>
      <c r="D79" s="215">
        <v>1.47</v>
      </c>
      <c r="E79" s="216"/>
    </row>
    <row r="80" s="198" customFormat="1" ht="18" customHeight="1" spans="1:5">
      <c r="A80" s="213">
        <v>304001</v>
      </c>
      <c r="B80" s="161" t="s">
        <v>825</v>
      </c>
      <c r="C80" s="214" t="s">
        <v>826</v>
      </c>
      <c r="D80" s="215">
        <v>0.44</v>
      </c>
      <c r="E80" s="216"/>
    </row>
    <row r="81" s="198" customFormat="1" ht="18" customHeight="1" spans="1:5">
      <c r="A81" s="213">
        <v>304001</v>
      </c>
      <c r="B81" s="161" t="s">
        <v>825</v>
      </c>
      <c r="C81" s="214" t="s">
        <v>827</v>
      </c>
      <c r="D81" s="215">
        <v>1.98</v>
      </c>
      <c r="E81" s="216"/>
    </row>
    <row r="82" s="198" customFormat="1" ht="18" customHeight="1" spans="1:5">
      <c r="A82" s="213">
        <v>304001</v>
      </c>
      <c r="B82" s="161" t="s">
        <v>825</v>
      </c>
      <c r="C82" s="214" t="s">
        <v>828</v>
      </c>
      <c r="D82" s="215">
        <v>4</v>
      </c>
      <c r="E82" s="216"/>
    </row>
    <row r="83" s="198" customFormat="1" ht="18" customHeight="1" spans="1:5">
      <c r="A83" s="221"/>
      <c r="B83" s="218" t="s">
        <v>829</v>
      </c>
      <c r="C83" s="220"/>
      <c r="D83" s="215">
        <v>7.89</v>
      </c>
      <c r="E83" s="216"/>
    </row>
    <row r="84" s="198" customFormat="1" ht="18" customHeight="1" spans="1:5">
      <c r="A84" s="213">
        <v>313001</v>
      </c>
      <c r="B84" s="161" t="s">
        <v>830</v>
      </c>
      <c r="C84" s="214" t="s">
        <v>831</v>
      </c>
      <c r="D84" s="215">
        <v>4.77</v>
      </c>
      <c r="E84" s="216"/>
    </row>
    <row r="85" s="198" customFormat="1" ht="18" customHeight="1" spans="1:5">
      <c r="A85" s="213">
        <v>313001</v>
      </c>
      <c r="B85" s="161" t="s">
        <v>830</v>
      </c>
      <c r="C85" s="214" t="s">
        <v>832</v>
      </c>
      <c r="D85" s="215">
        <v>3.8</v>
      </c>
      <c r="E85" s="216"/>
    </row>
    <row r="86" s="198" customFormat="1" ht="18" customHeight="1" spans="1:5">
      <c r="A86" s="213">
        <v>313001</v>
      </c>
      <c r="B86" s="161" t="s">
        <v>830</v>
      </c>
      <c r="C86" s="214" t="s">
        <v>833</v>
      </c>
      <c r="D86" s="215">
        <v>1.92</v>
      </c>
      <c r="E86" s="216"/>
    </row>
    <row r="87" s="198" customFormat="1" ht="18" customHeight="1" spans="1:5">
      <c r="A87" s="213">
        <v>313001</v>
      </c>
      <c r="B87" s="161" t="s">
        <v>830</v>
      </c>
      <c r="C87" s="214" t="s">
        <v>834</v>
      </c>
      <c r="D87" s="215">
        <v>6.32</v>
      </c>
      <c r="E87" s="216"/>
    </row>
    <row r="88" s="198" customFormat="1" ht="18" customHeight="1" spans="1:5">
      <c r="A88" s="213">
        <v>313001</v>
      </c>
      <c r="B88" s="161" t="s">
        <v>830</v>
      </c>
      <c r="C88" s="214" t="s">
        <v>835</v>
      </c>
      <c r="D88" s="215">
        <v>0.3</v>
      </c>
      <c r="E88" s="216"/>
    </row>
    <row r="89" s="198" customFormat="1" ht="18" customHeight="1" spans="1:5">
      <c r="A89" s="213">
        <v>313001</v>
      </c>
      <c r="B89" s="161" t="s">
        <v>830</v>
      </c>
      <c r="C89" s="214" t="s">
        <v>836</v>
      </c>
      <c r="D89" s="215">
        <v>0.3</v>
      </c>
      <c r="E89" s="216"/>
    </row>
    <row r="90" s="198" customFormat="1" ht="18" customHeight="1" spans="1:5">
      <c r="A90" s="213">
        <v>313001</v>
      </c>
      <c r="B90" s="161" t="s">
        <v>830</v>
      </c>
      <c r="C90" s="214" t="s">
        <v>837</v>
      </c>
      <c r="D90" s="215">
        <v>1.57</v>
      </c>
      <c r="E90" s="216"/>
    </row>
    <row r="91" s="198" customFormat="1" ht="18" customHeight="1" spans="1:5">
      <c r="A91" s="213">
        <v>313001</v>
      </c>
      <c r="B91" s="161" t="s">
        <v>830</v>
      </c>
      <c r="C91" s="214" t="s">
        <v>838</v>
      </c>
      <c r="D91" s="215">
        <v>27.1</v>
      </c>
      <c r="E91" s="216"/>
    </row>
    <row r="92" s="198" customFormat="1" ht="18" customHeight="1" spans="1:5">
      <c r="A92" s="213">
        <v>313001</v>
      </c>
      <c r="B92" s="161" t="s">
        <v>830</v>
      </c>
      <c r="C92" s="214" t="s">
        <v>839</v>
      </c>
      <c r="D92" s="215">
        <v>33.94</v>
      </c>
      <c r="E92" s="216"/>
    </row>
    <row r="93" s="198" customFormat="1" ht="18" customHeight="1" spans="1:5">
      <c r="A93" s="213">
        <v>313001</v>
      </c>
      <c r="B93" s="161" t="s">
        <v>830</v>
      </c>
      <c r="C93" s="214" t="s">
        <v>840</v>
      </c>
      <c r="D93" s="215">
        <v>0.2</v>
      </c>
      <c r="E93" s="216"/>
    </row>
    <row r="94" s="198" customFormat="1" ht="18" customHeight="1" spans="1:5">
      <c r="A94" s="213">
        <v>313001</v>
      </c>
      <c r="B94" s="161" t="s">
        <v>830</v>
      </c>
      <c r="C94" s="214" t="s">
        <v>841</v>
      </c>
      <c r="D94" s="215">
        <v>115</v>
      </c>
      <c r="E94" s="216"/>
    </row>
    <row r="95" s="198" customFormat="1" ht="18" customHeight="1" spans="1:5">
      <c r="A95" s="213">
        <v>313001</v>
      </c>
      <c r="B95" s="161" t="s">
        <v>830</v>
      </c>
      <c r="C95" s="214" t="s">
        <v>842</v>
      </c>
      <c r="D95" s="215">
        <v>1.75</v>
      </c>
      <c r="E95" s="216"/>
    </row>
    <row r="96" s="198" customFormat="1" ht="18" customHeight="1" spans="1:5">
      <c r="A96" s="213">
        <v>313001</v>
      </c>
      <c r="B96" s="161" t="s">
        <v>830</v>
      </c>
      <c r="C96" s="214" t="s">
        <v>843</v>
      </c>
      <c r="D96" s="215">
        <v>30</v>
      </c>
      <c r="E96" s="216"/>
    </row>
    <row r="97" s="198" customFormat="1" ht="18" customHeight="1" spans="1:5">
      <c r="A97" s="213">
        <v>313001</v>
      </c>
      <c r="B97" s="161" t="s">
        <v>830</v>
      </c>
      <c r="C97" s="214" t="s">
        <v>844</v>
      </c>
      <c r="D97" s="215">
        <v>122</v>
      </c>
      <c r="E97" s="216"/>
    </row>
    <row r="98" s="198" customFormat="1" ht="18" customHeight="1" spans="1:5">
      <c r="A98" s="213">
        <v>313001</v>
      </c>
      <c r="B98" s="161" t="s">
        <v>830</v>
      </c>
      <c r="C98" s="214" t="s">
        <v>845</v>
      </c>
      <c r="D98" s="215">
        <v>6.02</v>
      </c>
      <c r="E98" s="216"/>
    </row>
    <row r="99" s="198" customFormat="1" ht="18" customHeight="1" spans="1:5">
      <c r="A99" s="213">
        <v>313001</v>
      </c>
      <c r="B99" s="161" t="s">
        <v>830</v>
      </c>
      <c r="C99" s="214" t="s">
        <v>846</v>
      </c>
      <c r="D99" s="215">
        <v>3.5</v>
      </c>
      <c r="E99" s="216"/>
    </row>
    <row r="100" s="198" customFormat="1" ht="18" customHeight="1" spans="1:5">
      <c r="A100" s="213">
        <v>313001</v>
      </c>
      <c r="B100" s="161" t="s">
        <v>830</v>
      </c>
      <c r="C100" s="214" t="s">
        <v>847</v>
      </c>
      <c r="D100" s="215">
        <v>20.68</v>
      </c>
      <c r="E100" s="216"/>
    </row>
    <row r="101" s="198" customFormat="1" ht="18" customHeight="1" spans="1:5">
      <c r="A101" s="221"/>
      <c r="B101" s="218" t="s">
        <v>848</v>
      </c>
      <c r="C101" s="220"/>
      <c r="D101" s="215">
        <v>379.17</v>
      </c>
      <c r="E101" s="216"/>
    </row>
    <row r="102" s="198" customFormat="1" ht="18" customHeight="1" spans="1:5">
      <c r="A102" s="213">
        <v>314002</v>
      </c>
      <c r="B102" s="161" t="s">
        <v>849</v>
      </c>
      <c r="C102" s="214" t="s">
        <v>850</v>
      </c>
      <c r="D102" s="215">
        <v>4.08</v>
      </c>
      <c r="E102" s="216"/>
    </row>
    <row r="103" s="198" customFormat="1" ht="18" customHeight="1" spans="1:5">
      <c r="A103" s="213">
        <v>314002</v>
      </c>
      <c r="B103" s="161" t="s">
        <v>849</v>
      </c>
      <c r="C103" s="214" t="s">
        <v>851</v>
      </c>
      <c r="D103" s="215">
        <v>1</v>
      </c>
      <c r="E103" s="216"/>
    </row>
    <row r="104" s="198" customFormat="1" ht="18" customHeight="1" spans="1:5">
      <c r="A104" s="213">
        <v>314002</v>
      </c>
      <c r="B104" s="161" t="s">
        <v>849</v>
      </c>
      <c r="C104" s="214" t="s">
        <v>852</v>
      </c>
      <c r="D104" s="215">
        <v>0.24</v>
      </c>
      <c r="E104" s="216"/>
    </row>
    <row r="105" s="198" customFormat="1" ht="18" customHeight="1" spans="1:5">
      <c r="A105" s="213">
        <v>314002</v>
      </c>
      <c r="B105" s="161" t="s">
        <v>849</v>
      </c>
      <c r="C105" s="214" t="s">
        <v>853</v>
      </c>
      <c r="D105" s="215">
        <v>42.3</v>
      </c>
      <c r="E105" s="216"/>
    </row>
    <row r="106" s="198" customFormat="1" ht="18" customHeight="1" spans="1:5">
      <c r="A106" s="213">
        <v>314002</v>
      </c>
      <c r="B106" s="161" t="s">
        <v>849</v>
      </c>
      <c r="C106" s="214" t="s">
        <v>854</v>
      </c>
      <c r="D106" s="215">
        <v>133</v>
      </c>
      <c r="E106" s="216"/>
    </row>
    <row r="107" s="198" customFormat="1" ht="18" customHeight="1" spans="1:5">
      <c r="A107" s="213">
        <v>314002</v>
      </c>
      <c r="B107" s="161" t="s">
        <v>849</v>
      </c>
      <c r="C107" s="214" t="s">
        <v>855</v>
      </c>
      <c r="D107" s="215">
        <v>645</v>
      </c>
      <c r="E107" s="216"/>
    </row>
    <row r="108" s="198" customFormat="1" ht="18" customHeight="1" spans="1:5">
      <c r="A108" s="213">
        <v>314002</v>
      </c>
      <c r="B108" s="161" t="s">
        <v>849</v>
      </c>
      <c r="C108" s="214" t="s">
        <v>856</v>
      </c>
      <c r="D108" s="215">
        <v>2</v>
      </c>
      <c r="E108" s="216"/>
    </row>
    <row r="109" s="198" customFormat="1" ht="18" customHeight="1" spans="1:5">
      <c r="A109" s="213">
        <v>314002</v>
      </c>
      <c r="B109" s="161" t="s">
        <v>849</v>
      </c>
      <c r="C109" s="214" t="s">
        <v>260</v>
      </c>
      <c r="D109" s="215">
        <v>4</v>
      </c>
      <c r="E109" s="216"/>
    </row>
    <row r="110" s="198" customFormat="1" ht="18" customHeight="1" spans="1:5">
      <c r="A110" s="213">
        <v>314002</v>
      </c>
      <c r="B110" s="161" t="s">
        <v>849</v>
      </c>
      <c r="C110" s="214" t="s">
        <v>857</v>
      </c>
      <c r="D110" s="215">
        <v>3.6</v>
      </c>
      <c r="E110" s="216"/>
    </row>
    <row r="111" s="198" customFormat="1" ht="18" customHeight="1" spans="1:5">
      <c r="A111" s="213">
        <v>314002</v>
      </c>
      <c r="B111" s="161" t="s">
        <v>849</v>
      </c>
      <c r="C111" s="214" t="s">
        <v>858</v>
      </c>
      <c r="D111" s="215">
        <v>6.45</v>
      </c>
      <c r="E111" s="216"/>
    </row>
    <row r="112" s="198" customFormat="1" ht="18" customHeight="1" spans="1:5">
      <c r="A112" s="213">
        <v>314002</v>
      </c>
      <c r="B112" s="161" t="s">
        <v>849</v>
      </c>
      <c r="C112" s="214" t="s">
        <v>255</v>
      </c>
      <c r="D112" s="215">
        <v>2</v>
      </c>
      <c r="E112" s="216"/>
    </row>
    <row r="113" s="198" customFormat="1" ht="18" customHeight="1" spans="1:5">
      <c r="A113" s="221"/>
      <c r="B113" s="218" t="s">
        <v>859</v>
      </c>
      <c r="C113" s="220"/>
      <c r="D113" s="215">
        <v>843.67</v>
      </c>
      <c r="E113" s="216"/>
    </row>
    <row r="114" s="198" customFormat="1" ht="18" customHeight="1" spans="1:5">
      <c r="A114" s="213">
        <v>314003</v>
      </c>
      <c r="B114" s="161" t="s">
        <v>860</v>
      </c>
      <c r="C114" s="214" t="s">
        <v>803</v>
      </c>
      <c r="D114" s="215">
        <v>4</v>
      </c>
      <c r="E114" s="216"/>
    </row>
    <row r="115" s="198" customFormat="1" ht="18" customHeight="1" spans="1:5">
      <c r="A115" s="213">
        <v>314003</v>
      </c>
      <c r="B115" s="161" t="s">
        <v>860</v>
      </c>
      <c r="C115" s="214" t="s">
        <v>861</v>
      </c>
      <c r="D115" s="215">
        <v>36.5</v>
      </c>
      <c r="E115" s="216"/>
    </row>
    <row r="116" s="198" customFormat="1" ht="18" customHeight="1" spans="1:5">
      <c r="A116" s="221"/>
      <c r="B116" s="218" t="s">
        <v>862</v>
      </c>
      <c r="C116" s="214"/>
      <c r="D116" s="215">
        <v>40.5</v>
      </c>
      <c r="E116" s="216"/>
    </row>
    <row r="117" s="198" customFormat="1" ht="18" customHeight="1" spans="1:5">
      <c r="A117" s="213">
        <v>315001</v>
      </c>
      <c r="B117" s="161" t="s">
        <v>863</v>
      </c>
      <c r="C117" s="214" t="s">
        <v>864</v>
      </c>
      <c r="D117" s="215">
        <v>0.2</v>
      </c>
      <c r="E117" s="216"/>
    </row>
    <row r="118" s="198" customFormat="1" ht="18" customHeight="1" spans="1:5">
      <c r="A118" s="213">
        <v>315001</v>
      </c>
      <c r="B118" s="161" t="s">
        <v>863</v>
      </c>
      <c r="C118" s="214" t="s">
        <v>865</v>
      </c>
      <c r="D118" s="215">
        <v>0.2</v>
      </c>
      <c r="E118" s="222"/>
    </row>
    <row r="119" s="198" customFormat="1" ht="18" customHeight="1" spans="1:5">
      <c r="A119" s="213">
        <v>315001</v>
      </c>
      <c r="B119" s="161" t="s">
        <v>863</v>
      </c>
      <c r="C119" s="214" t="s">
        <v>866</v>
      </c>
      <c r="D119" s="215">
        <v>0.2</v>
      </c>
      <c r="E119" s="222"/>
    </row>
    <row r="120" s="198" customFormat="1" ht="18" customHeight="1" spans="1:5">
      <c r="A120" s="213">
        <v>315001</v>
      </c>
      <c r="B120" s="161" t="s">
        <v>863</v>
      </c>
      <c r="C120" s="214" t="s">
        <v>867</v>
      </c>
      <c r="D120" s="215">
        <v>0.3</v>
      </c>
      <c r="E120" s="216"/>
    </row>
    <row r="121" s="198" customFormat="1" ht="18" customHeight="1" spans="1:5">
      <c r="A121" s="221"/>
      <c r="B121" s="218" t="s">
        <v>868</v>
      </c>
      <c r="C121" s="214"/>
      <c r="D121" s="215">
        <v>0.9</v>
      </c>
      <c r="E121" s="216"/>
    </row>
    <row r="122" s="198" customFormat="1" ht="18" customHeight="1" spans="1:5">
      <c r="A122" s="213">
        <v>316001</v>
      </c>
      <c r="B122" s="161" t="s">
        <v>869</v>
      </c>
      <c r="C122" s="214" t="s">
        <v>870</v>
      </c>
      <c r="D122" s="215">
        <v>2</v>
      </c>
      <c r="E122" s="216"/>
    </row>
    <row r="123" s="198" customFormat="1" ht="18" customHeight="1" spans="1:5">
      <c r="A123" s="221"/>
      <c r="B123" s="218" t="s">
        <v>871</v>
      </c>
      <c r="C123" s="214"/>
      <c r="D123" s="215">
        <v>2</v>
      </c>
      <c r="E123" s="216"/>
    </row>
    <row r="124" s="198" customFormat="1" ht="18" customHeight="1" spans="1:5">
      <c r="A124" s="213">
        <v>318001</v>
      </c>
      <c r="B124" s="161" t="s">
        <v>1</v>
      </c>
      <c r="C124" s="214" t="s">
        <v>872</v>
      </c>
      <c r="D124" s="215">
        <v>8.1</v>
      </c>
      <c r="E124" s="216"/>
    </row>
    <row r="125" s="198" customFormat="1" ht="18" customHeight="1" spans="1:5">
      <c r="A125" s="213">
        <v>318001</v>
      </c>
      <c r="B125" s="161" t="s">
        <v>1</v>
      </c>
      <c r="C125" s="214" t="s">
        <v>873</v>
      </c>
      <c r="D125" s="215">
        <v>7000</v>
      </c>
      <c r="E125" s="216"/>
    </row>
    <row r="126" s="198" customFormat="1" ht="18" customHeight="1" spans="1:5">
      <c r="A126" s="213">
        <v>318001</v>
      </c>
      <c r="B126" s="161" t="s">
        <v>1</v>
      </c>
      <c r="C126" s="214" t="s">
        <v>874</v>
      </c>
      <c r="D126" s="215">
        <v>3</v>
      </c>
      <c r="E126" s="216"/>
    </row>
    <row r="127" s="198" customFormat="1" ht="18" customHeight="1" spans="1:5">
      <c r="A127" s="213">
        <v>318001</v>
      </c>
      <c r="B127" s="161" t="s">
        <v>1</v>
      </c>
      <c r="C127" s="214" t="s">
        <v>875</v>
      </c>
      <c r="D127" s="215">
        <v>5</v>
      </c>
      <c r="E127" s="216"/>
    </row>
    <row r="128" s="198" customFormat="1" ht="18" customHeight="1" spans="1:5">
      <c r="A128" s="213">
        <v>318001</v>
      </c>
      <c r="B128" s="161" t="s">
        <v>1</v>
      </c>
      <c r="C128" s="214" t="s">
        <v>876</v>
      </c>
      <c r="D128" s="215">
        <v>21</v>
      </c>
      <c r="E128" s="216"/>
    </row>
    <row r="129" s="198" customFormat="1" ht="18" customHeight="1" spans="1:5">
      <c r="A129" s="213">
        <v>318001</v>
      </c>
      <c r="B129" s="161" t="s">
        <v>1</v>
      </c>
      <c r="C129" s="214" t="s">
        <v>877</v>
      </c>
      <c r="D129" s="215">
        <v>9</v>
      </c>
      <c r="E129" s="222"/>
    </row>
    <row r="130" s="198" customFormat="1" ht="18" customHeight="1" spans="1:5">
      <c r="A130" s="213">
        <v>318001</v>
      </c>
      <c r="B130" s="161" t="s">
        <v>1</v>
      </c>
      <c r="C130" s="214" t="s">
        <v>878</v>
      </c>
      <c r="D130" s="215">
        <v>1</v>
      </c>
      <c r="E130" s="222"/>
    </row>
    <row r="131" s="198" customFormat="1" ht="18" customHeight="1" spans="1:5">
      <c r="A131" s="213">
        <v>318001</v>
      </c>
      <c r="B131" s="161" t="s">
        <v>1</v>
      </c>
      <c r="C131" s="214" t="s">
        <v>879</v>
      </c>
      <c r="D131" s="215">
        <v>5</v>
      </c>
      <c r="E131" s="222"/>
    </row>
    <row r="132" s="198" customFormat="1" ht="18" customHeight="1" spans="1:5">
      <c r="A132" s="213">
        <v>318001</v>
      </c>
      <c r="B132" s="161" t="s">
        <v>1</v>
      </c>
      <c r="C132" s="214" t="s">
        <v>880</v>
      </c>
      <c r="D132" s="215">
        <v>3566</v>
      </c>
      <c r="E132" s="216"/>
    </row>
    <row r="133" s="198" customFormat="1" ht="18" customHeight="1" spans="1:5">
      <c r="A133" s="213">
        <v>318001</v>
      </c>
      <c r="B133" s="161" t="s">
        <v>1</v>
      </c>
      <c r="C133" s="214" t="s">
        <v>881</v>
      </c>
      <c r="D133" s="215">
        <v>1.8</v>
      </c>
      <c r="E133" s="216"/>
    </row>
    <row r="134" s="198" customFormat="1" ht="18" customHeight="1" spans="1:5">
      <c r="A134" s="221"/>
      <c r="B134" s="218" t="s">
        <v>882</v>
      </c>
      <c r="C134" s="220"/>
      <c r="D134" s="215">
        <v>10619.9</v>
      </c>
      <c r="E134" s="216"/>
    </row>
    <row r="135" s="198" customFormat="1" ht="18" customHeight="1" spans="1:5">
      <c r="A135" s="213">
        <v>318003</v>
      </c>
      <c r="B135" s="161" t="s">
        <v>883</v>
      </c>
      <c r="C135" s="214" t="s">
        <v>884</v>
      </c>
      <c r="D135" s="215">
        <v>90</v>
      </c>
      <c r="E135" s="216"/>
    </row>
    <row r="136" s="198" customFormat="1" ht="18" customHeight="1" spans="1:5">
      <c r="A136" s="221"/>
      <c r="B136" s="218" t="s">
        <v>885</v>
      </c>
      <c r="C136" s="214"/>
      <c r="D136" s="215">
        <v>90</v>
      </c>
      <c r="E136" s="216"/>
    </row>
    <row r="137" s="198" customFormat="1" ht="18" customHeight="1" spans="1:5">
      <c r="A137" s="213">
        <v>319002</v>
      </c>
      <c r="B137" s="161" t="s">
        <v>886</v>
      </c>
      <c r="C137" s="214" t="s">
        <v>887</v>
      </c>
      <c r="D137" s="215">
        <v>35</v>
      </c>
      <c r="E137" s="216"/>
    </row>
    <row r="138" s="198" customFormat="1" ht="18" customHeight="1" spans="1:5">
      <c r="A138" s="213">
        <v>319002</v>
      </c>
      <c r="B138" s="161" t="s">
        <v>886</v>
      </c>
      <c r="C138" s="214" t="s">
        <v>888</v>
      </c>
      <c r="D138" s="215">
        <v>6.5</v>
      </c>
      <c r="E138" s="216"/>
    </row>
    <row r="139" s="198" customFormat="1" ht="18" customHeight="1" spans="1:5">
      <c r="A139" s="221"/>
      <c r="B139" s="218" t="s">
        <v>889</v>
      </c>
      <c r="C139" s="214"/>
      <c r="D139" s="215">
        <v>41.5</v>
      </c>
      <c r="E139" s="216"/>
    </row>
    <row r="140" s="198" customFormat="1" ht="18" customHeight="1" spans="1:5">
      <c r="A140" s="213">
        <v>323001</v>
      </c>
      <c r="B140" s="161" t="s">
        <v>890</v>
      </c>
      <c r="C140" s="214" t="s">
        <v>891</v>
      </c>
      <c r="D140" s="215">
        <v>3.5</v>
      </c>
      <c r="E140" s="216"/>
    </row>
    <row r="141" s="198" customFormat="1" ht="18" customHeight="1" spans="1:5">
      <c r="A141" s="213">
        <v>323001</v>
      </c>
      <c r="B141" s="161" t="s">
        <v>890</v>
      </c>
      <c r="C141" s="214" t="s">
        <v>892</v>
      </c>
      <c r="D141" s="215">
        <v>0.6</v>
      </c>
      <c r="E141" s="216"/>
    </row>
    <row r="142" s="198" customFormat="1" ht="18" customHeight="1" spans="1:5">
      <c r="A142" s="213">
        <v>323001</v>
      </c>
      <c r="B142" s="161" t="s">
        <v>890</v>
      </c>
      <c r="C142" s="214" t="s">
        <v>807</v>
      </c>
      <c r="D142" s="215">
        <v>3600</v>
      </c>
      <c r="E142" s="222"/>
    </row>
    <row r="143" s="198" customFormat="1" ht="18" customHeight="1" spans="1:5">
      <c r="A143" s="213">
        <v>323001</v>
      </c>
      <c r="B143" s="161" t="s">
        <v>890</v>
      </c>
      <c r="C143" s="214" t="s">
        <v>893</v>
      </c>
      <c r="D143" s="215">
        <v>2.5</v>
      </c>
      <c r="E143" s="216"/>
    </row>
    <row r="144" s="198" customFormat="1" ht="18" customHeight="1" spans="1:5">
      <c r="A144" s="221"/>
      <c r="B144" s="218" t="s">
        <v>894</v>
      </c>
      <c r="C144" s="214"/>
      <c r="D144" s="215">
        <v>3606.6</v>
      </c>
      <c r="E144" s="216"/>
    </row>
    <row r="145" s="198" customFormat="1" ht="18" customHeight="1" spans="1:5">
      <c r="A145" s="213">
        <v>323003</v>
      </c>
      <c r="B145" s="161" t="s">
        <v>895</v>
      </c>
      <c r="C145" s="214" t="s">
        <v>896</v>
      </c>
      <c r="D145" s="215">
        <v>8571</v>
      </c>
      <c r="E145" s="216"/>
    </row>
    <row r="146" s="198" customFormat="1" ht="18" customHeight="1" spans="1:5">
      <c r="A146" s="213">
        <v>323003</v>
      </c>
      <c r="B146" s="161" t="s">
        <v>895</v>
      </c>
      <c r="C146" s="214" t="s">
        <v>897</v>
      </c>
      <c r="D146" s="215">
        <v>500</v>
      </c>
      <c r="E146" s="216"/>
    </row>
    <row r="147" s="198" customFormat="1" ht="18" customHeight="1" spans="1:5">
      <c r="A147" s="213">
        <v>323003</v>
      </c>
      <c r="B147" s="161" t="s">
        <v>895</v>
      </c>
      <c r="C147" s="214" t="s">
        <v>898</v>
      </c>
      <c r="D147" s="215">
        <v>257</v>
      </c>
      <c r="E147" s="216"/>
    </row>
    <row r="148" s="198" customFormat="1" ht="18" customHeight="1" spans="1:5">
      <c r="A148" s="213">
        <v>323003</v>
      </c>
      <c r="B148" s="161" t="s">
        <v>895</v>
      </c>
      <c r="C148" s="214" t="s">
        <v>899</v>
      </c>
      <c r="D148" s="215">
        <v>0.32</v>
      </c>
      <c r="E148" s="216"/>
    </row>
    <row r="149" s="198" customFormat="1" ht="18" customHeight="1" spans="1:5">
      <c r="A149" s="221"/>
      <c r="B149" s="218" t="s">
        <v>900</v>
      </c>
      <c r="C149" s="214"/>
      <c r="D149" s="215">
        <v>9328.32</v>
      </c>
      <c r="E149" s="216"/>
    </row>
    <row r="150" s="198" customFormat="1" ht="18" customHeight="1" spans="1:5">
      <c r="A150" s="213">
        <v>323004</v>
      </c>
      <c r="B150" s="161" t="s">
        <v>901</v>
      </c>
      <c r="C150" s="214" t="s">
        <v>902</v>
      </c>
      <c r="D150" s="215">
        <v>1.8</v>
      </c>
      <c r="E150" s="216"/>
    </row>
    <row r="151" s="198" customFormat="1" ht="18" customHeight="1" spans="1:5">
      <c r="A151" s="221"/>
      <c r="B151" s="218" t="s">
        <v>903</v>
      </c>
      <c r="C151" s="214"/>
      <c r="D151" s="215">
        <v>1.8</v>
      </c>
      <c r="E151" s="216"/>
    </row>
    <row r="152" s="198" customFormat="1" ht="18" customHeight="1" spans="1:5">
      <c r="A152" s="213">
        <v>326001</v>
      </c>
      <c r="B152" s="161" t="s">
        <v>904</v>
      </c>
      <c r="C152" s="214" t="s">
        <v>905</v>
      </c>
      <c r="D152" s="215">
        <v>4</v>
      </c>
      <c r="E152" s="216"/>
    </row>
    <row r="153" s="198" customFormat="1" ht="18" customHeight="1" spans="1:5">
      <c r="A153" s="213">
        <v>326001</v>
      </c>
      <c r="B153" s="161" t="s">
        <v>904</v>
      </c>
      <c r="C153" s="214" t="s">
        <v>906</v>
      </c>
      <c r="D153" s="215">
        <v>8</v>
      </c>
      <c r="E153" s="216"/>
    </row>
    <row r="154" s="198" customFormat="1" ht="18" customHeight="1" spans="1:5">
      <c r="A154" s="213">
        <v>326001</v>
      </c>
      <c r="B154" s="161" t="s">
        <v>904</v>
      </c>
      <c r="C154" s="214" t="s">
        <v>907</v>
      </c>
      <c r="D154" s="215">
        <v>6.06</v>
      </c>
      <c r="E154" s="216"/>
    </row>
    <row r="155" s="198" customFormat="1" ht="18" customHeight="1" spans="1:5">
      <c r="A155" s="213">
        <v>326001</v>
      </c>
      <c r="B155" s="161" t="s">
        <v>904</v>
      </c>
      <c r="C155" s="214" t="s">
        <v>908</v>
      </c>
      <c r="D155" s="215">
        <v>4</v>
      </c>
      <c r="E155" s="216"/>
    </row>
    <row r="156" s="198" customFormat="1" ht="18" customHeight="1" spans="1:5">
      <c r="A156" s="213">
        <v>326001</v>
      </c>
      <c r="B156" s="161" t="s">
        <v>904</v>
      </c>
      <c r="C156" s="214" t="s">
        <v>803</v>
      </c>
      <c r="D156" s="215">
        <v>9.7</v>
      </c>
      <c r="E156" s="222"/>
    </row>
    <row r="157" s="198" customFormat="1" ht="18" customHeight="1" spans="1:5">
      <c r="A157" s="213">
        <v>326001</v>
      </c>
      <c r="B157" s="161" t="s">
        <v>904</v>
      </c>
      <c r="C157" s="214" t="s">
        <v>909</v>
      </c>
      <c r="D157" s="215">
        <v>148</v>
      </c>
      <c r="E157" s="222"/>
    </row>
    <row r="158" s="198" customFormat="1" ht="18" customHeight="1" spans="1:5">
      <c r="A158" s="213">
        <v>326001</v>
      </c>
      <c r="B158" s="161" t="s">
        <v>904</v>
      </c>
      <c r="C158" s="214" t="s">
        <v>910</v>
      </c>
      <c r="D158" s="215">
        <v>40</v>
      </c>
      <c r="E158" s="216"/>
    </row>
    <row r="159" s="198" customFormat="1" ht="18" customHeight="1" spans="1:5">
      <c r="A159" s="213">
        <v>326001</v>
      </c>
      <c r="B159" s="161" t="s">
        <v>904</v>
      </c>
      <c r="C159" s="214" t="s">
        <v>911</v>
      </c>
      <c r="D159" s="215">
        <v>2</v>
      </c>
      <c r="E159" s="216"/>
    </row>
    <row r="160" s="198" customFormat="1" ht="18" customHeight="1" spans="1:5">
      <c r="A160" s="213">
        <v>326001</v>
      </c>
      <c r="B160" s="161" t="s">
        <v>904</v>
      </c>
      <c r="C160" s="214" t="s">
        <v>912</v>
      </c>
      <c r="D160" s="215">
        <v>4.35</v>
      </c>
      <c r="E160" s="216"/>
    </row>
    <row r="161" s="198" customFormat="1" ht="18" customHeight="1" spans="1:5">
      <c r="A161" s="213">
        <v>326001</v>
      </c>
      <c r="B161" s="161" t="s">
        <v>904</v>
      </c>
      <c r="C161" s="214" t="s">
        <v>913</v>
      </c>
      <c r="D161" s="215">
        <v>5.6</v>
      </c>
      <c r="E161" s="216"/>
    </row>
    <row r="162" s="198" customFormat="1" ht="18" customHeight="1" spans="1:5">
      <c r="A162" s="213">
        <v>326001</v>
      </c>
      <c r="B162" s="161" t="s">
        <v>904</v>
      </c>
      <c r="C162" s="214" t="s">
        <v>914</v>
      </c>
      <c r="D162" s="215">
        <v>4.5</v>
      </c>
      <c r="E162" s="216"/>
    </row>
    <row r="163" s="198" customFormat="1" ht="18" customHeight="1" spans="1:5">
      <c r="A163" s="213">
        <v>326001</v>
      </c>
      <c r="B163" s="161" t="s">
        <v>904</v>
      </c>
      <c r="C163" s="214" t="s">
        <v>915</v>
      </c>
      <c r="D163" s="215">
        <v>6</v>
      </c>
      <c r="E163" s="216"/>
    </row>
    <row r="164" s="198" customFormat="1" ht="18" customHeight="1" spans="1:5">
      <c r="A164" s="213">
        <v>326001</v>
      </c>
      <c r="B164" s="161" t="s">
        <v>904</v>
      </c>
      <c r="C164" s="214" t="s">
        <v>916</v>
      </c>
      <c r="D164" s="215">
        <v>9.2</v>
      </c>
      <c r="E164" s="216"/>
    </row>
    <row r="165" s="198" customFormat="1" ht="18" customHeight="1" spans="1:5">
      <c r="A165" s="213">
        <v>326001</v>
      </c>
      <c r="B165" s="161" t="s">
        <v>904</v>
      </c>
      <c r="C165" s="214" t="s">
        <v>917</v>
      </c>
      <c r="D165" s="215">
        <v>12</v>
      </c>
      <c r="E165" s="216"/>
    </row>
    <row r="166" s="198" customFormat="1" ht="18" customHeight="1" spans="1:5">
      <c r="A166" s="213">
        <v>326001</v>
      </c>
      <c r="B166" s="161" t="s">
        <v>904</v>
      </c>
      <c r="C166" s="214" t="s">
        <v>918</v>
      </c>
      <c r="D166" s="215">
        <v>10</v>
      </c>
      <c r="E166" s="216"/>
    </row>
    <row r="167" s="198" customFormat="1" ht="18" customHeight="1" spans="1:5">
      <c r="A167" s="221"/>
      <c r="B167" s="218" t="s">
        <v>919</v>
      </c>
      <c r="C167" s="214"/>
      <c r="D167" s="215">
        <v>273.41</v>
      </c>
      <c r="E167" s="216"/>
    </row>
    <row r="168" s="198" customFormat="1" ht="18" customHeight="1" spans="1:5">
      <c r="A168" s="213">
        <v>333001</v>
      </c>
      <c r="B168" s="161" t="s">
        <v>920</v>
      </c>
      <c r="C168" s="214" t="s">
        <v>921</v>
      </c>
      <c r="D168" s="215">
        <v>5.42</v>
      </c>
      <c r="E168" s="216"/>
    </row>
    <row r="169" s="198" customFormat="1" ht="18" customHeight="1" spans="1:5">
      <c r="A169" s="213">
        <v>333001</v>
      </c>
      <c r="B169" s="161" t="s">
        <v>920</v>
      </c>
      <c r="C169" s="214" t="s">
        <v>922</v>
      </c>
      <c r="D169" s="215">
        <v>156</v>
      </c>
      <c r="E169" s="216"/>
    </row>
    <row r="170" s="198" customFormat="1" ht="18" customHeight="1" spans="1:5">
      <c r="A170" s="213">
        <v>333001</v>
      </c>
      <c r="B170" s="161" t="s">
        <v>920</v>
      </c>
      <c r="C170" s="214" t="s">
        <v>923</v>
      </c>
      <c r="D170" s="215">
        <v>6</v>
      </c>
      <c r="E170" s="216"/>
    </row>
    <row r="171" s="198" customFormat="1" ht="18" customHeight="1" spans="1:5">
      <c r="A171" s="213">
        <v>333001</v>
      </c>
      <c r="B171" s="161" t="s">
        <v>920</v>
      </c>
      <c r="C171" s="214" t="s">
        <v>924</v>
      </c>
      <c r="D171" s="215">
        <v>0.72</v>
      </c>
      <c r="E171" s="216"/>
    </row>
    <row r="172" s="198" customFormat="1" ht="18" customHeight="1" spans="1:5">
      <c r="A172" s="213">
        <v>333001</v>
      </c>
      <c r="B172" s="161" t="s">
        <v>920</v>
      </c>
      <c r="C172" s="214" t="s">
        <v>925</v>
      </c>
      <c r="D172" s="215">
        <v>21.2</v>
      </c>
      <c r="E172" s="216"/>
    </row>
    <row r="173" s="198" customFormat="1" ht="18" customHeight="1" spans="1:5">
      <c r="A173" s="213">
        <v>333001</v>
      </c>
      <c r="B173" s="161" t="s">
        <v>920</v>
      </c>
      <c r="C173" s="214" t="s">
        <v>926</v>
      </c>
      <c r="D173" s="215">
        <v>3.5</v>
      </c>
      <c r="E173" s="222"/>
    </row>
    <row r="174" s="198" customFormat="1" ht="18" customHeight="1" spans="1:5">
      <c r="A174" s="213">
        <v>333001</v>
      </c>
      <c r="B174" s="161" t="s">
        <v>920</v>
      </c>
      <c r="C174" s="214" t="s">
        <v>927</v>
      </c>
      <c r="D174" s="215">
        <v>4.9</v>
      </c>
      <c r="E174" s="222"/>
    </row>
    <row r="175" s="198" customFormat="1" ht="18" customHeight="1" spans="1:5">
      <c r="A175" s="213">
        <v>333001</v>
      </c>
      <c r="B175" s="161" t="s">
        <v>920</v>
      </c>
      <c r="C175" s="214" t="s">
        <v>916</v>
      </c>
      <c r="D175" s="215">
        <v>1.5</v>
      </c>
      <c r="E175" s="222"/>
    </row>
    <row r="176" s="198" customFormat="1" ht="18" customHeight="1" spans="1:5">
      <c r="A176" s="213">
        <v>333001</v>
      </c>
      <c r="B176" s="161" t="s">
        <v>920</v>
      </c>
      <c r="C176" s="214" t="s">
        <v>928</v>
      </c>
      <c r="D176" s="215">
        <v>30</v>
      </c>
      <c r="E176" s="222"/>
    </row>
    <row r="177" s="198" customFormat="1" ht="18" customHeight="1" spans="1:5">
      <c r="A177" s="213">
        <v>333001</v>
      </c>
      <c r="B177" s="161" t="s">
        <v>920</v>
      </c>
      <c r="C177" s="214" t="s">
        <v>929</v>
      </c>
      <c r="D177" s="215">
        <v>12.2</v>
      </c>
      <c r="E177" s="216"/>
    </row>
    <row r="178" s="198" customFormat="1" ht="18" customHeight="1" spans="1:5">
      <c r="A178" s="213">
        <v>333001</v>
      </c>
      <c r="B178" s="161" t="s">
        <v>920</v>
      </c>
      <c r="C178" s="214" t="s">
        <v>930</v>
      </c>
      <c r="D178" s="215">
        <v>0.84</v>
      </c>
      <c r="E178" s="216"/>
    </row>
    <row r="179" s="198" customFormat="1" ht="18" customHeight="1" spans="1:5">
      <c r="A179" s="213">
        <v>333001</v>
      </c>
      <c r="B179" s="161" t="s">
        <v>920</v>
      </c>
      <c r="C179" s="214" t="s">
        <v>931</v>
      </c>
      <c r="D179" s="215">
        <v>4.3</v>
      </c>
      <c r="E179" s="216"/>
    </row>
    <row r="180" s="198" customFormat="1" ht="18" customHeight="1" spans="1:5">
      <c r="A180" s="213">
        <v>333001</v>
      </c>
      <c r="B180" s="161" t="s">
        <v>920</v>
      </c>
      <c r="C180" s="214" t="s">
        <v>932</v>
      </c>
      <c r="D180" s="215">
        <v>10.99</v>
      </c>
      <c r="E180" s="216"/>
    </row>
    <row r="181" s="198" customFormat="1" ht="18" customHeight="1" spans="1:5">
      <c r="A181" s="221"/>
      <c r="B181" s="218" t="s">
        <v>933</v>
      </c>
      <c r="C181" s="214"/>
      <c r="D181" s="215">
        <v>257.57</v>
      </c>
      <c r="E181" s="216"/>
    </row>
    <row r="182" s="198" customFormat="1" ht="18" customHeight="1" spans="1:5">
      <c r="A182" s="213">
        <v>333003</v>
      </c>
      <c r="B182" s="161" t="s">
        <v>934</v>
      </c>
      <c r="C182" s="214" t="s">
        <v>935</v>
      </c>
      <c r="D182" s="215">
        <v>5</v>
      </c>
      <c r="E182" s="216"/>
    </row>
    <row r="183" s="198" customFormat="1" ht="18" customHeight="1" spans="1:5">
      <c r="A183" s="213">
        <v>333003</v>
      </c>
      <c r="B183" s="161" t="s">
        <v>934</v>
      </c>
      <c r="C183" s="214" t="s">
        <v>936</v>
      </c>
      <c r="D183" s="215">
        <v>20</v>
      </c>
      <c r="E183" s="222"/>
    </row>
    <row r="184" s="198" customFormat="1" ht="18" customHeight="1" spans="1:5">
      <c r="A184" s="221"/>
      <c r="B184" s="218" t="s">
        <v>937</v>
      </c>
      <c r="C184" s="214"/>
      <c r="D184" s="215">
        <v>25</v>
      </c>
      <c r="E184" s="216"/>
    </row>
    <row r="185" s="198" customFormat="1" ht="18" customHeight="1" spans="1:5">
      <c r="A185" s="213">
        <v>333004</v>
      </c>
      <c r="B185" s="161" t="s">
        <v>938</v>
      </c>
      <c r="C185" s="214" t="s">
        <v>939</v>
      </c>
      <c r="D185" s="215">
        <v>5985.4</v>
      </c>
      <c r="E185" s="216"/>
    </row>
    <row r="186" s="198" customFormat="1" ht="18" customHeight="1" spans="1:5">
      <c r="A186" s="221"/>
      <c r="B186" s="218" t="s">
        <v>940</v>
      </c>
      <c r="C186" s="214"/>
      <c r="D186" s="215">
        <v>5985.4</v>
      </c>
      <c r="E186" s="216"/>
    </row>
    <row r="187" s="198" customFormat="1" ht="18" customHeight="1" spans="1:5">
      <c r="A187" s="213">
        <v>348001</v>
      </c>
      <c r="B187" s="161" t="s">
        <v>941</v>
      </c>
      <c r="C187" s="214" t="s">
        <v>942</v>
      </c>
      <c r="D187" s="215">
        <v>15</v>
      </c>
      <c r="E187" s="216"/>
    </row>
    <row r="188" s="198" customFormat="1" ht="18" customHeight="1" spans="1:5">
      <c r="A188" s="213">
        <v>348001</v>
      </c>
      <c r="B188" s="161" t="s">
        <v>941</v>
      </c>
      <c r="C188" s="214" t="s">
        <v>943</v>
      </c>
      <c r="D188" s="215">
        <v>4.16</v>
      </c>
      <c r="E188" s="216"/>
    </row>
    <row r="189" s="198" customFormat="1" ht="18" customHeight="1" spans="1:5">
      <c r="A189" s="213">
        <v>348001</v>
      </c>
      <c r="B189" s="161" t="s">
        <v>941</v>
      </c>
      <c r="C189" s="214" t="s">
        <v>944</v>
      </c>
      <c r="D189" s="215">
        <v>9</v>
      </c>
      <c r="E189" s="216"/>
    </row>
    <row r="190" s="198" customFormat="1" ht="18" customHeight="1" spans="1:5">
      <c r="A190" s="213">
        <v>348001</v>
      </c>
      <c r="B190" s="161" t="s">
        <v>941</v>
      </c>
      <c r="C190" s="214" t="s">
        <v>945</v>
      </c>
      <c r="D190" s="215">
        <v>0.18</v>
      </c>
      <c r="E190" s="216"/>
    </row>
    <row r="191" s="198" customFormat="1" ht="18" customHeight="1" spans="1:5">
      <c r="A191" s="221"/>
      <c r="B191" s="218" t="s">
        <v>946</v>
      </c>
      <c r="C191" s="220"/>
      <c r="D191" s="215">
        <v>28.34</v>
      </c>
      <c r="E191" s="216"/>
    </row>
    <row r="192" s="198" customFormat="1" ht="18" customHeight="1" spans="1:5">
      <c r="A192" s="213">
        <v>348003</v>
      </c>
      <c r="B192" s="161" t="s">
        <v>947</v>
      </c>
      <c r="C192" s="214" t="s">
        <v>948</v>
      </c>
      <c r="D192" s="215">
        <v>224.64</v>
      </c>
      <c r="E192" s="216"/>
    </row>
    <row r="193" s="198" customFormat="1" ht="18" customHeight="1" spans="1:5">
      <c r="A193" s="213">
        <v>348003</v>
      </c>
      <c r="B193" s="161" t="s">
        <v>947</v>
      </c>
      <c r="C193" s="214" t="s">
        <v>949</v>
      </c>
      <c r="D193" s="215">
        <v>55</v>
      </c>
      <c r="E193" s="216"/>
    </row>
    <row r="194" s="198" customFormat="1" ht="18" customHeight="1" spans="1:5">
      <c r="A194" s="213">
        <v>348003</v>
      </c>
      <c r="B194" s="161" t="s">
        <v>947</v>
      </c>
      <c r="C194" s="214" t="s">
        <v>950</v>
      </c>
      <c r="D194" s="215">
        <v>250</v>
      </c>
      <c r="E194" s="216"/>
    </row>
    <row r="195" s="198" customFormat="1" ht="18" customHeight="1" spans="1:5">
      <c r="A195" s="213">
        <v>348003</v>
      </c>
      <c r="B195" s="161" t="s">
        <v>947</v>
      </c>
      <c r="C195" s="214" t="s">
        <v>951</v>
      </c>
      <c r="D195" s="215">
        <v>30</v>
      </c>
      <c r="E195" s="216"/>
    </row>
    <row r="196" s="198" customFormat="1" ht="18" customHeight="1" spans="1:5">
      <c r="A196" s="213">
        <v>348003</v>
      </c>
      <c r="B196" s="161" t="s">
        <v>947</v>
      </c>
      <c r="C196" s="214" t="s">
        <v>952</v>
      </c>
      <c r="D196" s="215">
        <v>37</v>
      </c>
      <c r="E196" s="216"/>
    </row>
    <row r="197" s="198" customFormat="1" ht="18" customHeight="1" spans="1:5">
      <c r="A197" s="221"/>
      <c r="B197" s="218" t="s">
        <v>953</v>
      </c>
      <c r="C197" s="214"/>
      <c r="D197" s="215">
        <v>596.64</v>
      </c>
      <c r="E197" s="216"/>
    </row>
    <row r="198" s="198" customFormat="1" ht="18" customHeight="1" spans="1:5">
      <c r="A198" s="213">
        <v>357001</v>
      </c>
      <c r="B198" s="161" t="s">
        <v>954</v>
      </c>
      <c r="C198" s="214" t="s">
        <v>955</v>
      </c>
      <c r="D198" s="215">
        <v>15</v>
      </c>
      <c r="E198" s="216"/>
    </row>
    <row r="199" s="198" customFormat="1" ht="18" customHeight="1" spans="1:5">
      <c r="A199" s="213">
        <v>357001</v>
      </c>
      <c r="B199" s="161" t="s">
        <v>954</v>
      </c>
      <c r="C199" s="214" t="s">
        <v>956</v>
      </c>
      <c r="D199" s="215">
        <v>20</v>
      </c>
      <c r="E199" s="216"/>
    </row>
    <row r="200" s="198" customFormat="1" ht="18" customHeight="1" spans="1:5">
      <c r="A200" s="213">
        <v>357001</v>
      </c>
      <c r="B200" s="161" t="s">
        <v>954</v>
      </c>
      <c r="C200" s="214" t="s">
        <v>957</v>
      </c>
      <c r="D200" s="215">
        <v>527</v>
      </c>
      <c r="E200" s="216"/>
    </row>
    <row r="201" s="198" customFormat="1" ht="18" customHeight="1" spans="1:5">
      <c r="A201" s="213">
        <v>357001</v>
      </c>
      <c r="B201" s="161" t="s">
        <v>954</v>
      </c>
      <c r="C201" s="214" t="s">
        <v>958</v>
      </c>
      <c r="D201" s="215">
        <v>7.19</v>
      </c>
      <c r="E201" s="216"/>
    </row>
    <row r="202" s="198" customFormat="1" ht="18" customHeight="1" spans="1:5">
      <c r="A202" s="213">
        <v>357001</v>
      </c>
      <c r="B202" s="161" t="s">
        <v>954</v>
      </c>
      <c r="C202" s="214" t="s">
        <v>959</v>
      </c>
      <c r="D202" s="215">
        <v>19</v>
      </c>
      <c r="E202" s="216"/>
    </row>
    <row r="203" s="198" customFormat="1" ht="18" customHeight="1" spans="1:5">
      <c r="A203" s="221"/>
      <c r="B203" s="218" t="s">
        <v>960</v>
      </c>
      <c r="C203" s="220"/>
      <c r="D203" s="215">
        <v>588.19</v>
      </c>
      <c r="E203" s="216"/>
    </row>
    <row r="204" s="198" customFormat="1" ht="18" customHeight="1" spans="1:5">
      <c r="A204" s="213">
        <v>359001</v>
      </c>
      <c r="B204" s="161" t="s">
        <v>961</v>
      </c>
      <c r="C204" s="214" t="s">
        <v>962</v>
      </c>
      <c r="D204" s="215">
        <v>3.6</v>
      </c>
      <c r="E204" s="216"/>
    </row>
    <row r="205" s="198" customFormat="1" ht="18" customHeight="1" spans="1:5">
      <c r="A205" s="213">
        <v>359001</v>
      </c>
      <c r="B205" s="161" t="s">
        <v>961</v>
      </c>
      <c r="C205" s="214" t="s">
        <v>963</v>
      </c>
      <c r="D205" s="215">
        <v>3</v>
      </c>
      <c r="E205" s="216"/>
    </row>
    <row r="206" s="198" customFormat="1" ht="18" customHeight="1" spans="1:5">
      <c r="A206" s="213">
        <v>359001</v>
      </c>
      <c r="B206" s="161" t="s">
        <v>961</v>
      </c>
      <c r="C206" s="214" t="s">
        <v>964</v>
      </c>
      <c r="D206" s="215">
        <v>3</v>
      </c>
      <c r="E206" s="216"/>
    </row>
    <row r="207" s="198" customFormat="1" ht="18" customHeight="1" spans="1:5">
      <c r="A207" s="213">
        <v>359001</v>
      </c>
      <c r="B207" s="161" t="s">
        <v>961</v>
      </c>
      <c r="C207" s="214" t="s">
        <v>965</v>
      </c>
      <c r="D207" s="215">
        <v>5.4</v>
      </c>
      <c r="E207" s="216"/>
    </row>
    <row r="208" s="198" customFormat="1" ht="18" customHeight="1" spans="1:5">
      <c r="A208" s="213">
        <v>359001</v>
      </c>
      <c r="B208" s="161" t="s">
        <v>961</v>
      </c>
      <c r="C208" s="214" t="s">
        <v>966</v>
      </c>
      <c r="D208" s="215">
        <v>5</v>
      </c>
      <c r="E208" s="216"/>
    </row>
    <row r="209" s="198" customFormat="1" ht="18" customHeight="1" spans="1:5">
      <c r="A209" s="213">
        <v>359001</v>
      </c>
      <c r="B209" s="161" t="s">
        <v>961</v>
      </c>
      <c r="C209" s="214" t="s">
        <v>967</v>
      </c>
      <c r="D209" s="215">
        <v>5</v>
      </c>
      <c r="E209" s="216"/>
    </row>
    <row r="210" s="198" customFormat="1" ht="18" customHeight="1" spans="1:5">
      <c r="A210" s="221"/>
      <c r="B210" s="218" t="s">
        <v>968</v>
      </c>
      <c r="C210" s="214"/>
      <c r="D210" s="215">
        <v>25</v>
      </c>
      <c r="E210" s="216"/>
    </row>
    <row r="211" s="198" customFormat="1" ht="18" customHeight="1" spans="1:5">
      <c r="A211" s="213">
        <v>360001</v>
      </c>
      <c r="B211" s="161" t="s">
        <v>969</v>
      </c>
      <c r="C211" s="220" t="s">
        <v>970</v>
      </c>
      <c r="D211" s="215">
        <v>48</v>
      </c>
      <c r="E211" s="216"/>
    </row>
    <row r="212" s="198" customFormat="1" ht="18" customHeight="1" spans="1:5">
      <c r="A212" s="213">
        <v>360001</v>
      </c>
      <c r="B212" s="161" t="s">
        <v>969</v>
      </c>
      <c r="C212" s="220" t="s">
        <v>971</v>
      </c>
      <c r="D212" s="215">
        <v>0.18</v>
      </c>
      <c r="E212" s="216"/>
    </row>
    <row r="213" s="198" customFormat="1" ht="18" customHeight="1" spans="1:5">
      <c r="A213" s="213">
        <v>360001</v>
      </c>
      <c r="B213" s="161" t="s">
        <v>969</v>
      </c>
      <c r="C213" s="220" t="s">
        <v>972</v>
      </c>
      <c r="D213" s="215">
        <v>4.46</v>
      </c>
      <c r="E213" s="216"/>
    </row>
    <row r="214" s="198" customFormat="1" ht="18" customHeight="1" spans="1:5">
      <c r="A214" s="213">
        <v>360001</v>
      </c>
      <c r="B214" s="161" t="s">
        <v>969</v>
      </c>
      <c r="C214" s="220" t="s">
        <v>973</v>
      </c>
      <c r="D214" s="215">
        <v>15.75</v>
      </c>
      <c r="E214" s="216"/>
    </row>
    <row r="215" s="198" customFormat="1" ht="18" customHeight="1" spans="1:5">
      <c r="A215" s="213">
        <v>360001</v>
      </c>
      <c r="B215" s="161" t="s">
        <v>969</v>
      </c>
      <c r="C215" s="220" t="s">
        <v>974</v>
      </c>
      <c r="D215" s="215">
        <v>69.26</v>
      </c>
      <c r="E215" s="216"/>
    </row>
    <row r="216" s="198" customFormat="1" ht="18" customHeight="1" spans="1:5">
      <c r="A216" s="221"/>
      <c r="B216" s="218" t="s">
        <v>975</v>
      </c>
      <c r="C216" s="220"/>
      <c r="D216" s="215">
        <v>137.65</v>
      </c>
      <c r="E216" s="216"/>
    </row>
    <row r="217" s="198" customFormat="1" ht="18" customHeight="1" spans="1:5">
      <c r="A217" s="213">
        <v>360007</v>
      </c>
      <c r="B217" s="161" t="s">
        <v>976</v>
      </c>
      <c r="C217" s="214" t="s">
        <v>971</v>
      </c>
      <c r="D217" s="215">
        <v>0.99</v>
      </c>
      <c r="E217" s="216"/>
    </row>
    <row r="218" s="198" customFormat="1" ht="18" customHeight="1" spans="1:5">
      <c r="A218" s="213">
        <v>360007</v>
      </c>
      <c r="B218" s="161" t="s">
        <v>976</v>
      </c>
      <c r="C218" s="214" t="s">
        <v>972</v>
      </c>
      <c r="D218" s="215">
        <v>2.82</v>
      </c>
      <c r="E218" s="222"/>
    </row>
    <row r="219" s="198" customFormat="1" ht="18" customHeight="1" spans="1:5">
      <c r="A219" s="213">
        <v>360007</v>
      </c>
      <c r="B219" s="161" t="s">
        <v>976</v>
      </c>
      <c r="C219" s="214" t="s">
        <v>977</v>
      </c>
      <c r="D219" s="215">
        <v>40</v>
      </c>
      <c r="E219" s="216"/>
    </row>
    <row r="220" s="198" customFormat="1" ht="18" customHeight="1" spans="1:5">
      <c r="A220" s="221"/>
      <c r="B220" s="218" t="s">
        <v>978</v>
      </c>
      <c r="C220" s="214"/>
      <c r="D220" s="215">
        <v>43.81</v>
      </c>
      <c r="E220" s="216"/>
    </row>
    <row r="221" s="198" customFormat="1" ht="18" customHeight="1" spans="1:5">
      <c r="A221" s="213">
        <v>360009</v>
      </c>
      <c r="B221" s="161" t="s">
        <v>979</v>
      </c>
      <c r="C221" s="220" t="s">
        <v>980</v>
      </c>
      <c r="D221" s="215">
        <v>15.77</v>
      </c>
      <c r="E221" s="216"/>
    </row>
    <row r="222" s="198" customFormat="1" ht="18" customHeight="1" spans="1:5">
      <c r="A222" s="213">
        <v>360009</v>
      </c>
      <c r="B222" s="161" t="s">
        <v>979</v>
      </c>
      <c r="C222" s="220" t="s">
        <v>981</v>
      </c>
      <c r="D222" s="215">
        <v>0.76</v>
      </c>
      <c r="E222" s="216"/>
    </row>
    <row r="223" s="198" customFormat="1" ht="18" customHeight="1" spans="1:5">
      <c r="A223" s="221"/>
      <c r="B223" s="218" t="s">
        <v>982</v>
      </c>
      <c r="C223" s="220"/>
      <c r="D223" s="215">
        <v>16.53</v>
      </c>
      <c r="E223" s="216"/>
    </row>
    <row r="224" s="198" customFormat="1" ht="18" customHeight="1" spans="1:5">
      <c r="A224" s="213">
        <v>360012</v>
      </c>
      <c r="B224" s="161" t="s">
        <v>983</v>
      </c>
      <c r="C224" s="214" t="s">
        <v>984</v>
      </c>
      <c r="D224" s="215">
        <v>1.14</v>
      </c>
      <c r="E224" s="216"/>
    </row>
    <row r="225" s="198" customFormat="1" ht="18" customHeight="1" spans="1:5">
      <c r="A225" s="213">
        <v>360012</v>
      </c>
      <c r="B225" s="161" t="s">
        <v>983</v>
      </c>
      <c r="C225" s="214" t="s">
        <v>985</v>
      </c>
      <c r="D225" s="215">
        <v>6.67</v>
      </c>
      <c r="E225" s="222"/>
    </row>
    <row r="226" s="198" customFormat="1" ht="18" customHeight="1" spans="1:5">
      <c r="A226" s="213">
        <v>360012</v>
      </c>
      <c r="B226" s="161" t="s">
        <v>983</v>
      </c>
      <c r="C226" s="214" t="s">
        <v>986</v>
      </c>
      <c r="D226" s="215">
        <v>1.9</v>
      </c>
      <c r="E226" s="222"/>
    </row>
    <row r="227" s="198" customFormat="1" ht="18" customHeight="1" spans="1:5">
      <c r="A227" s="213">
        <v>360012</v>
      </c>
      <c r="B227" s="161" t="s">
        <v>983</v>
      </c>
      <c r="C227" s="214" t="s">
        <v>987</v>
      </c>
      <c r="D227" s="215">
        <v>18</v>
      </c>
      <c r="E227" s="216"/>
    </row>
    <row r="228" s="198" customFormat="1" ht="18" customHeight="1" spans="1:5">
      <c r="A228" s="221"/>
      <c r="B228" s="218" t="s">
        <v>988</v>
      </c>
      <c r="C228" s="214"/>
      <c r="D228" s="215">
        <v>27.71</v>
      </c>
      <c r="E228" s="216"/>
    </row>
    <row r="229" s="198" customFormat="1" ht="18" customHeight="1" spans="1:5">
      <c r="A229" s="213">
        <v>360013</v>
      </c>
      <c r="B229" s="161" t="s">
        <v>989</v>
      </c>
      <c r="C229" s="214" t="s">
        <v>990</v>
      </c>
      <c r="D229" s="215">
        <v>4000</v>
      </c>
      <c r="E229" s="216"/>
    </row>
    <row r="230" s="198" customFormat="1" ht="18" customHeight="1" spans="1:5">
      <c r="A230" s="213">
        <v>360013</v>
      </c>
      <c r="B230" s="161" t="s">
        <v>989</v>
      </c>
      <c r="C230" s="214" t="s">
        <v>991</v>
      </c>
      <c r="D230" s="215">
        <v>2.56</v>
      </c>
      <c r="E230" s="216"/>
    </row>
    <row r="231" s="198" customFormat="1" ht="18" customHeight="1" spans="1:5">
      <c r="A231" s="213">
        <v>360013</v>
      </c>
      <c r="B231" s="161" t="s">
        <v>989</v>
      </c>
      <c r="C231" s="214" t="s">
        <v>992</v>
      </c>
      <c r="D231" s="215">
        <v>6.82</v>
      </c>
      <c r="E231" s="216"/>
    </row>
    <row r="232" s="198" customFormat="1" ht="18" customHeight="1" spans="1:5">
      <c r="A232" s="213">
        <v>360013</v>
      </c>
      <c r="B232" s="161" t="s">
        <v>989</v>
      </c>
      <c r="C232" s="220" t="s">
        <v>993</v>
      </c>
      <c r="D232" s="215">
        <v>39.52</v>
      </c>
      <c r="E232" s="216"/>
    </row>
    <row r="233" s="198" customFormat="1" ht="18" customHeight="1" spans="1:5">
      <c r="A233" s="221"/>
      <c r="B233" s="218" t="s">
        <v>994</v>
      </c>
      <c r="C233" s="220"/>
      <c r="D233" s="215">
        <v>4048.9</v>
      </c>
      <c r="E233" s="216"/>
    </row>
    <row r="234" s="198" customFormat="1" ht="18" customHeight="1" spans="1:5">
      <c r="A234" s="213">
        <v>360014</v>
      </c>
      <c r="B234" s="161" t="s">
        <v>995</v>
      </c>
      <c r="C234" s="214" t="s">
        <v>996</v>
      </c>
      <c r="D234" s="215">
        <v>6</v>
      </c>
      <c r="E234" s="216"/>
    </row>
    <row r="235" s="198" customFormat="1" ht="18" customHeight="1" spans="1:5">
      <c r="A235" s="213">
        <v>360014</v>
      </c>
      <c r="B235" s="161" t="s">
        <v>995</v>
      </c>
      <c r="C235" s="214" t="s">
        <v>971</v>
      </c>
      <c r="D235" s="215">
        <v>0.9</v>
      </c>
      <c r="E235" s="222"/>
    </row>
    <row r="236" s="198" customFormat="1" ht="18" customHeight="1" spans="1:5">
      <c r="A236" s="213">
        <v>360014</v>
      </c>
      <c r="B236" s="161" t="s">
        <v>995</v>
      </c>
      <c r="C236" s="214" t="s">
        <v>972</v>
      </c>
      <c r="D236" s="215">
        <v>0.54</v>
      </c>
      <c r="E236" s="222"/>
    </row>
    <row r="237" s="198" customFormat="1" ht="18" customHeight="1" spans="1:5">
      <c r="A237" s="213">
        <v>360014</v>
      </c>
      <c r="B237" s="161" t="s">
        <v>995</v>
      </c>
      <c r="C237" s="214" t="s">
        <v>977</v>
      </c>
      <c r="D237" s="215">
        <v>5.8</v>
      </c>
      <c r="E237" s="222"/>
    </row>
    <row r="238" s="198" customFormat="1" ht="18" customHeight="1" spans="1:5">
      <c r="A238" s="221"/>
      <c r="B238" s="218" t="s">
        <v>997</v>
      </c>
      <c r="C238" s="214"/>
      <c r="D238" s="215">
        <v>13.24</v>
      </c>
      <c r="E238" s="216"/>
    </row>
    <row r="239" s="198" customFormat="1" ht="18" customHeight="1" spans="1:5">
      <c r="A239" s="213">
        <v>360015</v>
      </c>
      <c r="B239" s="161" t="s">
        <v>998</v>
      </c>
      <c r="C239" s="220" t="s">
        <v>999</v>
      </c>
      <c r="D239" s="215">
        <v>8.82</v>
      </c>
      <c r="E239" s="216"/>
    </row>
    <row r="240" s="198" customFormat="1" ht="18" customHeight="1" spans="1:5">
      <c r="A240" s="213">
        <v>360015</v>
      </c>
      <c r="B240" s="161" t="s">
        <v>998</v>
      </c>
      <c r="C240" s="220" t="s">
        <v>1000</v>
      </c>
      <c r="D240" s="215">
        <v>0.38</v>
      </c>
      <c r="E240" s="216"/>
    </row>
    <row r="241" s="198" customFormat="1" ht="18" customHeight="1" spans="1:5">
      <c r="A241" s="221"/>
      <c r="B241" s="218" t="s">
        <v>1001</v>
      </c>
      <c r="C241" s="220"/>
      <c r="D241" s="215">
        <v>9.2</v>
      </c>
      <c r="E241" s="216"/>
    </row>
    <row r="242" s="198" customFormat="1" ht="18" customHeight="1" spans="1:5">
      <c r="A242" s="213">
        <v>360016</v>
      </c>
      <c r="B242" s="161" t="s">
        <v>1002</v>
      </c>
      <c r="C242" s="214" t="s">
        <v>972</v>
      </c>
      <c r="D242" s="215">
        <v>2.48</v>
      </c>
      <c r="E242" s="216"/>
    </row>
    <row r="243" s="198" customFormat="1" ht="18" customHeight="1" spans="1:5">
      <c r="A243" s="213">
        <v>360016</v>
      </c>
      <c r="B243" s="161" t="s">
        <v>1002</v>
      </c>
      <c r="C243" s="214" t="s">
        <v>971</v>
      </c>
      <c r="D243" s="215">
        <v>0.99</v>
      </c>
      <c r="E243" s="222"/>
    </row>
    <row r="244" s="198" customFormat="1" ht="18" customHeight="1" spans="1:5">
      <c r="A244" s="213">
        <v>360016</v>
      </c>
      <c r="B244" s="161" t="s">
        <v>1002</v>
      </c>
      <c r="C244" s="220" t="s">
        <v>977</v>
      </c>
      <c r="D244" s="215">
        <v>44.26</v>
      </c>
      <c r="E244" s="216"/>
    </row>
    <row r="245" s="198" customFormat="1" ht="18" customHeight="1" spans="1:5">
      <c r="A245" s="221"/>
      <c r="B245" s="218" t="s">
        <v>1003</v>
      </c>
      <c r="C245" s="220"/>
      <c r="D245" s="215">
        <v>47.73</v>
      </c>
      <c r="E245" s="216"/>
    </row>
    <row r="246" s="198" customFormat="1" ht="18" customHeight="1" spans="1:5">
      <c r="A246" s="213">
        <v>360017</v>
      </c>
      <c r="B246" s="161" t="s">
        <v>1004</v>
      </c>
      <c r="C246" s="214" t="s">
        <v>971</v>
      </c>
      <c r="D246" s="215">
        <v>0.09</v>
      </c>
      <c r="E246" s="216"/>
    </row>
    <row r="247" s="198" customFormat="1" ht="18" customHeight="1" spans="1:5">
      <c r="A247" s="213">
        <v>360017</v>
      </c>
      <c r="B247" s="161" t="s">
        <v>1004</v>
      </c>
      <c r="C247" s="214" t="s">
        <v>972</v>
      </c>
      <c r="D247" s="215">
        <v>1.74</v>
      </c>
      <c r="E247" s="216"/>
    </row>
    <row r="248" s="198" customFormat="1" ht="18" customHeight="1" spans="1:5">
      <c r="A248" s="213">
        <v>360017</v>
      </c>
      <c r="B248" s="161" t="s">
        <v>1004</v>
      </c>
      <c r="C248" s="214" t="s">
        <v>977</v>
      </c>
      <c r="D248" s="215">
        <v>27</v>
      </c>
      <c r="E248" s="216"/>
    </row>
    <row r="249" s="198" customFormat="1" ht="18" customHeight="1" spans="1:5">
      <c r="A249" s="221"/>
      <c r="B249" s="218" t="s">
        <v>1005</v>
      </c>
      <c r="C249" s="214"/>
      <c r="D249" s="215">
        <v>28.83</v>
      </c>
      <c r="E249" s="216"/>
    </row>
    <row r="250" s="198" customFormat="1" ht="18" customHeight="1" spans="1:5">
      <c r="A250" s="213">
        <v>360018</v>
      </c>
      <c r="B250" s="161" t="s">
        <v>1006</v>
      </c>
      <c r="C250" s="214" t="s">
        <v>980</v>
      </c>
      <c r="D250" s="215">
        <v>8.32</v>
      </c>
      <c r="E250" s="216"/>
    </row>
    <row r="251" s="198" customFormat="1" ht="18" customHeight="1" spans="1:5">
      <c r="A251" s="213">
        <v>360018</v>
      </c>
      <c r="B251" s="161" t="s">
        <v>1006</v>
      </c>
      <c r="C251" s="214" t="s">
        <v>1007</v>
      </c>
      <c r="D251" s="215">
        <v>7.5</v>
      </c>
      <c r="E251" s="216"/>
    </row>
    <row r="252" s="198" customFormat="1" ht="18" customHeight="1" spans="1:5">
      <c r="A252" s="213">
        <v>360018</v>
      </c>
      <c r="B252" s="161" t="s">
        <v>1006</v>
      </c>
      <c r="C252" s="214" t="s">
        <v>981</v>
      </c>
      <c r="D252" s="215">
        <v>0.57</v>
      </c>
      <c r="E252" s="216"/>
    </row>
    <row r="253" s="198" customFormat="1" ht="18" customHeight="1" spans="1:5">
      <c r="A253" s="221"/>
      <c r="B253" s="218" t="s">
        <v>1008</v>
      </c>
      <c r="C253" s="214"/>
      <c r="D253" s="215">
        <v>16.39</v>
      </c>
      <c r="E253" s="216"/>
    </row>
    <row r="254" s="198" customFormat="1" ht="18" customHeight="1" spans="1:5">
      <c r="A254" s="213">
        <v>360019</v>
      </c>
      <c r="B254" s="161" t="s">
        <v>1009</v>
      </c>
      <c r="C254" s="214" t="s">
        <v>971</v>
      </c>
      <c r="D254" s="215">
        <v>0.18</v>
      </c>
      <c r="E254" s="216"/>
    </row>
    <row r="255" s="198" customFormat="1" ht="18" customHeight="1" spans="1:5">
      <c r="A255" s="213">
        <v>360019</v>
      </c>
      <c r="B255" s="161" t="s">
        <v>1009</v>
      </c>
      <c r="C255" s="214" t="s">
        <v>972</v>
      </c>
      <c r="D255" s="215">
        <v>1.74</v>
      </c>
      <c r="E255" s="216"/>
    </row>
    <row r="256" s="198" customFormat="1" ht="18" customHeight="1" spans="1:5">
      <c r="A256" s="213">
        <v>360019</v>
      </c>
      <c r="B256" s="161" t="s">
        <v>1009</v>
      </c>
      <c r="C256" s="214" t="s">
        <v>977</v>
      </c>
      <c r="D256" s="215">
        <v>20.6</v>
      </c>
      <c r="E256" s="216"/>
    </row>
    <row r="257" s="198" customFormat="1" ht="18" customHeight="1" spans="1:5">
      <c r="A257" s="221"/>
      <c r="B257" s="218" t="s">
        <v>1010</v>
      </c>
      <c r="C257" s="214"/>
      <c r="D257" s="215">
        <v>22.52</v>
      </c>
      <c r="E257" s="216"/>
    </row>
    <row r="258" s="198" customFormat="1" ht="18" customHeight="1" spans="1:5">
      <c r="A258" s="213">
        <v>360020</v>
      </c>
      <c r="B258" s="161" t="s">
        <v>1011</v>
      </c>
      <c r="C258" s="214" t="s">
        <v>980</v>
      </c>
      <c r="D258" s="215">
        <v>15.47</v>
      </c>
      <c r="E258" s="216"/>
    </row>
    <row r="259" s="198" customFormat="1" ht="18" customHeight="1" spans="1:5">
      <c r="A259" s="213">
        <v>360020</v>
      </c>
      <c r="B259" s="161" t="s">
        <v>1011</v>
      </c>
      <c r="C259" s="214" t="s">
        <v>1007</v>
      </c>
      <c r="D259" s="215">
        <v>7.4</v>
      </c>
      <c r="E259" s="216"/>
    </row>
    <row r="260" s="198" customFormat="1" ht="18" customHeight="1" spans="1:5">
      <c r="A260" s="213">
        <v>360020</v>
      </c>
      <c r="B260" s="161" t="s">
        <v>1011</v>
      </c>
      <c r="C260" s="214" t="s">
        <v>1012</v>
      </c>
      <c r="D260" s="215">
        <v>0.18</v>
      </c>
      <c r="E260" s="216"/>
    </row>
    <row r="261" s="198" customFormat="1" ht="18" customHeight="1" spans="1:5">
      <c r="A261" s="213">
        <v>360020</v>
      </c>
      <c r="B261" s="161" t="s">
        <v>1011</v>
      </c>
      <c r="C261" s="214" t="s">
        <v>981</v>
      </c>
      <c r="D261" s="215">
        <v>2.28</v>
      </c>
      <c r="E261" s="216"/>
    </row>
    <row r="262" s="198" customFormat="1" ht="18" customHeight="1" spans="1:5">
      <c r="A262" s="221"/>
      <c r="B262" s="218" t="s">
        <v>1013</v>
      </c>
      <c r="C262" s="214"/>
      <c r="D262" s="215">
        <v>25.33</v>
      </c>
      <c r="E262" s="216"/>
    </row>
    <row r="263" s="198" customFormat="1" ht="18" customHeight="1" spans="1:5">
      <c r="A263" s="213">
        <v>360021</v>
      </c>
      <c r="B263" s="161" t="s">
        <v>1014</v>
      </c>
      <c r="C263" s="214" t="s">
        <v>980</v>
      </c>
      <c r="D263" s="215">
        <v>7.42</v>
      </c>
      <c r="E263" s="216"/>
    </row>
    <row r="264" s="198" customFormat="1" ht="18" customHeight="1" spans="1:5">
      <c r="A264" s="213">
        <v>360021</v>
      </c>
      <c r="B264" s="161" t="s">
        <v>1014</v>
      </c>
      <c r="C264" s="214" t="s">
        <v>1012</v>
      </c>
      <c r="D264" s="215">
        <v>3.84</v>
      </c>
      <c r="E264" s="216"/>
    </row>
    <row r="265" s="198" customFormat="1" ht="18" customHeight="1" spans="1:5">
      <c r="A265" s="213">
        <v>360021</v>
      </c>
      <c r="B265" s="161" t="s">
        <v>1014</v>
      </c>
      <c r="C265" s="214" t="s">
        <v>981</v>
      </c>
      <c r="D265" s="215">
        <v>0.57</v>
      </c>
      <c r="E265" s="216"/>
    </row>
    <row r="266" s="198" customFormat="1" ht="18" customHeight="1" spans="1:5">
      <c r="A266" s="221"/>
      <c r="B266" s="218" t="s">
        <v>1015</v>
      </c>
      <c r="C266" s="220"/>
      <c r="D266" s="215">
        <v>11.83</v>
      </c>
      <c r="E266" s="216"/>
    </row>
    <row r="267" s="198" customFormat="1" ht="18" customHeight="1" spans="1:5">
      <c r="A267" s="213">
        <v>360022</v>
      </c>
      <c r="B267" s="161" t="s">
        <v>1016</v>
      </c>
      <c r="C267" s="214" t="s">
        <v>972</v>
      </c>
      <c r="D267" s="215">
        <v>0.82</v>
      </c>
      <c r="E267" s="216"/>
    </row>
    <row r="268" s="198" customFormat="1" ht="18" customHeight="1" spans="1:5">
      <c r="A268" s="213">
        <v>360022</v>
      </c>
      <c r="B268" s="161" t="s">
        <v>1016</v>
      </c>
      <c r="C268" s="214" t="s">
        <v>977</v>
      </c>
      <c r="D268" s="215">
        <v>14.4</v>
      </c>
      <c r="E268" s="216"/>
    </row>
    <row r="269" s="198" customFormat="1" ht="18" customHeight="1" spans="1:5">
      <c r="A269" s="221"/>
      <c r="B269" s="218" t="s">
        <v>1017</v>
      </c>
      <c r="C269" s="220"/>
      <c r="D269" s="215">
        <v>15.22</v>
      </c>
      <c r="E269" s="216"/>
    </row>
    <row r="270" s="198" customFormat="1" ht="18" customHeight="1" spans="1:5">
      <c r="A270" s="213">
        <v>360031</v>
      </c>
      <c r="B270" s="161" t="s">
        <v>1018</v>
      </c>
      <c r="C270" s="214" t="s">
        <v>980</v>
      </c>
      <c r="D270" s="215">
        <v>3.06</v>
      </c>
      <c r="E270" s="216"/>
    </row>
    <row r="271" s="198" customFormat="1" ht="18" customHeight="1" spans="1:5">
      <c r="A271" s="213">
        <v>360031</v>
      </c>
      <c r="B271" s="161" t="s">
        <v>1018</v>
      </c>
      <c r="C271" s="214" t="s">
        <v>1019</v>
      </c>
      <c r="D271" s="215">
        <v>2</v>
      </c>
      <c r="E271" s="216"/>
    </row>
    <row r="272" s="198" customFormat="1" ht="18" customHeight="1" spans="1:5">
      <c r="A272" s="213">
        <v>360031</v>
      </c>
      <c r="B272" s="161" t="s">
        <v>1018</v>
      </c>
      <c r="C272" s="214" t="s">
        <v>981</v>
      </c>
      <c r="D272" s="215">
        <v>0.38</v>
      </c>
      <c r="E272" s="216"/>
    </row>
    <row r="273" s="198" customFormat="1" ht="18" customHeight="1" spans="1:5">
      <c r="A273" s="221"/>
      <c r="B273" s="218" t="s">
        <v>1020</v>
      </c>
      <c r="C273" s="214"/>
      <c r="D273" s="215">
        <v>5.44</v>
      </c>
      <c r="E273" s="216"/>
    </row>
    <row r="274" s="198" customFormat="1" ht="18" customHeight="1" spans="1:5">
      <c r="A274" s="213">
        <v>360032</v>
      </c>
      <c r="B274" s="161" t="s">
        <v>1021</v>
      </c>
      <c r="C274" s="214" t="s">
        <v>980</v>
      </c>
      <c r="D274" s="215">
        <v>2.26</v>
      </c>
      <c r="E274" s="216"/>
    </row>
    <row r="275" s="198" customFormat="1" ht="18" customHeight="1" spans="1:5">
      <c r="A275" s="213">
        <v>360032</v>
      </c>
      <c r="B275" s="161" t="s">
        <v>1021</v>
      </c>
      <c r="C275" s="214" t="s">
        <v>1019</v>
      </c>
      <c r="D275" s="215">
        <v>0.7</v>
      </c>
      <c r="E275" s="216"/>
    </row>
    <row r="276" s="198" customFormat="1" ht="18" customHeight="1" spans="1:5">
      <c r="A276" s="213">
        <v>360032</v>
      </c>
      <c r="B276" s="161" t="s">
        <v>1021</v>
      </c>
      <c r="C276" s="214" t="s">
        <v>1012</v>
      </c>
      <c r="D276" s="215">
        <v>0.99</v>
      </c>
      <c r="E276" s="216"/>
    </row>
    <row r="277" s="198" customFormat="1" ht="18" customHeight="1" spans="1:5">
      <c r="A277" s="213">
        <v>360032</v>
      </c>
      <c r="B277" s="161" t="s">
        <v>1021</v>
      </c>
      <c r="C277" s="214" t="s">
        <v>981</v>
      </c>
      <c r="D277" s="215">
        <v>3.42</v>
      </c>
      <c r="E277" s="216"/>
    </row>
    <row r="278" s="198" customFormat="1" ht="18" customHeight="1" spans="1:5">
      <c r="A278" s="221"/>
      <c r="B278" s="218" t="s">
        <v>1022</v>
      </c>
      <c r="C278" s="220"/>
      <c r="D278" s="215">
        <v>7.37</v>
      </c>
      <c r="E278" s="216"/>
    </row>
    <row r="279" s="198" customFormat="1" ht="18" customHeight="1" spans="1:5">
      <c r="A279" s="213">
        <v>360033</v>
      </c>
      <c r="B279" s="161" t="s">
        <v>1023</v>
      </c>
      <c r="C279" s="214" t="s">
        <v>980</v>
      </c>
      <c r="D279" s="215">
        <v>3.02</v>
      </c>
      <c r="E279" s="216"/>
    </row>
    <row r="280" s="198" customFormat="1" ht="18" customHeight="1" spans="1:5">
      <c r="A280" s="213">
        <v>360033</v>
      </c>
      <c r="B280" s="161" t="s">
        <v>1023</v>
      </c>
      <c r="C280" s="214" t="s">
        <v>1019</v>
      </c>
      <c r="D280" s="215">
        <v>1.3</v>
      </c>
      <c r="E280" s="216"/>
    </row>
    <row r="281" s="198" customFormat="1" ht="18" customHeight="1" spans="1:5">
      <c r="A281" s="213">
        <v>360033</v>
      </c>
      <c r="B281" s="161" t="s">
        <v>1023</v>
      </c>
      <c r="C281" s="214" t="s">
        <v>981</v>
      </c>
      <c r="D281" s="215">
        <v>0.38</v>
      </c>
      <c r="E281" s="216"/>
    </row>
    <row r="282" s="198" customFormat="1" ht="18" customHeight="1" spans="1:5">
      <c r="A282" s="221"/>
      <c r="B282" s="218" t="s">
        <v>1024</v>
      </c>
      <c r="C282" s="214"/>
      <c r="D282" s="215">
        <v>4.7</v>
      </c>
      <c r="E282" s="216"/>
    </row>
    <row r="283" s="198" customFormat="1" ht="18" customHeight="1" spans="1:5">
      <c r="A283" s="213">
        <v>361001</v>
      </c>
      <c r="B283" s="161" t="s">
        <v>1025</v>
      </c>
      <c r="C283" s="214" t="s">
        <v>1026</v>
      </c>
      <c r="D283" s="215">
        <v>13.59</v>
      </c>
      <c r="E283" s="216"/>
    </row>
    <row r="284" s="198" customFormat="1" ht="18" customHeight="1" spans="1:5">
      <c r="A284" s="213">
        <v>361001</v>
      </c>
      <c r="B284" s="161" t="s">
        <v>1025</v>
      </c>
      <c r="C284" s="214" t="s">
        <v>1027</v>
      </c>
      <c r="D284" s="215">
        <v>2.8</v>
      </c>
      <c r="E284" s="216"/>
    </row>
    <row r="285" s="198" customFormat="1" ht="18" customHeight="1" spans="1:5">
      <c r="A285" s="213">
        <v>361001</v>
      </c>
      <c r="B285" s="161" t="s">
        <v>1025</v>
      </c>
      <c r="C285" s="214" t="s">
        <v>1028</v>
      </c>
      <c r="D285" s="215">
        <v>4.44</v>
      </c>
      <c r="E285" s="216"/>
    </row>
    <row r="286" s="198" customFormat="1" ht="18" customHeight="1" spans="1:5">
      <c r="A286" s="213">
        <v>361001</v>
      </c>
      <c r="B286" s="161" t="s">
        <v>1025</v>
      </c>
      <c r="C286" s="214" t="s">
        <v>1029</v>
      </c>
      <c r="D286" s="215">
        <v>36.1</v>
      </c>
      <c r="E286" s="222"/>
    </row>
    <row r="287" s="198" customFormat="1" ht="18" customHeight="1" spans="1:5">
      <c r="A287" s="213">
        <v>361001</v>
      </c>
      <c r="B287" s="161" t="s">
        <v>1025</v>
      </c>
      <c r="C287" s="214" t="s">
        <v>1030</v>
      </c>
      <c r="D287" s="215">
        <v>12.3</v>
      </c>
      <c r="E287" s="222"/>
    </row>
    <row r="288" s="198" customFormat="1" ht="18" customHeight="1" spans="1:5">
      <c r="A288" s="213">
        <v>361001</v>
      </c>
      <c r="B288" s="161" t="s">
        <v>1025</v>
      </c>
      <c r="C288" s="214" t="s">
        <v>1031</v>
      </c>
      <c r="D288" s="215">
        <v>41.9</v>
      </c>
      <c r="E288" s="222"/>
    </row>
    <row r="289" s="198" customFormat="1" ht="18" customHeight="1" spans="1:5">
      <c r="A289" s="213">
        <v>361001</v>
      </c>
      <c r="B289" s="161" t="s">
        <v>1025</v>
      </c>
      <c r="C289" s="214" t="s">
        <v>1032</v>
      </c>
      <c r="D289" s="215">
        <v>3</v>
      </c>
      <c r="E289" s="222"/>
    </row>
    <row r="290" s="198" customFormat="1" ht="18" customHeight="1" spans="1:5">
      <c r="A290" s="213">
        <v>361001</v>
      </c>
      <c r="B290" s="161" t="s">
        <v>1025</v>
      </c>
      <c r="C290" s="214" t="s">
        <v>1033</v>
      </c>
      <c r="D290" s="215">
        <v>3.1</v>
      </c>
      <c r="E290" s="222"/>
    </row>
    <row r="291" s="198" customFormat="1" ht="18" customHeight="1" spans="1:5">
      <c r="A291" s="213">
        <v>361001</v>
      </c>
      <c r="B291" s="161" t="s">
        <v>1025</v>
      </c>
      <c r="C291" s="214" t="s">
        <v>1034</v>
      </c>
      <c r="D291" s="215">
        <v>3.22</v>
      </c>
      <c r="E291" s="222"/>
    </row>
    <row r="292" s="198" customFormat="1" ht="18" customHeight="1" spans="1:5">
      <c r="A292" s="213">
        <v>361001</v>
      </c>
      <c r="B292" s="161" t="s">
        <v>1025</v>
      </c>
      <c r="C292" s="214" t="s">
        <v>716</v>
      </c>
      <c r="D292" s="215">
        <v>23</v>
      </c>
      <c r="E292" s="216"/>
    </row>
    <row r="293" s="198" customFormat="1" ht="18" customHeight="1" spans="1:5">
      <c r="A293" s="213">
        <v>361001</v>
      </c>
      <c r="B293" s="161" t="s">
        <v>1025</v>
      </c>
      <c r="C293" s="214" t="s">
        <v>1035</v>
      </c>
      <c r="D293" s="215">
        <v>52</v>
      </c>
      <c r="E293" s="216"/>
    </row>
    <row r="294" s="198" customFormat="1" ht="18" customHeight="1" spans="1:5">
      <c r="A294" s="213">
        <v>361001</v>
      </c>
      <c r="B294" s="161" t="s">
        <v>1025</v>
      </c>
      <c r="C294" s="214" t="s">
        <v>1036</v>
      </c>
      <c r="D294" s="215">
        <v>461.7</v>
      </c>
      <c r="E294" s="216"/>
    </row>
    <row r="295" s="198" customFormat="1" ht="18" customHeight="1" spans="1:5">
      <c r="A295" s="221"/>
      <c r="B295" s="218" t="s">
        <v>1037</v>
      </c>
      <c r="C295" s="214"/>
      <c r="D295" s="215">
        <v>657.15</v>
      </c>
      <c r="E295" s="216"/>
    </row>
    <row r="296" s="198" customFormat="1" ht="18" customHeight="1" spans="1:5">
      <c r="A296" s="213">
        <v>361003</v>
      </c>
      <c r="B296" s="161" t="s">
        <v>1038</v>
      </c>
      <c r="C296" s="220" t="s">
        <v>1039</v>
      </c>
      <c r="D296" s="215">
        <v>8.8</v>
      </c>
      <c r="E296" s="216"/>
    </row>
    <row r="297" s="198" customFormat="1" ht="18" customHeight="1" spans="1:5">
      <c r="A297" s="213">
        <v>361003</v>
      </c>
      <c r="B297" s="161" t="s">
        <v>1038</v>
      </c>
      <c r="C297" s="214" t="s">
        <v>1040</v>
      </c>
      <c r="D297" s="215">
        <v>2.1</v>
      </c>
      <c r="E297" s="216"/>
    </row>
    <row r="298" s="198" customFormat="1" ht="18" customHeight="1" spans="1:5">
      <c r="A298" s="213">
        <v>361003</v>
      </c>
      <c r="B298" s="161" t="s">
        <v>1038</v>
      </c>
      <c r="C298" s="214" t="s">
        <v>1041</v>
      </c>
      <c r="D298" s="215">
        <v>1.7</v>
      </c>
      <c r="E298" s="216"/>
    </row>
    <row r="299" s="198" customFormat="1" ht="18" customHeight="1" spans="1:5">
      <c r="A299" s="213">
        <v>361003</v>
      </c>
      <c r="B299" s="161" t="s">
        <v>1038</v>
      </c>
      <c r="C299" s="214" t="s">
        <v>803</v>
      </c>
      <c r="D299" s="215">
        <v>6.9</v>
      </c>
      <c r="E299" s="222"/>
    </row>
    <row r="300" s="198" customFormat="1" ht="18" customHeight="1" spans="1:5">
      <c r="A300" s="213">
        <v>361003</v>
      </c>
      <c r="B300" s="161" t="s">
        <v>1038</v>
      </c>
      <c r="C300" s="214" t="s">
        <v>1042</v>
      </c>
      <c r="D300" s="215">
        <v>1.32</v>
      </c>
      <c r="E300" s="222"/>
    </row>
    <row r="301" s="198" customFormat="1" ht="18" customHeight="1" spans="1:5">
      <c r="A301" s="221"/>
      <c r="B301" s="218" t="s">
        <v>1043</v>
      </c>
      <c r="C301" s="220"/>
      <c r="D301" s="215">
        <v>20.82</v>
      </c>
      <c r="E301" s="216"/>
    </row>
    <row r="302" s="198" customFormat="1" ht="18" customHeight="1" spans="1:5">
      <c r="A302" s="213">
        <v>361004</v>
      </c>
      <c r="B302" s="161" t="s">
        <v>1044</v>
      </c>
      <c r="C302" s="214" t="s">
        <v>1045</v>
      </c>
      <c r="D302" s="215">
        <v>10.3</v>
      </c>
      <c r="E302" s="216"/>
    </row>
    <row r="303" s="198" customFormat="1" ht="18" customHeight="1" spans="1:5">
      <c r="A303" s="213">
        <v>361004</v>
      </c>
      <c r="B303" s="161" t="s">
        <v>1044</v>
      </c>
      <c r="C303" s="214" t="s">
        <v>1046</v>
      </c>
      <c r="D303" s="215">
        <v>8</v>
      </c>
      <c r="E303" s="216"/>
    </row>
    <row r="304" s="198" customFormat="1" ht="18" customHeight="1" spans="1:5">
      <c r="A304" s="213">
        <v>361004</v>
      </c>
      <c r="B304" s="161" t="s">
        <v>1044</v>
      </c>
      <c r="C304" s="214" t="s">
        <v>1047</v>
      </c>
      <c r="D304" s="215">
        <v>34</v>
      </c>
      <c r="E304" s="222"/>
    </row>
    <row r="305" s="198" customFormat="1" ht="18" customHeight="1" spans="1:5">
      <c r="A305" s="221"/>
      <c r="B305" s="218" t="s">
        <v>1048</v>
      </c>
      <c r="C305" s="220"/>
      <c r="D305" s="215">
        <v>52.3</v>
      </c>
      <c r="E305" s="216"/>
    </row>
    <row r="306" s="198" customFormat="1" ht="18" customHeight="1" spans="1:5">
      <c r="A306" s="213">
        <v>361006</v>
      </c>
      <c r="B306" s="161" t="s">
        <v>1049</v>
      </c>
      <c r="C306" s="214" t="s">
        <v>1040</v>
      </c>
      <c r="D306" s="215">
        <v>0.37</v>
      </c>
      <c r="E306" s="216"/>
    </row>
    <row r="307" s="198" customFormat="1" ht="18" customHeight="1" spans="1:5">
      <c r="A307" s="213">
        <v>361006</v>
      </c>
      <c r="B307" s="161" t="s">
        <v>1049</v>
      </c>
      <c r="C307" s="214" t="s">
        <v>1041</v>
      </c>
      <c r="D307" s="215">
        <v>0.34</v>
      </c>
      <c r="E307" s="216"/>
    </row>
    <row r="308" s="198" customFormat="1" ht="18" customHeight="1" spans="1:5">
      <c r="A308" s="213">
        <v>361006</v>
      </c>
      <c r="B308" s="161" t="s">
        <v>1049</v>
      </c>
      <c r="C308" s="214" t="s">
        <v>1026</v>
      </c>
      <c r="D308" s="215">
        <v>58.63</v>
      </c>
      <c r="E308" s="222"/>
    </row>
    <row r="309" s="198" customFormat="1" ht="18" customHeight="1" spans="1:5">
      <c r="A309" s="213">
        <v>361006</v>
      </c>
      <c r="B309" s="161" t="s">
        <v>1049</v>
      </c>
      <c r="C309" s="214" t="s">
        <v>1050</v>
      </c>
      <c r="D309" s="215">
        <v>2.5</v>
      </c>
      <c r="E309" s="216"/>
    </row>
    <row r="310" s="198" customFormat="1" ht="18" customHeight="1" spans="1:5">
      <c r="A310" s="213">
        <v>361006</v>
      </c>
      <c r="B310" s="161" t="s">
        <v>1049</v>
      </c>
      <c r="C310" s="214" t="s">
        <v>1051</v>
      </c>
      <c r="D310" s="215">
        <v>10</v>
      </c>
      <c r="E310" s="216"/>
    </row>
    <row r="311" s="198" customFormat="1" ht="18" customHeight="1" spans="1:5">
      <c r="A311" s="221"/>
      <c r="B311" s="218" t="s">
        <v>1052</v>
      </c>
      <c r="C311" s="214"/>
      <c r="D311" s="215">
        <v>71.84</v>
      </c>
      <c r="E311" s="216"/>
    </row>
    <row r="312" s="198" customFormat="1" ht="18" customHeight="1" spans="1:5">
      <c r="A312" s="213">
        <v>361011</v>
      </c>
      <c r="B312" s="161" t="s">
        <v>1053</v>
      </c>
      <c r="C312" s="214" t="s">
        <v>1040</v>
      </c>
      <c r="D312" s="215">
        <v>0.16</v>
      </c>
      <c r="E312" s="222"/>
    </row>
    <row r="313" s="198" customFormat="1" ht="18" customHeight="1" spans="1:5">
      <c r="A313" s="213">
        <v>361011</v>
      </c>
      <c r="B313" s="161" t="s">
        <v>1053</v>
      </c>
      <c r="C313" s="214" t="s">
        <v>1041</v>
      </c>
      <c r="D313" s="215">
        <v>0.12</v>
      </c>
      <c r="E313" s="216"/>
    </row>
    <row r="314" s="198" customFormat="1" ht="18" customHeight="1" spans="1:5">
      <c r="A314" s="213">
        <v>361011</v>
      </c>
      <c r="B314" s="161" t="s">
        <v>1053</v>
      </c>
      <c r="C314" s="214" t="s">
        <v>1026</v>
      </c>
      <c r="D314" s="215">
        <v>39.74</v>
      </c>
      <c r="E314" s="216"/>
    </row>
    <row r="315" s="198" customFormat="1" ht="18" customHeight="1" spans="1:5">
      <c r="A315" s="213">
        <v>361011</v>
      </c>
      <c r="B315" s="161" t="s">
        <v>1053</v>
      </c>
      <c r="C315" s="214" t="s">
        <v>1050</v>
      </c>
      <c r="D315" s="215">
        <v>0.9</v>
      </c>
      <c r="E315" s="222"/>
    </row>
    <row r="316" s="198" customFormat="1" ht="18" customHeight="1" spans="1:5">
      <c r="A316" s="213">
        <v>361011</v>
      </c>
      <c r="B316" s="161" t="s">
        <v>1053</v>
      </c>
      <c r="C316" s="214" t="s">
        <v>1054</v>
      </c>
      <c r="D316" s="215">
        <v>47.16</v>
      </c>
      <c r="E316" s="222"/>
    </row>
    <row r="317" s="198" customFormat="1" ht="18" customHeight="1" spans="1:5">
      <c r="A317" s="213">
        <v>361011</v>
      </c>
      <c r="B317" s="161" t="s">
        <v>1053</v>
      </c>
      <c r="C317" s="214" t="s">
        <v>1055</v>
      </c>
      <c r="D317" s="215">
        <v>13.34</v>
      </c>
      <c r="E317" s="216"/>
    </row>
    <row r="318" s="198" customFormat="1" ht="18" customHeight="1" spans="1:5">
      <c r="A318" s="213">
        <v>361011</v>
      </c>
      <c r="B318" s="161" t="s">
        <v>1053</v>
      </c>
      <c r="C318" s="214" t="s">
        <v>1051</v>
      </c>
      <c r="D318" s="215">
        <v>41</v>
      </c>
      <c r="E318" s="216"/>
    </row>
    <row r="319" s="198" customFormat="1" ht="18" customHeight="1" spans="1:5">
      <c r="A319" s="221"/>
      <c r="B319" s="218" t="s">
        <v>1056</v>
      </c>
      <c r="C319" s="214"/>
      <c r="D319" s="215">
        <v>142.42</v>
      </c>
      <c r="E319" s="216"/>
    </row>
    <row r="320" s="198" customFormat="1" ht="18" customHeight="1" spans="1:5">
      <c r="A320" s="213">
        <v>361021</v>
      </c>
      <c r="B320" s="161" t="s">
        <v>1057</v>
      </c>
      <c r="C320" s="214" t="s">
        <v>1026</v>
      </c>
      <c r="D320" s="215">
        <v>12.85</v>
      </c>
      <c r="E320" s="216"/>
    </row>
    <row r="321" s="198" customFormat="1" ht="18" customHeight="1" spans="1:5">
      <c r="A321" s="213">
        <v>361021</v>
      </c>
      <c r="B321" s="161" t="s">
        <v>1057</v>
      </c>
      <c r="C321" s="214" t="s">
        <v>1026</v>
      </c>
      <c r="D321" s="215">
        <v>10</v>
      </c>
      <c r="E321" s="222"/>
    </row>
    <row r="322" s="198" customFormat="1" ht="18" customHeight="1" spans="1:5">
      <c r="A322" s="213">
        <v>361021</v>
      </c>
      <c r="B322" s="161" t="s">
        <v>1057</v>
      </c>
      <c r="C322" s="214" t="s">
        <v>1050</v>
      </c>
      <c r="D322" s="215">
        <v>1.14</v>
      </c>
      <c r="E322" s="222"/>
    </row>
    <row r="323" s="198" customFormat="1" ht="18" customHeight="1" spans="1:5">
      <c r="A323" s="213">
        <v>361021</v>
      </c>
      <c r="B323" s="161" t="s">
        <v>1057</v>
      </c>
      <c r="C323" s="214" t="s">
        <v>1054</v>
      </c>
      <c r="D323" s="215">
        <v>31.44</v>
      </c>
      <c r="E323" s="222"/>
    </row>
    <row r="324" s="198" customFormat="1" ht="18" customHeight="1" spans="1:5">
      <c r="A324" s="213">
        <v>361021</v>
      </c>
      <c r="B324" s="161" t="s">
        <v>1057</v>
      </c>
      <c r="C324" s="214" t="s">
        <v>1055</v>
      </c>
      <c r="D324" s="215">
        <v>1.8</v>
      </c>
      <c r="E324" s="216"/>
    </row>
    <row r="325" s="198" customFormat="1" ht="18" customHeight="1" spans="1:5">
      <c r="A325" s="213">
        <v>361021</v>
      </c>
      <c r="B325" s="161" t="s">
        <v>1057</v>
      </c>
      <c r="C325" s="214" t="s">
        <v>1055</v>
      </c>
      <c r="D325" s="215">
        <v>5.67</v>
      </c>
      <c r="E325" s="216"/>
    </row>
    <row r="326" s="198" customFormat="1" ht="18" customHeight="1" spans="1:5">
      <c r="A326" s="213">
        <v>361021</v>
      </c>
      <c r="B326" s="161" t="s">
        <v>1057</v>
      </c>
      <c r="C326" s="214" t="s">
        <v>1051</v>
      </c>
      <c r="D326" s="215">
        <v>23</v>
      </c>
      <c r="E326" s="216"/>
    </row>
    <row r="327" s="198" customFormat="1" ht="18" customHeight="1" spans="1:5">
      <c r="A327" s="221"/>
      <c r="B327" s="218" t="s">
        <v>1058</v>
      </c>
      <c r="C327" s="220"/>
      <c r="D327" s="215">
        <v>85.9</v>
      </c>
      <c r="E327" s="216"/>
    </row>
    <row r="328" s="198" customFormat="1" ht="18" customHeight="1" spans="1:5">
      <c r="A328" s="213">
        <v>361031</v>
      </c>
      <c r="B328" s="161" t="s">
        <v>1059</v>
      </c>
      <c r="C328" s="214" t="s">
        <v>1026</v>
      </c>
      <c r="D328" s="215">
        <v>12.25</v>
      </c>
      <c r="E328" s="216"/>
    </row>
    <row r="329" s="198" customFormat="1" ht="18" customHeight="1" spans="1:5">
      <c r="A329" s="213">
        <v>361031</v>
      </c>
      <c r="B329" s="161" t="s">
        <v>1059</v>
      </c>
      <c r="C329" s="214" t="s">
        <v>1026</v>
      </c>
      <c r="D329" s="215">
        <v>10</v>
      </c>
      <c r="E329" s="222"/>
    </row>
    <row r="330" s="198" customFormat="1" ht="18" customHeight="1" spans="1:5">
      <c r="A330" s="213">
        <v>361031</v>
      </c>
      <c r="B330" s="161" t="s">
        <v>1059</v>
      </c>
      <c r="C330" s="214" t="s">
        <v>1050</v>
      </c>
      <c r="D330" s="215">
        <v>4.72</v>
      </c>
      <c r="E330" s="222"/>
    </row>
    <row r="331" s="198" customFormat="1" ht="18" customHeight="1" spans="1:5">
      <c r="A331" s="213">
        <v>361031</v>
      </c>
      <c r="B331" s="161" t="s">
        <v>1059</v>
      </c>
      <c r="C331" s="214" t="s">
        <v>1055</v>
      </c>
      <c r="D331" s="215">
        <v>2.2</v>
      </c>
      <c r="E331" s="222"/>
    </row>
    <row r="332" s="198" customFormat="1" ht="18" customHeight="1" spans="1:5">
      <c r="A332" s="213">
        <v>361031</v>
      </c>
      <c r="B332" s="161" t="s">
        <v>1059</v>
      </c>
      <c r="C332" s="214" t="s">
        <v>1055</v>
      </c>
      <c r="D332" s="215">
        <v>7.56</v>
      </c>
      <c r="E332" s="222"/>
    </row>
    <row r="333" s="198" customFormat="1" ht="18" customHeight="1" spans="1:5">
      <c r="A333" s="213">
        <v>361031</v>
      </c>
      <c r="B333" s="161" t="s">
        <v>1059</v>
      </c>
      <c r="C333" s="214" t="s">
        <v>1051</v>
      </c>
      <c r="D333" s="215">
        <v>38</v>
      </c>
      <c r="E333" s="216"/>
    </row>
    <row r="334" s="198" customFormat="1" ht="18" customHeight="1" spans="1:5">
      <c r="A334" s="221"/>
      <c r="B334" s="218" t="s">
        <v>1060</v>
      </c>
      <c r="C334" s="220"/>
      <c r="D334" s="215">
        <v>74.73</v>
      </c>
      <c r="E334" s="216"/>
    </row>
    <row r="335" s="198" customFormat="1" ht="18" customHeight="1" spans="1:5">
      <c r="A335" s="213">
        <v>361041</v>
      </c>
      <c r="B335" s="161" t="s">
        <v>1061</v>
      </c>
      <c r="C335" s="214" t="s">
        <v>1062</v>
      </c>
      <c r="D335" s="215">
        <v>80.89</v>
      </c>
      <c r="E335" s="216"/>
    </row>
    <row r="336" s="198" customFormat="1" ht="18" customHeight="1" spans="1:5">
      <c r="A336" s="221"/>
      <c r="B336" s="218" t="s">
        <v>1063</v>
      </c>
      <c r="C336" s="214"/>
      <c r="D336" s="215">
        <v>80.89</v>
      </c>
      <c r="E336" s="216"/>
    </row>
    <row r="337" s="198" customFormat="1" ht="18" customHeight="1" spans="1:5">
      <c r="A337" s="213">
        <v>362001</v>
      </c>
      <c r="B337" s="161" t="s">
        <v>1064</v>
      </c>
      <c r="C337" s="214" t="s">
        <v>1065</v>
      </c>
      <c r="D337" s="215">
        <v>0.96</v>
      </c>
      <c r="E337" s="216"/>
    </row>
    <row r="338" s="198" customFormat="1" ht="18" customHeight="1" spans="1:5">
      <c r="A338" s="213">
        <v>362001</v>
      </c>
      <c r="B338" s="161" t="s">
        <v>1064</v>
      </c>
      <c r="C338" s="214" t="s">
        <v>1066</v>
      </c>
      <c r="D338" s="215">
        <v>0.6</v>
      </c>
      <c r="E338" s="216"/>
    </row>
    <row r="339" s="198" customFormat="1" ht="18" customHeight="1" spans="1:5">
      <c r="A339" s="221"/>
      <c r="B339" s="218" t="s">
        <v>1067</v>
      </c>
      <c r="C339" s="220"/>
      <c r="D339" s="215">
        <v>1.56</v>
      </c>
      <c r="E339" s="216"/>
    </row>
    <row r="340" s="198" customFormat="1" ht="18" customHeight="1" spans="1:5">
      <c r="A340" s="213">
        <v>362003</v>
      </c>
      <c r="B340" s="161" t="s">
        <v>1068</v>
      </c>
      <c r="C340" s="214" t="s">
        <v>1069</v>
      </c>
      <c r="D340" s="215">
        <v>730</v>
      </c>
      <c r="E340" s="216"/>
    </row>
    <row r="341" s="198" customFormat="1" ht="18" customHeight="1" spans="1:5">
      <c r="A341" s="213">
        <v>362003</v>
      </c>
      <c r="B341" s="161" t="s">
        <v>1068</v>
      </c>
      <c r="C341" s="214" t="s">
        <v>1070</v>
      </c>
      <c r="D341" s="215">
        <v>10</v>
      </c>
      <c r="E341" s="216"/>
    </row>
    <row r="342" s="198" customFormat="1" ht="18" customHeight="1" spans="1:5">
      <c r="A342" s="221"/>
      <c r="B342" s="218" t="s">
        <v>1071</v>
      </c>
      <c r="C342" s="214"/>
      <c r="D342" s="215">
        <v>740</v>
      </c>
      <c r="E342" s="216"/>
    </row>
    <row r="343" s="198" customFormat="1" ht="18" customHeight="1" spans="1:5">
      <c r="A343" s="213">
        <v>383001</v>
      </c>
      <c r="B343" s="161" t="s">
        <v>1072</v>
      </c>
      <c r="C343" s="214" t="s">
        <v>803</v>
      </c>
      <c r="D343" s="215">
        <v>3.56</v>
      </c>
      <c r="E343" s="216"/>
    </row>
    <row r="344" s="198" customFormat="1" ht="18" customHeight="1" spans="1:5">
      <c r="A344" s="213">
        <v>383001</v>
      </c>
      <c r="B344" s="161" t="s">
        <v>1072</v>
      </c>
      <c r="C344" s="214" t="s">
        <v>1073</v>
      </c>
      <c r="D344" s="215">
        <v>0.5</v>
      </c>
      <c r="E344" s="216"/>
    </row>
    <row r="345" s="198" customFormat="1" ht="18" customHeight="1" spans="1:5">
      <c r="A345" s="213">
        <v>383001</v>
      </c>
      <c r="B345" s="161" t="s">
        <v>1072</v>
      </c>
      <c r="C345" s="214" t="s">
        <v>1074</v>
      </c>
      <c r="D345" s="215">
        <v>87.9</v>
      </c>
      <c r="E345" s="222"/>
    </row>
    <row r="346" s="198" customFormat="1" ht="18" customHeight="1" spans="1:5">
      <c r="A346" s="213">
        <v>383001</v>
      </c>
      <c r="B346" s="161" t="s">
        <v>1072</v>
      </c>
      <c r="C346" s="214" t="s">
        <v>1075</v>
      </c>
      <c r="D346" s="215">
        <v>1</v>
      </c>
      <c r="E346" s="222"/>
    </row>
    <row r="347" s="198" customFormat="1" ht="18" customHeight="1" spans="1:5">
      <c r="A347" s="213">
        <v>383001</v>
      </c>
      <c r="B347" s="161" t="s">
        <v>1072</v>
      </c>
      <c r="C347" s="214" t="s">
        <v>1076</v>
      </c>
      <c r="D347" s="215">
        <v>1</v>
      </c>
      <c r="E347" s="222"/>
    </row>
    <row r="348" s="198" customFormat="1" ht="18" customHeight="1" spans="1:5">
      <c r="A348" s="213">
        <v>383001</v>
      </c>
      <c r="B348" s="161" t="s">
        <v>1072</v>
      </c>
      <c r="C348" s="214" t="s">
        <v>1077</v>
      </c>
      <c r="D348" s="215">
        <v>18.37</v>
      </c>
      <c r="E348" s="216"/>
    </row>
    <row r="349" s="198" customFormat="1" ht="18" customHeight="1" spans="1:5">
      <c r="A349" s="213">
        <v>383001</v>
      </c>
      <c r="B349" s="161" t="s">
        <v>1072</v>
      </c>
      <c r="C349" s="214" t="s">
        <v>1078</v>
      </c>
      <c r="D349" s="215">
        <v>7</v>
      </c>
      <c r="E349" s="216"/>
    </row>
    <row r="350" s="198" customFormat="1" ht="18" customHeight="1" spans="1:5">
      <c r="A350" s="213">
        <v>383001</v>
      </c>
      <c r="B350" s="161" t="s">
        <v>1072</v>
      </c>
      <c r="C350" s="214" t="s">
        <v>1079</v>
      </c>
      <c r="D350" s="215">
        <v>40</v>
      </c>
      <c r="E350" s="216"/>
    </row>
    <row r="351" s="198" customFormat="1" ht="18" customHeight="1" spans="1:5">
      <c r="A351" s="221"/>
      <c r="B351" s="218" t="s">
        <v>1080</v>
      </c>
      <c r="C351" s="214"/>
      <c r="D351" s="215">
        <v>159.33</v>
      </c>
      <c r="E351" s="216"/>
    </row>
    <row r="352" s="198" customFormat="1" ht="18" customHeight="1" spans="1:5">
      <c r="A352" s="213">
        <v>410001</v>
      </c>
      <c r="B352" s="161" t="s">
        <v>1081</v>
      </c>
      <c r="C352" s="214" t="s">
        <v>1082</v>
      </c>
      <c r="D352" s="215">
        <v>62.4</v>
      </c>
      <c r="E352" s="216"/>
    </row>
    <row r="353" s="198" customFormat="1" ht="18" customHeight="1" spans="1:5">
      <c r="A353" s="213">
        <v>410001</v>
      </c>
      <c r="B353" s="161" t="s">
        <v>1081</v>
      </c>
      <c r="C353" s="214" t="s">
        <v>1083</v>
      </c>
      <c r="D353" s="215">
        <v>7.2</v>
      </c>
      <c r="E353" s="216"/>
    </row>
    <row r="354" s="198" customFormat="1" ht="18" customHeight="1" spans="1:5">
      <c r="A354" s="221"/>
      <c r="B354" s="218" t="s">
        <v>1084</v>
      </c>
      <c r="C354" s="214"/>
      <c r="D354" s="215">
        <v>69.6</v>
      </c>
      <c r="E354" s="216"/>
    </row>
    <row r="355" s="198" customFormat="1" ht="18" customHeight="1" spans="1:5">
      <c r="A355" s="213">
        <v>426001</v>
      </c>
      <c r="B355" s="161" t="s">
        <v>1085</v>
      </c>
      <c r="C355" s="214" t="s">
        <v>1086</v>
      </c>
      <c r="D355" s="215">
        <v>30</v>
      </c>
      <c r="E355" s="216"/>
    </row>
    <row r="356" s="198" customFormat="1" ht="18" customHeight="1" spans="1:5">
      <c r="A356" s="213">
        <v>426001</v>
      </c>
      <c r="B356" s="161" t="s">
        <v>1085</v>
      </c>
      <c r="C356" s="214" t="s">
        <v>1087</v>
      </c>
      <c r="D356" s="215">
        <v>0.5</v>
      </c>
      <c r="E356" s="216"/>
    </row>
    <row r="357" s="198" customFormat="1" ht="18" customHeight="1" spans="1:5">
      <c r="A357" s="213">
        <v>426001</v>
      </c>
      <c r="B357" s="161" t="s">
        <v>1085</v>
      </c>
      <c r="C357" s="214" t="s">
        <v>1088</v>
      </c>
      <c r="D357" s="215">
        <v>1</v>
      </c>
      <c r="E357" s="222"/>
    </row>
    <row r="358" s="198" customFormat="1" ht="18" customHeight="1" spans="1:5">
      <c r="A358" s="213">
        <v>426001</v>
      </c>
      <c r="B358" s="161" t="s">
        <v>1085</v>
      </c>
      <c r="C358" s="214" t="s">
        <v>807</v>
      </c>
      <c r="D358" s="215">
        <v>2</v>
      </c>
      <c r="E358" s="222"/>
    </row>
    <row r="359" s="198" customFormat="1" ht="18" customHeight="1" spans="1:5">
      <c r="A359" s="213">
        <v>426001</v>
      </c>
      <c r="B359" s="161" t="s">
        <v>1085</v>
      </c>
      <c r="C359" s="214" t="s">
        <v>1089</v>
      </c>
      <c r="D359" s="215">
        <v>2.2</v>
      </c>
      <c r="E359" s="222"/>
    </row>
    <row r="360" s="198" customFormat="1" ht="18" customHeight="1" spans="1:5">
      <c r="A360" s="213">
        <v>426001</v>
      </c>
      <c r="B360" s="161" t="s">
        <v>1085</v>
      </c>
      <c r="C360" s="214" t="s">
        <v>1089</v>
      </c>
      <c r="D360" s="215">
        <v>0.5</v>
      </c>
      <c r="E360" s="216"/>
    </row>
    <row r="361" s="198" customFormat="1" ht="18" customHeight="1" spans="1:5">
      <c r="A361" s="213">
        <v>426001</v>
      </c>
      <c r="B361" s="161" t="s">
        <v>1085</v>
      </c>
      <c r="C361" s="214" t="s">
        <v>1089</v>
      </c>
      <c r="D361" s="215">
        <v>0.8</v>
      </c>
      <c r="E361" s="216"/>
    </row>
    <row r="362" s="198" customFormat="1" ht="18" customHeight="1" spans="1:5">
      <c r="A362" s="213">
        <v>426001</v>
      </c>
      <c r="B362" s="161" t="s">
        <v>1085</v>
      </c>
      <c r="C362" s="214" t="s">
        <v>1090</v>
      </c>
      <c r="D362" s="215">
        <v>22.9</v>
      </c>
      <c r="E362" s="216"/>
    </row>
    <row r="363" s="198" customFormat="1" ht="18" customHeight="1" spans="1:5">
      <c r="A363" s="213">
        <v>426001</v>
      </c>
      <c r="B363" s="161" t="s">
        <v>1085</v>
      </c>
      <c r="C363" s="214" t="s">
        <v>1091</v>
      </c>
      <c r="D363" s="215">
        <v>2.3</v>
      </c>
      <c r="E363" s="216"/>
    </row>
    <row r="364" s="198" customFormat="1" ht="18" customHeight="1" spans="1:5">
      <c r="A364" s="213">
        <v>426001</v>
      </c>
      <c r="B364" s="161" t="s">
        <v>1085</v>
      </c>
      <c r="C364" s="214" t="s">
        <v>1092</v>
      </c>
      <c r="D364" s="215">
        <v>14.6</v>
      </c>
      <c r="E364" s="216"/>
    </row>
    <row r="365" s="198" customFormat="1" ht="18" customHeight="1" spans="1:5">
      <c r="A365" s="221"/>
      <c r="B365" s="218" t="s">
        <v>1093</v>
      </c>
      <c r="C365" s="214"/>
      <c r="D365" s="215">
        <v>76.8</v>
      </c>
      <c r="E365" s="216"/>
    </row>
    <row r="366" s="198" customFormat="1" ht="18" customHeight="1" spans="1:5">
      <c r="A366" s="213">
        <v>430001</v>
      </c>
      <c r="B366" s="161" t="s">
        <v>1094</v>
      </c>
      <c r="C366" s="214" t="s">
        <v>1095</v>
      </c>
      <c r="D366" s="215">
        <v>30</v>
      </c>
      <c r="E366" s="216"/>
    </row>
    <row r="367" s="198" customFormat="1" ht="18" customHeight="1" spans="1:5">
      <c r="A367" s="213">
        <v>430001</v>
      </c>
      <c r="B367" s="161" t="s">
        <v>1094</v>
      </c>
      <c r="C367" s="214" t="s">
        <v>807</v>
      </c>
      <c r="D367" s="215">
        <v>16.7</v>
      </c>
      <c r="E367" s="216"/>
    </row>
    <row r="368" s="198" customFormat="1" ht="18" customHeight="1" spans="1:5">
      <c r="A368" s="213">
        <v>430001</v>
      </c>
      <c r="B368" s="161" t="s">
        <v>1094</v>
      </c>
      <c r="C368" s="214" t="s">
        <v>1096</v>
      </c>
      <c r="D368" s="215">
        <v>95.2</v>
      </c>
      <c r="E368" s="222"/>
    </row>
    <row r="369" s="198" customFormat="1" ht="18" customHeight="1" spans="1:5">
      <c r="A369" s="213">
        <v>430001</v>
      </c>
      <c r="B369" s="161" t="s">
        <v>1094</v>
      </c>
      <c r="C369" s="214" t="s">
        <v>1097</v>
      </c>
      <c r="D369" s="215">
        <v>36.8</v>
      </c>
      <c r="E369" s="222"/>
    </row>
    <row r="370" s="198" customFormat="1" ht="18" customHeight="1" spans="1:5">
      <c r="A370" s="213">
        <v>430001</v>
      </c>
      <c r="B370" s="161" t="s">
        <v>1094</v>
      </c>
      <c r="C370" s="214" t="s">
        <v>1098</v>
      </c>
      <c r="D370" s="215">
        <v>13.9</v>
      </c>
      <c r="E370" s="222"/>
    </row>
    <row r="371" s="198" customFormat="1" ht="18" customHeight="1" spans="1:5">
      <c r="A371" s="213">
        <v>430001</v>
      </c>
      <c r="B371" s="161" t="s">
        <v>1094</v>
      </c>
      <c r="C371" s="214" t="s">
        <v>1099</v>
      </c>
      <c r="D371" s="215">
        <v>85</v>
      </c>
      <c r="E371" s="222"/>
    </row>
    <row r="372" s="198" customFormat="1" ht="18" customHeight="1" spans="1:5">
      <c r="A372" s="213">
        <v>430001</v>
      </c>
      <c r="B372" s="161" t="s">
        <v>1094</v>
      </c>
      <c r="C372" s="214" t="s">
        <v>1100</v>
      </c>
      <c r="D372" s="215">
        <v>180</v>
      </c>
      <c r="E372" s="222"/>
    </row>
    <row r="373" s="198" customFormat="1" ht="18" customHeight="1" spans="1:5">
      <c r="A373" s="221"/>
      <c r="B373" s="218" t="s">
        <v>1101</v>
      </c>
      <c r="C373" s="220"/>
      <c r="D373" s="215">
        <v>457.6</v>
      </c>
      <c r="E373" s="222"/>
    </row>
    <row r="374" s="198" customFormat="1" ht="18" customHeight="1" spans="1:5">
      <c r="A374" s="213">
        <v>432001</v>
      </c>
      <c r="B374" s="161" t="s">
        <v>1102</v>
      </c>
      <c r="C374" s="214" t="s">
        <v>1103</v>
      </c>
      <c r="D374" s="215">
        <v>45.45</v>
      </c>
      <c r="E374" s="216"/>
    </row>
    <row r="375" s="198" customFormat="1" ht="18" customHeight="1" spans="1:5">
      <c r="A375" s="213">
        <v>432001</v>
      </c>
      <c r="B375" s="161" t="s">
        <v>1102</v>
      </c>
      <c r="C375" s="214" t="s">
        <v>1104</v>
      </c>
      <c r="D375" s="215">
        <v>7.2</v>
      </c>
      <c r="E375" s="216"/>
    </row>
    <row r="376" s="198" customFormat="1" ht="18" customHeight="1" spans="1:5">
      <c r="A376" s="213">
        <v>432001</v>
      </c>
      <c r="B376" s="161" t="s">
        <v>1102</v>
      </c>
      <c r="C376" s="214" t="s">
        <v>1105</v>
      </c>
      <c r="D376" s="215">
        <v>5</v>
      </c>
      <c r="E376" s="216"/>
    </row>
    <row r="377" s="198" customFormat="1" ht="18" customHeight="1" spans="1:5">
      <c r="A377" s="213">
        <v>432001</v>
      </c>
      <c r="B377" s="161" t="s">
        <v>1102</v>
      </c>
      <c r="C377" s="214" t="s">
        <v>1106</v>
      </c>
      <c r="D377" s="215">
        <v>50</v>
      </c>
      <c r="E377" s="216"/>
    </row>
    <row r="378" s="198" customFormat="1" ht="18" customHeight="1" spans="1:5">
      <c r="A378" s="213">
        <v>432001</v>
      </c>
      <c r="B378" s="161" t="s">
        <v>1102</v>
      </c>
      <c r="C378" s="214" t="s">
        <v>1107</v>
      </c>
      <c r="D378" s="215">
        <v>3</v>
      </c>
      <c r="E378" s="216"/>
    </row>
    <row r="379" s="198" customFormat="1" ht="18" customHeight="1" spans="1:5">
      <c r="A379" s="213">
        <v>432001</v>
      </c>
      <c r="B379" s="161" t="s">
        <v>1102</v>
      </c>
      <c r="C379" s="214" t="s">
        <v>1108</v>
      </c>
      <c r="D379" s="215">
        <v>5</v>
      </c>
      <c r="E379" s="216"/>
    </row>
    <row r="380" s="198" customFormat="1" ht="18" customHeight="1" spans="1:5">
      <c r="A380" s="221"/>
      <c r="B380" s="218" t="s">
        <v>1109</v>
      </c>
      <c r="C380" s="214"/>
      <c r="D380" s="215">
        <v>115.65</v>
      </c>
      <c r="E380" s="216"/>
    </row>
    <row r="381" s="198" customFormat="1" ht="18" customHeight="1" spans="1:5">
      <c r="A381" s="213">
        <v>432003</v>
      </c>
      <c r="B381" s="214" t="s">
        <v>1110</v>
      </c>
      <c r="C381" s="214" t="s">
        <v>1108</v>
      </c>
      <c r="D381" s="215">
        <v>2</v>
      </c>
      <c r="E381" s="216"/>
    </row>
    <row r="382" s="198" customFormat="1" ht="18" customHeight="1" spans="1:5">
      <c r="A382" s="221"/>
      <c r="B382" s="218" t="s">
        <v>1111</v>
      </c>
      <c r="C382" s="220"/>
      <c r="D382" s="215">
        <v>2</v>
      </c>
      <c r="E382" s="216"/>
    </row>
    <row r="383" s="198" customFormat="1" ht="18" customHeight="1" spans="1:5">
      <c r="A383" s="213">
        <v>432004</v>
      </c>
      <c r="B383" s="161" t="s">
        <v>1112</v>
      </c>
      <c r="C383" s="214" t="s">
        <v>1113</v>
      </c>
      <c r="D383" s="215">
        <v>1.96</v>
      </c>
      <c r="E383" s="216"/>
    </row>
    <row r="384" s="198" customFormat="1" ht="18" customHeight="1" spans="1:5">
      <c r="A384" s="213">
        <v>432004</v>
      </c>
      <c r="B384" s="161" t="s">
        <v>1112</v>
      </c>
      <c r="C384" s="214" t="s">
        <v>1108</v>
      </c>
      <c r="D384" s="215">
        <v>1.92</v>
      </c>
      <c r="E384" s="216"/>
    </row>
    <row r="385" s="198" customFormat="1" ht="18" customHeight="1" spans="1:5">
      <c r="A385" s="221"/>
      <c r="B385" s="218" t="s">
        <v>1114</v>
      </c>
      <c r="C385" s="214"/>
      <c r="D385" s="215">
        <v>3.88</v>
      </c>
      <c r="E385" s="216"/>
    </row>
    <row r="386" s="198" customFormat="1" ht="18" customHeight="1" spans="1:5">
      <c r="A386" s="213">
        <v>434002</v>
      </c>
      <c r="B386" s="161" t="s">
        <v>1115</v>
      </c>
      <c r="C386" s="214" t="s">
        <v>1116</v>
      </c>
      <c r="D386" s="215">
        <v>2</v>
      </c>
      <c r="E386" s="216"/>
    </row>
    <row r="387" s="198" customFormat="1" ht="18" customHeight="1" spans="1:5">
      <c r="A387" s="213">
        <v>434002</v>
      </c>
      <c r="B387" s="161" t="s">
        <v>1115</v>
      </c>
      <c r="C387" s="214" t="s">
        <v>1117</v>
      </c>
      <c r="D387" s="215">
        <v>33.3</v>
      </c>
      <c r="E387" s="216"/>
    </row>
    <row r="388" s="198" customFormat="1" ht="18" customHeight="1" spans="1:5">
      <c r="A388" s="213">
        <v>434002</v>
      </c>
      <c r="B388" s="161" t="s">
        <v>1115</v>
      </c>
      <c r="C388" s="214" t="s">
        <v>1118</v>
      </c>
      <c r="D388" s="215">
        <v>70</v>
      </c>
      <c r="E388" s="216"/>
    </row>
    <row r="389" s="198" customFormat="1" ht="18" customHeight="1" spans="1:5">
      <c r="A389" s="213">
        <v>434002</v>
      </c>
      <c r="B389" s="161" t="s">
        <v>1115</v>
      </c>
      <c r="C389" s="214" t="s">
        <v>1119</v>
      </c>
      <c r="D389" s="215">
        <v>214</v>
      </c>
      <c r="E389" s="216"/>
    </row>
    <row r="390" s="198" customFormat="1" ht="18" customHeight="1" spans="1:5">
      <c r="A390" s="213">
        <v>434002</v>
      </c>
      <c r="B390" s="161" t="s">
        <v>1115</v>
      </c>
      <c r="C390" s="214" t="s">
        <v>1120</v>
      </c>
      <c r="D390" s="215">
        <v>28.3</v>
      </c>
      <c r="E390" s="216"/>
    </row>
    <row r="391" s="198" customFormat="1" ht="18" customHeight="1" spans="1:5">
      <c r="A391" s="213">
        <v>434002</v>
      </c>
      <c r="B391" s="161" t="s">
        <v>1115</v>
      </c>
      <c r="C391" s="214" t="s">
        <v>1121</v>
      </c>
      <c r="D391" s="215">
        <v>6</v>
      </c>
      <c r="E391" s="216"/>
    </row>
    <row r="392" s="198" customFormat="1" ht="18" customHeight="1" spans="1:5">
      <c r="A392" s="213">
        <v>434002</v>
      </c>
      <c r="B392" s="161" t="s">
        <v>1115</v>
      </c>
      <c r="C392" s="214" t="s">
        <v>1122</v>
      </c>
      <c r="D392" s="215">
        <v>1</v>
      </c>
      <c r="E392" s="216"/>
    </row>
    <row r="393" s="198" customFormat="1" ht="18" customHeight="1" spans="1:5">
      <c r="A393" s="213">
        <v>434002</v>
      </c>
      <c r="B393" s="161" t="s">
        <v>1115</v>
      </c>
      <c r="C393" s="214" t="s">
        <v>1123</v>
      </c>
      <c r="D393" s="215">
        <v>12</v>
      </c>
      <c r="E393" s="216"/>
    </row>
    <row r="394" s="198" customFormat="1" ht="18" customHeight="1" spans="1:5">
      <c r="A394" s="213">
        <v>434002</v>
      </c>
      <c r="B394" s="161" t="s">
        <v>1115</v>
      </c>
      <c r="C394" s="214" t="s">
        <v>1124</v>
      </c>
      <c r="D394" s="215">
        <v>33</v>
      </c>
      <c r="E394" s="216"/>
    </row>
    <row r="395" s="198" customFormat="1" ht="18" customHeight="1" spans="1:5">
      <c r="A395" s="213">
        <v>434002</v>
      </c>
      <c r="B395" s="161" t="s">
        <v>1115</v>
      </c>
      <c r="C395" s="214" t="s">
        <v>788</v>
      </c>
      <c r="D395" s="215">
        <v>2.14</v>
      </c>
      <c r="E395" s="216"/>
    </row>
    <row r="396" s="198" customFormat="1" ht="18" customHeight="1" spans="1:5">
      <c r="A396" s="221"/>
      <c r="B396" s="218" t="s">
        <v>1125</v>
      </c>
      <c r="C396" s="220"/>
      <c r="D396" s="215">
        <v>401.74</v>
      </c>
      <c r="E396" s="216"/>
    </row>
    <row r="397" s="198" customFormat="1" ht="18" customHeight="1" spans="1:5">
      <c r="A397" s="213">
        <v>435002</v>
      </c>
      <c r="B397" s="161" t="s">
        <v>1126</v>
      </c>
      <c r="C397" s="214" t="s">
        <v>1116</v>
      </c>
      <c r="D397" s="215">
        <v>0.1</v>
      </c>
      <c r="E397" s="216"/>
    </row>
    <row r="398" s="198" customFormat="1" ht="18" customHeight="1" spans="1:5">
      <c r="A398" s="213">
        <v>435002</v>
      </c>
      <c r="B398" s="161" t="s">
        <v>1126</v>
      </c>
      <c r="C398" s="214" t="s">
        <v>1118</v>
      </c>
      <c r="D398" s="215">
        <v>30</v>
      </c>
      <c r="E398" s="216"/>
    </row>
    <row r="399" s="198" customFormat="1" ht="18" customHeight="1" spans="1:5">
      <c r="A399" s="213">
        <v>435002</v>
      </c>
      <c r="B399" s="161" t="s">
        <v>1126</v>
      </c>
      <c r="C399" s="214" t="s">
        <v>1119</v>
      </c>
      <c r="D399" s="215">
        <v>89.72</v>
      </c>
      <c r="E399" s="216"/>
    </row>
    <row r="400" s="198" customFormat="1" ht="18" customHeight="1" spans="1:5">
      <c r="A400" s="213">
        <v>435002</v>
      </c>
      <c r="B400" s="161" t="s">
        <v>1126</v>
      </c>
      <c r="C400" s="214" t="s">
        <v>1120</v>
      </c>
      <c r="D400" s="215">
        <v>8.4</v>
      </c>
      <c r="E400" s="216"/>
    </row>
    <row r="401" s="198" customFormat="1" ht="18" customHeight="1" spans="1:5">
      <c r="A401" s="213">
        <v>435002</v>
      </c>
      <c r="B401" s="161" t="s">
        <v>1126</v>
      </c>
      <c r="C401" s="214" t="s">
        <v>1121</v>
      </c>
      <c r="D401" s="215">
        <v>2.83</v>
      </c>
      <c r="E401" s="216"/>
    </row>
    <row r="402" s="198" customFormat="1" ht="18" customHeight="1" spans="1:5">
      <c r="A402" s="213">
        <v>435002</v>
      </c>
      <c r="B402" s="161" t="s">
        <v>1126</v>
      </c>
      <c r="C402" s="214" t="s">
        <v>1122</v>
      </c>
      <c r="D402" s="215">
        <v>1</v>
      </c>
      <c r="E402" s="216"/>
    </row>
    <row r="403" s="198" customFormat="1" ht="18" customHeight="1" spans="1:5">
      <c r="A403" s="213">
        <v>435002</v>
      </c>
      <c r="B403" s="161" t="s">
        <v>1126</v>
      </c>
      <c r="C403" s="214" t="s">
        <v>1127</v>
      </c>
      <c r="D403" s="215">
        <v>5</v>
      </c>
      <c r="E403" s="216"/>
    </row>
    <row r="404" s="198" customFormat="1" ht="18" customHeight="1" spans="1:5">
      <c r="A404" s="213">
        <v>435002</v>
      </c>
      <c r="B404" s="161" t="s">
        <v>1126</v>
      </c>
      <c r="C404" s="214" t="s">
        <v>1128</v>
      </c>
      <c r="D404" s="215">
        <v>8.7</v>
      </c>
      <c r="E404" s="216"/>
    </row>
    <row r="405" s="198" customFormat="1" ht="18" customHeight="1" spans="1:5">
      <c r="A405" s="213">
        <v>435002</v>
      </c>
      <c r="B405" s="161" t="s">
        <v>1126</v>
      </c>
      <c r="C405" s="214" t="s">
        <v>788</v>
      </c>
      <c r="D405" s="215">
        <v>0.5</v>
      </c>
      <c r="E405" s="216"/>
    </row>
    <row r="406" s="198" customFormat="1" ht="18" customHeight="1" spans="1:5">
      <c r="A406" s="221"/>
      <c r="B406" s="218" t="s">
        <v>1129</v>
      </c>
      <c r="C406" s="220"/>
      <c r="D406" s="215">
        <v>146.25</v>
      </c>
      <c r="E406" s="216"/>
    </row>
    <row r="407" s="198" customFormat="1" ht="18" customHeight="1" spans="1:5">
      <c r="A407" s="213">
        <v>450001</v>
      </c>
      <c r="B407" s="161" t="s">
        <v>1130</v>
      </c>
      <c r="C407" s="214" t="s">
        <v>1131</v>
      </c>
      <c r="D407" s="215">
        <v>50</v>
      </c>
      <c r="E407" s="216"/>
    </row>
    <row r="408" s="198" customFormat="1" ht="18" customHeight="1" spans="1:5">
      <c r="A408" s="221"/>
      <c r="B408" s="218" t="s">
        <v>1132</v>
      </c>
      <c r="C408" s="214"/>
      <c r="D408" s="215">
        <v>50</v>
      </c>
      <c r="E408" s="216"/>
    </row>
    <row r="409" s="198" customFormat="1" ht="18" customHeight="1" spans="1:5">
      <c r="A409" s="213">
        <v>471001</v>
      </c>
      <c r="B409" s="161" t="s">
        <v>1133</v>
      </c>
      <c r="C409" s="214" t="s">
        <v>1134</v>
      </c>
      <c r="D409" s="215">
        <v>23</v>
      </c>
      <c r="E409" s="216"/>
    </row>
    <row r="410" s="198" customFormat="1" ht="18" customHeight="1" spans="1:5">
      <c r="A410" s="213">
        <v>471001</v>
      </c>
      <c r="B410" s="161" t="s">
        <v>1133</v>
      </c>
      <c r="C410" s="214" t="s">
        <v>1135</v>
      </c>
      <c r="D410" s="215">
        <v>167.9</v>
      </c>
      <c r="E410" s="216"/>
    </row>
    <row r="411" s="198" customFormat="1" ht="18" customHeight="1" spans="1:5">
      <c r="A411" s="213">
        <v>471001</v>
      </c>
      <c r="B411" s="161" t="s">
        <v>1133</v>
      </c>
      <c r="C411" s="214" t="s">
        <v>1136</v>
      </c>
      <c r="D411" s="215">
        <v>1.1</v>
      </c>
      <c r="E411" s="216"/>
    </row>
    <row r="412" s="198" customFormat="1" ht="18" customHeight="1" spans="1:5">
      <c r="A412" s="213">
        <v>471001</v>
      </c>
      <c r="B412" s="161" t="s">
        <v>1133</v>
      </c>
      <c r="C412" s="214" t="s">
        <v>1137</v>
      </c>
      <c r="D412" s="215">
        <v>5.4</v>
      </c>
      <c r="E412" s="216"/>
    </row>
    <row r="413" s="198" customFormat="1" ht="18" customHeight="1" spans="1:5">
      <c r="A413" s="213">
        <v>471001</v>
      </c>
      <c r="B413" s="161" t="s">
        <v>1133</v>
      </c>
      <c r="C413" s="214" t="s">
        <v>1138</v>
      </c>
      <c r="D413" s="215">
        <v>1</v>
      </c>
      <c r="E413" s="216"/>
    </row>
    <row r="414" s="198" customFormat="1" ht="18" customHeight="1" spans="1:5">
      <c r="A414" s="213">
        <v>471001</v>
      </c>
      <c r="B414" s="161" t="s">
        <v>1133</v>
      </c>
      <c r="C414" s="214" t="s">
        <v>1138</v>
      </c>
      <c r="D414" s="215">
        <v>4</v>
      </c>
      <c r="E414" s="216"/>
    </row>
    <row r="415" s="198" customFormat="1" ht="18" customHeight="1" spans="1:5">
      <c r="A415" s="213">
        <v>471001</v>
      </c>
      <c r="B415" s="161" t="s">
        <v>1133</v>
      </c>
      <c r="C415" s="214" t="s">
        <v>1139</v>
      </c>
      <c r="D415" s="215">
        <v>1</v>
      </c>
      <c r="E415" s="216"/>
    </row>
    <row r="416" s="198" customFormat="1" ht="18" customHeight="1" spans="1:5">
      <c r="A416" s="213">
        <v>471001</v>
      </c>
      <c r="B416" s="161" t="s">
        <v>1133</v>
      </c>
      <c r="C416" s="214" t="s">
        <v>1140</v>
      </c>
      <c r="D416" s="215">
        <v>35</v>
      </c>
      <c r="E416" s="216"/>
    </row>
    <row r="417" s="198" customFormat="1" ht="18" customHeight="1" spans="1:5">
      <c r="A417" s="221"/>
      <c r="B417" s="218" t="s">
        <v>1141</v>
      </c>
      <c r="C417" s="220"/>
      <c r="D417" s="215">
        <v>238.4</v>
      </c>
      <c r="E417" s="216"/>
    </row>
    <row r="418" s="198" customFormat="1" ht="18" customHeight="1" spans="1:5">
      <c r="A418" s="213">
        <v>542001</v>
      </c>
      <c r="B418" s="161" t="s">
        <v>1142</v>
      </c>
      <c r="C418" s="214" t="s">
        <v>1143</v>
      </c>
      <c r="D418" s="215">
        <v>1.78</v>
      </c>
      <c r="E418" s="216"/>
    </row>
    <row r="419" s="198" customFormat="1" ht="18" customHeight="1" spans="1:5">
      <c r="A419" s="213">
        <v>542001</v>
      </c>
      <c r="B419" s="161" t="s">
        <v>1142</v>
      </c>
      <c r="C419" s="214" t="s">
        <v>1138</v>
      </c>
      <c r="D419" s="215">
        <v>100</v>
      </c>
      <c r="E419" s="216"/>
    </row>
    <row r="420" s="198" customFormat="1" ht="18" customHeight="1" spans="1:5">
      <c r="A420" s="213">
        <v>542001</v>
      </c>
      <c r="B420" s="161" t="s">
        <v>1142</v>
      </c>
      <c r="C420" s="214" t="s">
        <v>1144</v>
      </c>
      <c r="D420" s="215">
        <v>5</v>
      </c>
      <c r="E420" s="216"/>
    </row>
    <row r="421" s="198" customFormat="1" ht="18" customHeight="1" spans="1:5">
      <c r="A421" s="221"/>
      <c r="B421" s="218" t="s">
        <v>1145</v>
      </c>
      <c r="C421" s="214"/>
      <c r="D421" s="215">
        <v>106.78</v>
      </c>
      <c r="E421" s="216"/>
    </row>
    <row r="422" s="198" customFormat="1" ht="18" customHeight="1" spans="1:5">
      <c r="A422" s="213">
        <v>565002</v>
      </c>
      <c r="B422" s="161" t="s">
        <v>1146</v>
      </c>
      <c r="C422" s="214" t="s">
        <v>1147</v>
      </c>
      <c r="D422" s="215">
        <v>5.84</v>
      </c>
      <c r="E422" s="216"/>
    </row>
    <row r="423" s="198" customFormat="1" ht="18" customHeight="1" spans="1:5">
      <c r="A423" s="213">
        <v>565002</v>
      </c>
      <c r="B423" s="161" t="s">
        <v>1146</v>
      </c>
      <c r="C423" s="214" t="s">
        <v>1148</v>
      </c>
      <c r="D423" s="215">
        <v>1</v>
      </c>
      <c r="E423" s="216"/>
    </row>
    <row r="424" s="198" customFormat="1" ht="18" customHeight="1" spans="1:5">
      <c r="A424" s="213">
        <v>565002</v>
      </c>
      <c r="B424" s="161" t="s">
        <v>1146</v>
      </c>
      <c r="C424" s="214" t="s">
        <v>1148</v>
      </c>
      <c r="D424" s="215">
        <v>7</v>
      </c>
      <c r="E424" s="216"/>
    </row>
    <row r="425" s="198" customFormat="1" ht="18" customHeight="1" spans="1:5">
      <c r="A425" s="213">
        <v>565002</v>
      </c>
      <c r="B425" s="161" t="s">
        <v>1146</v>
      </c>
      <c r="C425" s="214" t="s">
        <v>1149</v>
      </c>
      <c r="D425" s="215">
        <v>150</v>
      </c>
      <c r="E425" s="216"/>
    </row>
    <row r="426" s="198" customFormat="1" ht="18" customHeight="1" spans="1:5">
      <c r="A426" s="213">
        <v>565002</v>
      </c>
      <c r="B426" s="161" t="s">
        <v>1146</v>
      </c>
      <c r="C426" s="214" t="s">
        <v>1150</v>
      </c>
      <c r="D426" s="215">
        <v>760</v>
      </c>
      <c r="E426" s="216"/>
    </row>
    <row r="427" s="198" customFormat="1" ht="18" customHeight="1" spans="1:5">
      <c r="A427" s="213">
        <v>565002</v>
      </c>
      <c r="B427" s="161" t="s">
        <v>1146</v>
      </c>
      <c r="C427" s="214" t="s">
        <v>1151</v>
      </c>
      <c r="D427" s="215">
        <v>1300</v>
      </c>
      <c r="E427" s="216"/>
    </row>
    <row r="428" s="198" customFormat="1" ht="18" customHeight="1" spans="1:5">
      <c r="A428" s="213">
        <v>565002</v>
      </c>
      <c r="B428" s="161" t="s">
        <v>1146</v>
      </c>
      <c r="C428" s="214" t="s">
        <v>1152</v>
      </c>
      <c r="D428" s="215">
        <v>1451</v>
      </c>
      <c r="E428" s="216"/>
    </row>
    <row r="429" s="198" customFormat="1" ht="18" customHeight="1" spans="1:5">
      <c r="A429" s="213">
        <v>565002</v>
      </c>
      <c r="B429" s="161" t="s">
        <v>1146</v>
      </c>
      <c r="C429" s="214" t="s">
        <v>1153</v>
      </c>
      <c r="D429" s="215">
        <v>6.91</v>
      </c>
      <c r="E429" s="216"/>
    </row>
    <row r="430" s="198" customFormat="1" ht="18" customHeight="1" spans="1:5">
      <c r="A430" s="213">
        <v>565002</v>
      </c>
      <c r="B430" s="161" t="s">
        <v>1146</v>
      </c>
      <c r="C430" s="214" t="s">
        <v>1154</v>
      </c>
      <c r="D430" s="215">
        <v>1.61</v>
      </c>
      <c r="E430" s="216"/>
    </row>
    <row r="431" s="198" customFormat="1" ht="18" customHeight="1" spans="1:5">
      <c r="A431" s="213">
        <v>565002</v>
      </c>
      <c r="B431" s="161" t="s">
        <v>1146</v>
      </c>
      <c r="C431" s="214" t="s">
        <v>1155</v>
      </c>
      <c r="D431" s="215">
        <v>780</v>
      </c>
      <c r="E431" s="216"/>
    </row>
    <row r="432" s="198" customFormat="1" ht="18" customHeight="1" spans="1:5">
      <c r="A432" s="221"/>
      <c r="B432" s="218" t="s">
        <v>1156</v>
      </c>
      <c r="C432" s="220"/>
      <c r="D432" s="215">
        <v>4463.36</v>
      </c>
      <c r="E432" s="216"/>
    </row>
    <row r="433" s="198" customFormat="1" ht="18" customHeight="1" spans="1:5">
      <c r="A433" s="213">
        <v>565003</v>
      </c>
      <c r="B433" s="161" t="s">
        <v>1157</v>
      </c>
      <c r="C433" s="214" t="s">
        <v>1158</v>
      </c>
      <c r="D433" s="215">
        <v>90</v>
      </c>
      <c r="E433" s="222"/>
    </row>
    <row r="434" s="198" customFormat="1" ht="18" customHeight="1" spans="1:5">
      <c r="A434" s="213">
        <v>565003</v>
      </c>
      <c r="B434" s="161" t="s">
        <v>1157</v>
      </c>
      <c r="C434" s="214" t="s">
        <v>1159</v>
      </c>
      <c r="D434" s="215">
        <v>1.5</v>
      </c>
      <c r="E434" s="222"/>
    </row>
    <row r="435" s="198" customFormat="1" ht="18" customHeight="1" spans="1:5">
      <c r="A435" s="213">
        <v>565003</v>
      </c>
      <c r="B435" s="161" t="s">
        <v>1157</v>
      </c>
      <c r="C435" s="214" t="s">
        <v>1160</v>
      </c>
      <c r="D435" s="215">
        <v>1150</v>
      </c>
      <c r="E435" s="222"/>
    </row>
    <row r="436" s="198" customFormat="1" ht="18" customHeight="1" spans="1:5">
      <c r="A436" s="213">
        <v>565003</v>
      </c>
      <c r="B436" s="161" t="s">
        <v>1157</v>
      </c>
      <c r="C436" s="214" t="s">
        <v>1161</v>
      </c>
      <c r="D436" s="215">
        <v>825</v>
      </c>
      <c r="E436" s="216"/>
    </row>
    <row r="437" s="198" customFormat="1" ht="18" customHeight="1" spans="1:5">
      <c r="A437" s="221"/>
      <c r="B437" s="218" t="s">
        <v>1162</v>
      </c>
      <c r="C437" s="214"/>
      <c r="D437" s="215">
        <v>2066.5</v>
      </c>
      <c r="E437" s="216"/>
    </row>
    <row r="438" s="198" customFormat="1" ht="18" customHeight="1" spans="1:5">
      <c r="A438" s="213">
        <v>607001</v>
      </c>
      <c r="B438" s="161" t="s">
        <v>1163</v>
      </c>
      <c r="C438" s="214" t="s">
        <v>1164</v>
      </c>
      <c r="D438" s="215">
        <v>15</v>
      </c>
      <c r="E438" s="216"/>
    </row>
    <row r="439" s="198" customFormat="1" ht="18" customHeight="1" spans="1:5">
      <c r="A439" s="213">
        <v>607001</v>
      </c>
      <c r="B439" s="161" t="s">
        <v>1163</v>
      </c>
      <c r="C439" s="214" t="s">
        <v>1165</v>
      </c>
      <c r="D439" s="215">
        <v>70</v>
      </c>
      <c r="E439" s="216"/>
    </row>
    <row r="440" s="198" customFormat="1" ht="18" customHeight="1" spans="1:5">
      <c r="A440" s="213">
        <v>607001</v>
      </c>
      <c r="B440" s="161" t="s">
        <v>1163</v>
      </c>
      <c r="C440" s="214" t="s">
        <v>1166</v>
      </c>
      <c r="D440" s="215">
        <v>31</v>
      </c>
      <c r="E440" s="216"/>
    </row>
    <row r="441" s="198" customFormat="1" ht="18" customHeight="1" spans="1:5">
      <c r="A441" s="221"/>
      <c r="B441" s="218" t="s">
        <v>1167</v>
      </c>
      <c r="C441" s="214"/>
      <c r="D441" s="215">
        <v>116</v>
      </c>
      <c r="E441" s="216"/>
    </row>
    <row r="442" s="198" customFormat="1" ht="18" customHeight="1" spans="1:5">
      <c r="A442" s="213">
        <v>711002</v>
      </c>
      <c r="B442" s="161" t="s">
        <v>1168</v>
      </c>
      <c r="C442" s="214" t="s">
        <v>1169</v>
      </c>
      <c r="D442" s="215">
        <v>75</v>
      </c>
      <c r="E442" s="216"/>
    </row>
    <row r="443" s="198" customFormat="1" ht="18" customHeight="1" spans="1:5">
      <c r="A443" s="213">
        <v>711002</v>
      </c>
      <c r="B443" s="161" t="s">
        <v>1168</v>
      </c>
      <c r="C443" s="214" t="s">
        <v>1170</v>
      </c>
      <c r="D443" s="215">
        <v>63.9</v>
      </c>
      <c r="E443" s="216"/>
    </row>
    <row r="444" s="198" customFormat="1" ht="18" customHeight="1" spans="1:5">
      <c r="A444" s="221"/>
      <c r="B444" s="218" t="s">
        <v>1171</v>
      </c>
      <c r="C444" s="214"/>
      <c r="D444" s="215">
        <v>138.9</v>
      </c>
      <c r="E444" s="216"/>
    </row>
    <row r="445" s="198" customFormat="1" ht="18" customHeight="1" spans="1:5">
      <c r="A445" s="213">
        <v>712001</v>
      </c>
      <c r="B445" s="161" t="s">
        <v>1172</v>
      </c>
      <c r="C445" s="214" t="s">
        <v>1173</v>
      </c>
      <c r="D445" s="215">
        <v>1.5</v>
      </c>
      <c r="E445" s="216"/>
    </row>
    <row r="446" s="198" customFormat="1" ht="18" customHeight="1" spans="1:5">
      <c r="A446" s="221"/>
      <c r="B446" s="218" t="s">
        <v>1174</v>
      </c>
      <c r="C446" s="214"/>
      <c r="D446" s="215">
        <v>1.5</v>
      </c>
      <c r="E446" s="216"/>
    </row>
    <row r="447" s="198" customFormat="1" ht="18" customHeight="1" spans="1:5">
      <c r="A447" s="213" t="s">
        <v>1175</v>
      </c>
      <c r="B447" s="214" t="s">
        <v>1176</v>
      </c>
      <c r="C447" s="214" t="s">
        <v>1177</v>
      </c>
      <c r="D447" s="215">
        <v>1</v>
      </c>
      <c r="E447" s="222"/>
    </row>
    <row r="448" s="198" customFormat="1" ht="18" customHeight="1" spans="1:5">
      <c r="A448" s="223"/>
      <c r="B448" s="218" t="s">
        <v>1178</v>
      </c>
      <c r="C448" s="214"/>
      <c r="D448" s="215">
        <v>1</v>
      </c>
      <c r="E448" s="222"/>
    </row>
    <row r="449" s="198" customFormat="1" ht="18" customHeight="1" spans="1:5">
      <c r="A449" s="213">
        <v>714002</v>
      </c>
      <c r="B449" s="161" t="s">
        <v>1179</v>
      </c>
      <c r="C449" s="214" t="s">
        <v>759</v>
      </c>
      <c r="D449" s="215">
        <v>1.3</v>
      </c>
      <c r="E449" s="216"/>
    </row>
    <row r="450" s="198" customFormat="1" ht="18" customHeight="1" spans="1:5">
      <c r="A450" s="221"/>
      <c r="B450" s="218" t="s">
        <v>1180</v>
      </c>
      <c r="C450" s="214"/>
      <c r="D450" s="215">
        <v>1.3</v>
      </c>
      <c r="E450" s="216"/>
    </row>
    <row r="451" s="198" customFormat="1" ht="18" customHeight="1" spans="1:5">
      <c r="A451" s="213">
        <v>761001</v>
      </c>
      <c r="B451" s="161" t="s">
        <v>1181</v>
      </c>
      <c r="C451" s="214" t="s">
        <v>1182</v>
      </c>
      <c r="D451" s="215">
        <v>11</v>
      </c>
      <c r="E451" s="216"/>
    </row>
    <row r="452" s="198" customFormat="1" ht="18" customHeight="1" spans="1:5">
      <c r="A452" s="221"/>
      <c r="B452" s="218" t="s">
        <v>1183</v>
      </c>
      <c r="C452" s="220"/>
      <c r="D452" s="215">
        <v>11</v>
      </c>
      <c r="E452" s="216"/>
    </row>
    <row r="453" s="198" customFormat="1" ht="18" customHeight="1" spans="1:5">
      <c r="A453" s="213">
        <v>762002</v>
      </c>
      <c r="B453" s="161" t="s">
        <v>1184</v>
      </c>
      <c r="C453" s="214" t="s">
        <v>1185</v>
      </c>
      <c r="D453" s="215">
        <v>1</v>
      </c>
      <c r="E453" s="216"/>
    </row>
    <row r="454" s="198" customFormat="1" ht="18" customHeight="1" spans="1:5">
      <c r="A454" s="213">
        <v>762002</v>
      </c>
      <c r="B454" s="161" t="s">
        <v>1184</v>
      </c>
      <c r="C454" s="214" t="s">
        <v>1186</v>
      </c>
      <c r="D454" s="215">
        <v>0.6</v>
      </c>
      <c r="E454" s="216"/>
    </row>
    <row r="455" s="198" customFormat="1" ht="18" customHeight="1" spans="1:5">
      <c r="A455" s="213">
        <v>762002</v>
      </c>
      <c r="B455" s="161" t="s">
        <v>1184</v>
      </c>
      <c r="C455" s="214" t="s">
        <v>1187</v>
      </c>
      <c r="D455" s="215">
        <v>16.2</v>
      </c>
      <c r="E455" s="216"/>
    </row>
    <row r="456" s="198" customFormat="1" ht="18" customHeight="1" spans="1:5">
      <c r="A456" s="213">
        <v>762002</v>
      </c>
      <c r="B456" s="161" t="s">
        <v>1184</v>
      </c>
      <c r="C456" s="214" t="s">
        <v>1188</v>
      </c>
      <c r="D456" s="215">
        <v>12</v>
      </c>
      <c r="E456" s="216"/>
    </row>
    <row r="457" s="198" customFormat="1" ht="18" customHeight="1" spans="1:5">
      <c r="A457" s="213">
        <v>762002</v>
      </c>
      <c r="B457" s="161" t="s">
        <v>1184</v>
      </c>
      <c r="C457" s="214" t="s">
        <v>1189</v>
      </c>
      <c r="D457" s="215">
        <v>8.49</v>
      </c>
      <c r="E457" s="216"/>
    </row>
    <row r="458" s="198" customFormat="1" ht="18" customHeight="1" spans="1:5">
      <c r="A458" s="213">
        <v>762002</v>
      </c>
      <c r="B458" s="161" t="s">
        <v>1184</v>
      </c>
      <c r="C458" s="214" t="s">
        <v>1190</v>
      </c>
      <c r="D458" s="215">
        <v>10.73</v>
      </c>
      <c r="E458" s="216"/>
    </row>
    <row r="459" s="198" customFormat="1" ht="18" customHeight="1" spans="1:5">
      <c r="A459" s="221"/>
      <c r="B459" s="218" t="s">
        <v>1191</v>
      </c>
      <c r="C459" s="220"/>
      <c r="D459" s="215">
        <v>49.02</v>
      </c>
      <c r="E459" s="216"/>
    </row>
    <row r="460" s="198" customFormat="1" ht="18" customHeight="1" spans="1:5">
      <c r="A460" s="213">
        <v>807001</v>
      </c>
      <c r="B460" s="161" t="s">
        <v>1192</v>
      </c>
      <c r="C460" s="214" t="s">
        <v>1193</v>
      </c>
      <c r="D460" s="215">
        <v>17</v>
      </c>
      <c r="E460" s="216"/>
    </row>
    <row r="461" s="198" customFormat="1" ht="18" customHeight="1" spans="1:5">
      <c r="A461" s="213">
        <v>807001</v>
      </c>
      <c r="B461" s="161" t="s">
        <v>1192</v>
      </c>
      <c r="C461" s="214" t="s">
        <v>1194</v>
      </c>
      <c r="D461" s="215">
        <v>144.87</v>
      </c>
      <c r="E461" s="216"/>
    </row>
    <row r="462" s="198" customFormat="1" ht="18" customHeight="1" spans="1:5">
      <c r="A462" s="213">
        <v>807001</v>
      </c>
      <c r="B462" s="161" t="s">
        <v>1192</v>
      </c>
      <c r="C462" s="214" t="s">
        <v>1195</v>
      </c>
      <c r="D462" s="215">
        <v>17.96</v>
      </c>
      <c r="E462" s="216"/>
    </row>
    <row r="463" s="198" customFormat="1" ht="18" customHeight="1" spans="1:5">
      <c r="A463" s="213">
        <v>807001</v>
      </c>
      <c r="B463" s="161" t="s">
        <v>1192</v>
      </c>
      <c r="C463" s="214" t="s">
        <v>1196</v>
      </c>
      <c r="D463" s="215">
        <v>642.1</v>
      </c>
      <c r="E463" s="216"/>
    </row>
    <row r="464" s="198" customFormat="1" ht="18" customHeight="1" spans="1:5">
      <c r="A464" s="213">
        <v>807001</v>
      </c>
      <c r="B464" s="161" t="s">
        <v>1192</v>
      </c>
      <c r="C464" s="214" t="s">
        <v>1197</v>
      </c>
      <c r="D464" s="215">
        <v>67.34</v>
      </c>
      <c r="E464" s="216"/>
    </row>
    <row r="465" s="198" customFormat="1" ht="18" customHeight="1" spans="1:5">
      <c r="A465" s="221"/>
      <c r="B465" s="218" t="s">
        <v>1198</v>
      </c>
      <c r="C465" s="214"/>
      <c r="D465" s="215">
        <v>889.27</v>
      </c>
      <c r="E465" s="216"/>
    </row>
    <row r="466" s="198" customFormat="1" ht="18" customHeight="1" spans="1:5">
      <c r="A466" s="213">
        <v>975001</v>
      </c>
      <c r="B466" s="161" t="s">
        <v>1199</v>
      </c>
      <c r="C466" s="214" t="s">
        <v>803</v>
      </c>
      <c r="D466" s="215">
        <v>1.95</v>
      </c>
      <c r="E466" s="216"/>
    </row>
    <row r="467" s="198" customFormat="1" ht="18" customHeight="1" spans="1:5">
      <c r="A467" s="213">
        <v>975001</v>
      </c>
      <c r="B467" s="161" t="s">
        <v>1199</v>
      </c>
      <c r="C467" s="214" t="s">
        <v>1200</v>
      </c>
      <c r="D467" s="215">
        <v>0.3</v>
      </c>
      <c r="E467" s="222"/>
    </row>
    <row r="468" s="198" customFormat="1" ht="18" customHeight="1" spans="1:5">
      <c r="A468" s="213">
        <v>975001</v>
      </c>
      <c r="B468" s="161" t="s">
        <v>1199</v>
      </c>
      <c r="C468" s="214" t="s">
        <v>930</v>
      </c>
      <c r="D468" s="215">
        <v>0.54</v>
      </c>
      <c r="E468" s="216"/>
    </row>
    <row r="469" s="198" customFormat="1" ht="18" customHeight="1" spans="1:5">
      <c r="A469" s="221"/>
      <c r="B469" s="218" t="s">
        <v>1201</v>
      </c>
      <c r="C469" s="214"/>
      <c r="D469" s="215">
        <v>2.79</v>
      </c>
      <c r="E469" s="216"/>
    </row>
    <row r="470" s="198" customFormat="1" ht="18" customHeight="1" spans="1:5">
      <c r="A470" s="213" t="s">
        <v>1202</v>
      </c>
      <c r="B470" s="161" t="s">
        <v>1203</v>
      </c>
      <c r="C470" s="214" t="s">
        <v>1204</v>
      </c>
      <c r="D470" s="215">
        <v>7</v>
      </c>
      <c r="E470" s="222"/>
    </row>
    <row r="471" s="198" customFormat="1" ht="18" customHeight="1" spans="1:5">
      <c r="A471" s="213" t="s">
        <v>1202</v>
      </c>
      <c r="B471" s="161" t="s">
        <v>1203</v>
      </c>
      <c r="C471" s="214" t="s">
        <v>1205</v>
      </c>
      <c r="D471" s="215">
        <v>1550</v>
      </c>
      <c r="E471" s="222"/>
    </row>
    <row r="472" s="198" customFormat="1" ht="18" customHeight="1" spans="1:5">
      <c r="A472" s="223"/>
      <c r="B472" s="218" t="s">
        <v>1206</v>
      </c>
      <c r="C472" s="214"/>
      <c r="D472" s="215">
        <v>1557</v>
      </c>
      <c r="E472" s="222"/>
    </row>
    <row r="473" s="198" customFormat="1" ht="18" customHeight="1" spans="1:5">
      <c r="A473" s="213">
        <v>981014</v>
      </c>
      <c r="B473" s="161" t="s">
        <v>1207</v>
      </c>
      <c r="C473" s="214" t="s">
        <v>807</v>
      </c>
      <c r="D473" s="215">
        <v>11.7</v>
      </c>
      <c r="E473" s="216"/>
    </row>
    <row r="474" s="198" customFormat="1" ht="18" customHeight="1" spans="1:5">
      <c r="A474" s="221"/>
      <c r="B474" s="218" t="s">
        <v>1208</v>
      </c>
      <c r="C474" s="214"/>
      <c r="D474" s="215">
        <v>11.7</v>
      </c>
      <c r="E474" s="216"/>
    </row>
    <row r="475" s="198" customFormat="1" ht="18" customHeight="1" spans="1:5">
      <c r="A475" s="213">
        <v>981018</v>
      </c>
      <c r="B475" s="161" t="s">
        <v>1209</v>
      </c>
      <c r="C475" s="214" t="s">
        <v>1210</v>
      </c>
      <c r="D475" s="215">
        <v>32</v>
      </c>
      <c r="E475" s="216"/>
    </row>
    <row r="476" s="198" customFormat="1" ht="18" customHeight="1" spans="1:5">
      <c r="A476" s="213">
        <v>981018</v>
      </c>
      <c r="B476" s="161" t="s">
        <v>1209</v>
      </c>
      <c r="C476" s="214" t="s">
        <v>1211</v>
      </c>
      <c r="D476" s="215">
        <v>40.3</v>
      </c>
      <c r="E476" s="216"/>
    </row>
    <row r="477" s="198" customFormat="1" ht="18" customHeight="1" spans="1:5">
      <c r="A477" s="213">
        <v>981018</v>
      </c>
      <c r="B477" s="161" t="s">
        <v>1209</v>
      </c>
      <c r="C477" s="214" t="s">
        <v>1212</v>
      </c>
      <c r="D477" s="215">
        <v>77.2</v>
      </c>
      <c r="E477" s="222"/>
    </row>
    <row r="478" s="198" customFormat="1" ht="18" customHeight="1" spans="1:5">
      <c r="A478" s="213">
        <v>981018</v>
      </c>
      <c r="B478" s="161" t="s">
        <v>1209</v>
      </c>
      <c r="C478" s="214" t="s">
        <v>1213</v>
      </c>
      <c r="D478" s="215">
        <v>10</v>
      </c>
      <c r="E478" s="216"/>
    </row>
    <row r="479" s="198" customFormat="1" ht="18" customHeight="1" spans="1:5">
      <c r="A479" s="213">
        <v>981018</v>
      </c>
      <c r="B479" s="161" t="s">
        <v>1209</v>
      </c>
      <c r="C479" s="214" t="s">
        <v>1214</v>
      </c>
      <c r="D479" s="215">
        <v>136.9</v>
      </c>
      <c r="E479" s="216"/>
    </row>
    <row r="480" s="198" customFormat="1" ht="18" customHeight="1" spans="1:5">
      <c r="A480" s="221"/>
      <c r="B480" s="218" t="s">
        <v>1215</v>
      </c>
      <c r="C480" s="214"/>
      <c r="D480" s="215">
        <v>296.4</v>
      </c>
      <c r="E480" s="216"/>
    </row>
    <row r="481" s="198" customFormat="1" ht="18" customHeight="1" spans="1:5">
      <c r="A481" s="213">
        <v>981019</v>
      </c>
      <c r="B481" s="161" t="s">
        <v>1216</v>
      </c>
      <c r="C481" s="214" t="s">
        <v>1217</v>
      </c>
      <c r="D481" s="215">
        <v>3.5</v>
      </c>
      <c r="E481" s="216"/>
    </row>
    <row r="482" s="198" customFormat="1" ht="18" customHeight="1" spans="1:5">
      <c r="A482" s="221"/>
      <c r="B482" s="218" t="s">
        <v>1218</v>
      </c>
      <c r="C482" s="220"/>
      <c r="D482" s="215">
        <v>3.5</v>
      </c>
      <c r="E482" s="216"/>
    </row>
    <row r="483" s="198" customFormat="1" ht="18" customHeight="1" spans="1:5">
      <c r="A483" s="213">
        <v>981021</v>
      </c>
      <c r="B483" s="161" t="s">
        <v>1219</v>
      </c>
      <c r="C483" s="214" t="s">
        <v>1220</v>
      </c>
      <c r="D483" s="215">
        <v>134.5</v>
      </c>
      <c r="E483" s="216"/>
    </row>
    <row r="484" s="198" customFormat="1" ht="18" customHeight="1" spans="1:5">
      <c r="A484" s="221"/>
      <c r="B484" s="218" t="s">
        <v>1221</v>
      </c>
      <c r="C484" s="214"/>
      <c r="D484" s="215">
        <v>134.5</v>
      </c>
      <c r="E484" s="216"/>
    </row>
    <row r="485" s="198" customFormat="1" ht="18" customHeight="1" spans="1:5">
      <c r="A485" s="213">
        <v>981023</v>
      </c>
      <c r="B485" s="161" t="s">
        <v>1222</v>
      </c>
      <c r="C485" s="214" t="s">
        <v>1223</v>
      </c>
      <c r="D485" s="215">
        <v>24.92</v>
      </c>
      <c r="E485" s="216"/>
    </row>
    <row r="486" s="198" customFormat="1" ht="18" customHeight="1" spans="1:5">
      <c r="A486" s="213">
        <v>981023</v>
      </c>
      <c r="B486" s="161" t="s">
        <v>1222</v>
      </c>
      <c r="C486" s="214" t="s">
        <v>1224</v>
      </c>
      <c r="D486" s="215">
        <v>6.84</v>
      </c>
      <c r="E486" s="216"/>
    </row>
    <row r="487" s="198" customFormat="1" ht="18" customHeight="1" spans="1:5">
      <c r="A487" s="213">
        <v>981023</v>
      </c>
      <c r="B487" s="161" t="s">
        <v>1222</v>
      </c>
      <c r="C487" s="214" t="s">
        <v>1225</v>
      </c>
      <c r="D487" s="215">
        <v>25</v>
      </c>
      <c r="E487" s="216"/>
    </row>
    <row r="488" s="198" customFormat="1" ht="18" customHeight="1" spans="1:5">
      <c r="A488" s="213">
        <v>981023</v>
      </c>
      <c r="B488" s="161" t="s">
        <v>1222</v>
      </c>
      <c r="C488" s="214" t="s">
        <v>1226</v>
      </c>
      <c r="D488" s="215">
        <v>1</v>
      </c>
      <c r="E488" s="216"/>
    </row>
    <row r="489" s="198" customFormat="1" ht="18" customHeight="1" spans="1:5">
      <c r="A489" s="213">
        <v>981023</v>
      </c>
      <c r="B489" s="161" t="s">
        <v>1222</v>
      </c>
      <c r="C489" s="214" t="s">
        <v>1227</v>
      </c>
      <c r="D489" s="215">
        <v>46.1</v>
      </c>
      <c r="E489" s="216"/>
    </row>
    <row r="490" s="198" customFormat="1" ht="18" customHeight="1" spans="1:5">
      <c r="A490" s="221"/>
      <c r="B490" s="218" t="s">
        <v>1228</v>
      </c>
      <c r="C490" s="220"/>
      <c r="D490" s="215">
        <v>103.86</v>
      </c>
      <c r="E490" s="216"/>
    </row>
    <row r="491" s="198" customFormat="1" ht="18" customHeight="1" spans="1:5">
      <c r="A491" s="221">
        <v>999002</v>
      </c>
      <c r="B491" s="227" t="s">
        <v>1229</v>
      </c>
      <c r="C491" s="214" t="s">
        <v>1230</v>
      </c>
      <c r="D491" s="215">
        <v>2013.37</v>
      </c>
      <c r="E491" s="216"/>
    </row>
    <row r="492" s="198" customFormat="1" ht="18" customHeight="1" spans="1:5">
      <c r="A492" s="221">
        <v>999002</v>
      </c>
      <c r="B492" s="227" t="s">
        <v>1229</v>
      </c>
      <c r="C492" s="214" t="s">
        <v>414</v>
      </c>
      <c r="D492" s="215">
        <v>1500</v>
      </c>
      <c r="E492" s="216"/>
    </row>
    <row r="493" s="198" customFormat="1" ht="18" customHeight="1" spans="1:5">
      <c r="A493" s="221"/>
      <c r="B493" s="228" t="s">
        <v>1231</v>
      </c>
      <c r="C493" s="220"/>
      <c r="D493" s="215">
        <v>3513.37</v>
      </c>
      <c r="E493" s="216"/>
    </row>
    <row r="494" s="198" customFormat="1" ht="18" customHeight="1" spans="1:5">
      <c r="A494" s="64" t="s">
        <v>1232</v>
      </c>
      <c r="B494" s="64"/>
      <c r="C494" s="220"/>
      <c r="D494" s="210">
        <f>D509+D524+D540</f>
        <v>2272</v>
      </c>
      <c r="E494" s="216"/>
    </row>
    <row r="495" s="198" customFormat="1" ht="18" customHeight="1" spans="1:5">
      <c r="A495" s="221">
        <v>986001</v>
      </c>
      <c r="B495" s="227" t="s">
        <v>1233</v>
      </c>
      <c r="C495" s="214" t="s">
        <v>1116</v>
      </c>
      <c r="D495" s="215">
        <v>2.6</v>
      </c>
      <c r="E495" s="216"/>
    </row>
    <row r="496" s="198" customFormat="1" ht="18" customHeight="1" spans="1:5">
      <c r="A496" s="221">
        <v>986001</v>
      </c>
      <c r="B496" s="227" t="s">
        <v>1233</v>
      </c>
      <c r="C496" s="214" t="s">
        <v>1234</v>
      </c>
      <c r="D496" s="215">
        <v>2</v>
      </c>
      <c r="E496" s="216"/>
    </row>
    <row r="497" s="198" customFormat="1" ht="18" customHeight="1" spans="1:5">
      <c r="A497" s="221">
        <v>986001</v>
      </c>
      <c r="B497" s="227" t="s">
        <v>1233</v>
      </c>
      <c r="C497" s="214" t="s">
        <v>1235</v>
      </c>
      <c r="D497" s="215">
        <v>140</v>
      </c>
      <c r="E497" s="222"/>
    </row>
    <row r="498" s="198" customFormat="1" ht="18" customHeight="1" spans="1:5">
      <c r="A498" s="221">
        <v>986001</v>
      </c>
      <c r="B498" s="227" t="s">
        <v>1233</v>
      </c>
      <c r="C498" s="214" t="s">
        <v>803</v>
      </c>
      <c r="D498" s="215">
        <v>18.5</v>
      </c>
      <c r="E498" s="222"/>
    </row>
    <row r="499" s="198" customFormat="1" ht="18" customHeight="1" spans="1:5">
      <c r="A499" s="221">
        <v>986001</v>
      </c>
      <c r="B499" s="227" t="s">
        <v>1233</v>
      </c>
      <c r="C499" s="214" t="s">
        <v>1236</v>
      </c>
      <c r="D499" s="215">
        <v>232.7</v>
      </c>
      <c r="E499" s="222"/>
    </row>
    <row r="500" s="198" customFormat="1" ht="18" customHeight="1" spans="1:5">
      <c r="A500" s="221">
        <v>986001</v>
      </c>
      <c r="B500" s="227" t="s">
        <v>1233</v>
      </c>
      <c r="C500" s="214" t="s">
        <v>1118</v>
      </c>
      <c r="D500" s="215">
        <v>100</v>
      </c>
      <c r="E500" s="222"/>
    </row>
    <row r="501" s="198" customFormat="1" ht="18" customHeight="1" spans="1:5">
      <c r="A501" s="221">
        <v>986001</v>
      </c>
      <c r="B501" s="227" t="s">
        <v>1233</v>
      </c>
      <c r="C501" s="214" t="s">
        <v>1120</v>
      </c>
      <c r="D501" s="215">
        <v>17.3</v>
      </c>
      <c r="E501" s="216"/>
    </row>
    <row r="502" s="198" customFormat="1" ht="18" customHeight="1" spans="1:5">
      <c r="A502" s="221">
        <v>986001</v>
      </c>
      <c r="B502" s="227" t="s">
        <v>1233</v>
      </c>
      <c r="C502" s="214" t="s">
        <v>1121</v>
      </c>
      <c r="D502" s="215">
        <v>5.5</v>
      </c>
      <c r="E502" s="216"/>
    </row>
    <row r="503" s="198" customFormat="1" ht="18" customHeight="1" spans="1:5">
      <c r="A503" s="221">
        <v>986001</v>
      </c>
      <c r="B503" s="227" t="s">
        <v>1233</v>
      </c>
      <c r="C503" s="214" t="s">
        <v>1122</v>
      </c>
      <c r="D503" s="215">
        <v>1</v>
      </c>
      <c r="E503" s="216"/>
    </row>
    <row r="504" s="198" customFormat="1" ht="18" customHeight="1" spans="1:5">
      <c r="A504" s="221">
        <v>986001</v>
      </c>
      <c r="B504" s="227" t="s">
        <v>1233</v>
      </c>
      <c r="C504" s="214" t="s">
        <v>1237</v>
      </c>
      <c r="D504" s="215">
        <v>30</v>
      </c>
      <c r="E504" s="216"/>
    </row>
    <row r="505" s="198" customFormat="1" ht="18" customHeight="1" spans="1:5">
      <c r="A505" s="221">
        <v>986001</v>
      </c>
      <c r="B505" s="227" t="s">
        <v>1233</v>
      </c>
      <c r="C505" s="214" t="s">
        <v>1238</v>
      </c>
      <c r="D505" s="215">
        <v>40</v>
      </c>
      <c r="E505" s="216"/>
    </row>
    <row r="506" s="198" customFormat="1" ht="18" customHeight="1" spans="1:5">
      <c r="A506" s="221">
        <v>986001</v>
      </c>
      <c r="B506" s="227" t="s">
        <v>1233</v>
      </c>
      <c r="C506" s="214" t="s">
        <v>1123</v>
      </c>
      <c r="D506" s="215">
        <v>30</v>
      </c>
      <c r="E506" s="216"/>
    </row>
    <row r="507" s="198" customFormat="1" ht="18" customHeight="1" spans="1:5">
      <c r="A507" s="221">
        <v>986001</v>
      </c>
      <c r="B507" s="227" t="s">
        <v>1233</v>
      </c>
      <c r="C507" s="214" t="s">
        <v>1239</v>
      </c>
      <c r="D507" s="215">
        <v>2.2</v>
      </c>
      <c r="E507" s="216"/>
    </row>
    <row r="508" s="198" customFormat="1" ht="18" customHeight="1" spans="1:5">
      <c r="A508" s="221">
        <v>986001</v>
      </c>
      <c r="B508" s="227" t="s">
        <v>1233</v>
      </c>
      <c r="C508" s="214" t="s">
        <v>1230</v>
      </c>
      <c r="D508" s="215">
        <v>300</v>
      </c>
      <c r="E508" s="222"/>
    </row>
    <row r="509" s="198" customFormat="1" ht="18" customHeight="1" spans="1:5">
      <c r="A509" s="221"/>
      <c r="B509" s="228" t="s">
        <v>1240</v>
      </c>
      <c r="C509" s="220"/>
      <c r="D509" s="215">
        <v>921.8</v>
      </c>
      <c r="E509" s="216"/>
    </row>
    <row r="510" s="198" customFormat="1" ht="18" customHeight="1" spans="1:5">
      <c r="A510" s="221">
        <v>987001</v>
      </c>
      <c r="B510" s="227" t="s">
        <v>1241</v>
      </c>
      <c r="C510" s="214" t="s">
        <v>1116</v>
      </c>
      <c r="D510" s="215">
        <v>1.46</v>
      </c>
      <c r="E510" s="216"/>
    </row>
    <row r="511" s="198" customFormat="1" ht="18" customHeight="1" spans="1:5">
      <c r="A511" s="221">
        <v>987001</v>
      </c>
      <c r="B511" s="227" t="s">
        <v>1241</v>
      </c>
      <c r="C511" s="214" t="s">
        <v>1242</v>
      </c>
      <c r="D511" s="215">
        <v>7.72</v>
      </c>
      <c r="E511" s="216"/>
    </row>
    <row r="512" s="198" customFormat="1" ht="18" customHeight="1" spans="1:5">
      <c r="A512" s="221">
        <v>987001</v>
      </c>
      <c r="B512" s="227" t="s">
        <v>1241</v>
      </c>
      <c r="C512" s="214" t="s">
        <v>1234</v>
      </c>
      <c r="D512" s="215">
        <v>2</v>
      </c>
      <c r="E512" s="216"/>
    </row>
    <row r="513" s="198" customFormat="1" ht="18" customHeight="1" spans="1:5">
      <c r="A513" s="221">
        <v>987001</v>
      </c>
      <c r="B513" s="227" t="s">
        <v>1241</v>
      </c>
      <c r="C513" s="214" t="s">
        <v>803</v>
      </c>
      <c r="D513" s="215">
        <v>13.4</v>
      </c>
      <c r="E513" s="216"/>
    </row>
    <row r="514" s="198" customFormat="1" ht="18" customHeight="1" spans="1:5">
      <c r="A514" s="221">
        <v>987001</v>
      </c>
      <c r="B514" s="227" t="s">
        <v>1241</v>
      </c>
      <c r="C514" s="214" t="s">
        <v>1236</v>
      </c>
      <c r="D514" s="215">
        <v>152.6</v>
      </c>
      <c r="E514" s="216"/>
    </row>
    <row r="515" s="198" customFormat="1" ht="18" customHeight="1" spans="1:5">
      <c r="A515" s="221">
        <v>987001</v>
      </c>
      <c r="B515" s="227" t="s">
        <v>1241</v>
      </c>
      <c r="C515" s="214" t="s">
        <v>1118</v>
      </c>
      <c r="D515" s="215">
        <v>110</v>
      </c>
      <c r="E515" s="216"/>
    </row>
    <row r="516" s="198" customFormat="1" ht="18" customHeight="1" spans="1:5">
      <c r="A516" s="221">
        <v>987001</v>
      </c>
      <c r="B516" s="227" t="s">
        <v>1241</v>
      </c>
      <c r="C516" s="214" t="s">
        <v>1120</v>
      </c>
      <c r="D516" s="215">
        <v>9.5</v>
      </c>
      <c r="E516" s="216"/>
    </row>
    <row r="517" s="198" customFormat="1" ht="18" customHeight="1" spans="1:5">
      <c r="A517" s="221">
        <v>987001</v>
      </c>
      <c r="B517" s="227" t="s">
        <v>1241</v>
      </c>
      <c r="C517" s="214" t="s">
        <v>1121</v>
      </c>
      <c r="D517" s="215">
        <v>5.53</v>
      </c>
      <c r="E517" s="216"/>
    </row>
    <row r="518" s="198" customFormat="1" ht="18" customHeight="1" spans="1:5">
      <c r="A518" s="221">
        <v>987001</v>
      </c>
      <c r="B518" s="227" t="s">
        <v>1241</v>
      </c>
      <c r="C518" s="214" t="s">
        <v>1122</v>
      </c>
      <c r="D518" s="215">
        <v>1</v>
      </c>
      <c r="E518" s="216"/>
    </row>
    <row r="519" s="198" customFormat="1" ht="18" customHeight="1" spans="1:5">
      <c r="A519" s="221">
        <v>987001</v>
      </c>
      <c r="B519" s="227" t="s">
        <v>1241</v>
      </c>
      <c r="C519" s="214" t="s">
        <v>1237</v>
      </c>
      <c r="D519" s="215">
        <v>18</v>
      </c>
      <c r="E519" s="216"/>
    </row>
    <row r="520" s="198" customFormat="1" ht="18" customHeight="1" spans="1:5">
      <c r="A520" s="221">
        <v>987001</v>
      </c>
      <c r="B520" s="227" t="s">
        <v>1241</v>
      </c>
      <c r="C520" s="214" t="s">
        <v>1238</v>
      </c>
      <c r="D520" s="215">
        <v>0.24</v>
      </c>
      <c r="E520" s="222"/>
    </row>
    <row r="521" s="198" customFormat="1" ht="18" customHeight="1" spans="1:5">
      <c r="A521" s="221">
        <v>987001</v>
      </c>
      <c r="B521" s="227" t="s">
        <v>1241</v>
      </c>
      <c r="C521" s="214" t="s">
        <v>1243</v>
      </c>
      <c r="D521" s="215">
        <v>30</v>
      </c>
      <c r="E521" s="222"/>
    </row>
    <row r="522" s="198" customFormat="1" ht="18" customHeight="1" spans="1:5">
      <c r="A522" s="221">
        <v>987001</v>
      </c>
      <c r="B522" s="227" t="s">
        <v>1241</v>
      </c>
      <c r="C522" s="214" t="s">
        <v>1239</v>
      </c>
      <c r="D522" s="215">
        <v>1.23</v>
      </c>
      <c r="E522" s="222"/>
    </row>
    <row r="523" s="198" customFormat="1" ht="18" customHeight="1" spans="1:5">
      <c r="A523" s="221">
        <v>986001</v>
      </c>
      <c r="B523" s="227" t="s">
        <v>1233</v>
      </c>
      <c r="C523" s="214" t="s">
        <v>1230</v>
      </c>
      <c r="D523" s="215">
        <v>300</v>
      </c>
      <c r="E523" s="222"/>
    </row>
    <row r="524" s="198" customFormat="1" ht="18" customHeight="1" spans="1:5">
      <c r="A524" s="221"/>
      <c r="B524" s="228" t="s">
        <v>1244</v>
      </c>
      <c r="C524" s="220"/>
      <c r="D524" s="215">
        <v>652.68</v>
      </c>
      <c r="E524" s="216"/>
    </row>
    <row r="525" s="198" customFormat="1" ht="18" customHeight="1" spans="1:5">
      <c r="A525" s="221">
        <v>988001</v>
      </c>
      <c r="B525" s="227" t="s">
        <v>1245</v>
      </c>
      <c r="C525" s="214" t="s">
        <v>1116</v>
      </c>
      <c r="D525" s="215">
        <v>2.1</v>
      </c>
      <c r="E525" s="216"/>
    </row>
    <row r="526" s="198" customFormat="1" ht="18" customHeight="1" spans="1:5">
      <c r="A526" s="221">
        <v>988001</v>
      </c>
      <c r="B526" s="227" t="s">
        <v>1245</v>
      </c>
      <c r="C526" s="214" t="s">
        <v>1246</v>
      </c>
      <c r="D526" s="215">
        <v>31.54</v>
      </c>
      <c r="E526" s="216"/>
    </row>
    <row r="527" s="198" customFormat="1" ht="18" customHeight="1" spans="1:5">
      <c r="A527" s="221">
        <v>988001</v>
      </c>
      <c r="B527" s="227" t="s">
        <v>1245</v>
      </c>
      <c r="C527" s="214" t="s">
        <v>1247</v>
      </c>
      <c r="D527" s="215">
        <v>2</v>
      </c>
      <c r="E527" s="216"/>
    </row>
    <row r="528" s="198" customFormat="1" ht="18" customHeight="1" spans="1:5">
      <c r="A528" s="221">
        <v>988001</v>
      </c>
      <c r="B528" s="227" t="s">
        <v>1245</v>
      </c>
      <c r="C528" s="214" t="s">
        <v>803</v>
      </c>
      <c r="D528" s="215">
        <v>14.4</v>
      </c>
      <c r="E528" s="222"/>
    </row>
    <row r="529" s="198" customFormat="1" ht="18" customHeight="1" spans="1:5">
      <c r="A529" s="221">
        <v>988001</v>
      </c>
      <c r="B529" s="227" t="s">
        <v>1245</v>
      </c>
      <c r="C529" s="214" t="s">
        <v>1236</v>
      </c>
      <c r="D529" s="215">
        <v>144.6</v>
      </c>
      <c r="E529" s="222"/>
    </row>
    <row r="530" s="198" customFormat="1" ht="18" customHeight="1" spans="1:5">
      <c r="A530" s="221">
        <v>988001</v>
      </c>
      <c r="B530" s="227" t="s">
        <v>1245</v>
      </c>
      <c r="C530" s="214" t="s">
        <v>1118</v>
      </c>
      <c r="D530" s="215">
        <v>100</v>
      </c>
      <c r="E530" s="222"/>
    </row>
    <row r="531" s="198" customFormat="1" ht="18" customHeight="1" spans="1:5">
      <c r="A531" s="221">
        <v>988001</v>
      </c>
      <c r="B531" s="227" t="s">
        <v>1245</v>
      </c>
      <c r="C531" s="214" t="s">
        <v>1119</v>
      </c>
      <c r="D531" s="215">
        <v>26.4</v>
      </c>
      <c r="E531" s="222"/>
    </row>
    <row r="532" s="198" customFormat="1" ht="18" customHeight="1" spans="1:5">
      <c r="A532" s="221">
        <v>988001</v>
      </c>
      <c r="B532" s="227" t="s">
        <v>1245</v>
      </c>
      <c r="C532" s="214" t="s">
        <v>1120</v>
      </c>
      <c r="D532" s="215">
        <v>10.6</v>
      </c>
      <c r="E532" s="222"/>
    </row>
    <row r="533" s="198" customFormat="1" ht="18" customHeight="1" spans="1:5">
      <c r="A533" s="221">
        <v>988001</v>
      </c>
      <c r="B533" s="227" t="s">
        <v>1245</v>
      </c>
      <c r="C533" s="214" t="s">
        <v>1121</v>
      </c>
      <c r="D533" s="215">
        <v>3.6</v>
      </c>
      <c r="E533" s="222"/>
    </row>
    <row r="534" s="198" customFormat="1" ht="18" customHeight="1" spans="1:5">
      <c r="A534" s="221">
        <v>988001</v>
      </c>
      <c r="B534" s="227" t="s">
        <v>1245</v>
      </c>
      <c r="C534" s="214" t="s">
        <v>1122</v>
      </c>
      <c r="D534" s="215">
        <v>1</v>
      </c>
      <c r="E534" s="222"/>
    </row>
    <row r="535" s="198" customFormat="1" ht="18" customHeight="1" spans="1:5">
      <c r="A535" s="221">
        <v>988001</v>
      </c>
      <c r="B535" s="227" t="s">
        <v>1245</v>
      </c>
      <c r="C535" s="214" t="s">
        <v>1248</v>
      </c>
      <c r="D535" s="215">
        <v>28</v>
      </c>
      <c r="E535" s="216"/>
    </row>
    <row r="536" s="198" customFormat="1" ht="18" customHeight="1" spans="1:5">
      <c r="A536" s="221">
        <v>988001</v>
      </c>
      <c r="B536" s="227" t="s">
        <v>1245</v>
      </c>
      <c r="C536" s="214" t="s">
        <v>1243</v>
      </c>
      <c r="D536" s="215">
        <v>30</v>
      </c>
      <c r="E536" s="216"/>
    </row>
    <row r="537" s="198" customFormat="1" ht="18" customHeight="1" spans="1:5">
      <c r="A537" s="221">
        <v>988001</v>
      </c>
      <c r="B537" s="227" t="s">
        <v>1245</v>
      </c>
      <c r="C537" s="214" t="s">
        <v>1124</v>
      </c>
      <c r="D537" s="215">
        <v>1.78</v>
      </c>
      <c r="E537" s="216"/>
    </row>
    <row r="538" s="198" customFormat="1" ht="18" customHeight="1" spans="1:5">
      <c r="A538" s="221">
        <v>988001</v>
      </c>
      <c r="B538" s="227" t="s">
        <v>1245</v>
      </c>
      <c r="C538" s="214" t="s">
        <v>1249</v>
      </c>
      <c r="D538" s="215">
        <v>1.32</v>
      </c>
      <c r="E538" s="216"/>
    </row>
    <row r="539" s="198" customFormat="1" ht="18" customHeight="1" spans="1:5">
      <c r="A539" s="221">
        <v>988001</v>
      </c>
      <c r="B539" s="227" t="s">
        <v>1245</v>
      </c>
      <c r="C539" s="214" t="s">
        <v>1230</v>
      </c>
      <c r="D539" s="215">
        <v>300</v>
      </c>
      <c r="E539" s="222"/>
    </row>
    <row r="540" s="198" customFormat="1" ht="18" customHeight="1" spans="1:5">
      <c r="A540" s="221"/>
      <c r="B540" s="228" t="s">
        <v>1250</v>
      </c>
      <c r="C540" s="220"/>
      <c r="D540" s="215">
        <v>697.34</v>
      </c>
      <c r="E540" s="216"/>
    </row>
    <row r="541" spans="3:4">
      <c r="C541" s="229"/>
      <c r="D541" s="230"/>
    </row>
    <row r="542" spans="3:4">
      <c r="C542" s="229"/>
      <c r="D542" s="230"/>
    </row>
    <row r="543" spans="3:4">
      <c r="C543" s="229"/>
      <c r="D543" s="230"/>
    </row>
    <row r="544" spans="3:4">
      <c r="C544" s="229"/>
      <c r="D544" s="230"/>
    </row>
    <row r="545" spans="3:4">
      <c r="C545" s="229"/>
      <c r="D545" s="230"/>
    </row>
    <row r="546" spans="3:4">
      <c r="C546" s="229"/>
      <c r="D546" s="230"/>
    </row>
    <row r="547" spans="3:4">
      <c r="C547" s="229"/>
      <c r="D547" s="230"/>
    </row>
    <row r="548" spans="3:4">
      <c r="C548" s="229"/>
      <c r="D548" s="230"/>
    </row>
    <row r="549" spans="3:4">
      <c r="C549" s="229"/>
      <c r="D549" s="230"/>
    </row>
    <row r="550" spans="3:4">
      <c r="C550" s="229"/>
      <c r="D550" s="230"/>
    </row>
    <row r="551" spans="3:4">
      <c r="C551" s="229"/>
      <c r="D551" s="230"/>
    </row>
    <row r="552" spans="3:4">
      <c r="C552" s="229"/>
      <c r="D552" s="230"/>
    </row>
    <row r="553" spans="3:4">
      <c r="C553" s="229"/>
      <c r="D553" s="230"/>
    </row>
    <row r="554" spans="3:4">
      <c r="C554" s="229"/>
      <c r="D554" s="230"/>
    </row>
    <row r="555" spans="3:4">
      <c r="C555" s="229"/>
      <c r="D555" s="230"/>
    </row>
    <row r="556" spans="3:4">
      <c r="C556" s="229"/>
      <c r="D556" s="230"/>
    </row>
    <row r="557" spans="3:4">
      <c r="C557" s="229"/>
      <c r="D557" s="230"/>
    </row>
    <row r="558" spans="3:4">
      <c r="C558" s="229"/>
      <c r="D558" s="230"/>
    </row>
    <row r="559" spans="3:4">
      <c r="C559" s="229"/>
      <c r="D559" s="230"/>
    </row>
    <row r="560" spans="3:4">
      <c r="C560" s="229"/>
      <c r="D560" s="230"/>
    </row>
    <row r="561" spans="3:4">
      <c r="C561" s="229"/>
      <c r="D561" s="230"/>
    </row>
    <row r="562" spans="3:4">
      <c r="C562" s="229"/>
      <c r="D562" s="230"/>
    </row>
    <row r="563" spans="3:4">
      <c r="C563" s="229"/>
      <c r="D563" s="230"/>
    </row>
    <row r="564" spans="3:4">
      <c r="C564" s="229"/>
      <c r="D564" s="230"/>
    </row>
    <row r="565" spans="3:4">
      <c r="C565" s="229"/>
      <c r="D565" s="230"/>
    </row>
    <row r="566" spans="3:4">
      <c r="C566" s="229"/>
      <c r="D566" s="230"/>
    </row>
    <row r="567" spans="3:4">
      <c r="C567" s="229"/>
      <c r="D567" s="230"/>
    </row>
    <row r="568" spans="3:4">
      <c r="C568" s="229"/>
      <c r="D568" s="230"/>
    </row>
    <row r="569" spans="3:4">
      <c r="C569" s="229"/>
      <c r="D569" s="230"/>
    </row>
    <row r="570" spans="3:4">
      <c r="C570" s="229"/>
      <c r="D570" s="230"/>
    </row>
    <row r="571" spans="3:4">
      <c r="C571" s="229"/>
      <c r="D571" s="230"/>
    </row>
    <row r="572" spans="3:4">
      <c r="C572" s="229"/>
      <c r="D572" s="230"/>
    </row>
    <row r="573" spans="3:4">
      <c r="C573" s="229"/>
      <c r="D573" s="230"/>
    </row>
    <row r="574" spans="3:4">
      <c r="C574" s="229"/>
      <c r="D574" s="230"/>
    </row>
    <row r="575" spans="3:4">
      <c r="C575" s="229"/>
      <c r="D575" s="230"/>
    </row>
    <row r="576" spans="3:4">
      <c r="C576" s="229"/>
      <c r="D576" s="230"/>
    </row>
    <row r="577" spans="3:4">
      <c r="C577" s="229"/>
      <c r="D577" s="230"/>
    </row>
    <row r="578" spans="3:4">
      <c r="C578" s="229"/>
      <c r="D578" s="230"/>
    </row>
    <row r="579" spans="3:4">
      <c r="C579" s="229"/>
      <c r="D579" s="230"/>
    </row>
    <row r="580" spans="3:4">
      <c r="C580" s="229"/>
      <c r="D580" s="230"/>
    </row>
    <row r="581" spans="3:4">
      <c r="C581" s="229"/>
      <c r="D581" s="230"/>
    </row>
    <row r="582" spans="3:4">
      <c r="C582" s="229"/>
      <c r="D582" s="230"/>
    </row>
    <row r="583" spans="3:4">
      <c r="C583" s="229"/>
      <c r="D583" s="230"/>
    </row>
    <row r="584" spans="3:4">
      <c r="C584" s="229"/>
      <c r="D584" s="230"/>
    </row>
    <row r="585" spans="3:4">
      <c r="C585" s="229"/>
      <c r="D585" s="230"/>
    </row>
    <row r="586" spans="3:4">
      <c r="C586" s="229"/>
      <c r="D586" s="230"/>
    </row>
    <row r="587" spans="3:4">
      <c r="C587" s="229"/>
      <c r="D587" s="230"/>
    </row>
    <row r="588" spans="3:4">
      <c r="C588" s="229"/>
      <c r="D588" s="230"/>
    </row>
    <row r="589" spans="3:4">
      <c r="C589" s="229"/>
      <c r="D589" s="230"/>
    </row>
    <row r="590" spans="3:4">
      <c r="C590" s="229"/>
      <c r="D590" s="230"/>
    </row>
    <row r="591" spans="3:4">
      <c r="C591" s="229"/>
      <c r="D591" s="230"/>
    </row>
    <row r="592" spans="3:4">
      <c r="C592" s="229"/>
      <c r="D592" s="230"/>
    </row>
    <row r="593" spans="3:4">
      <c r="C593" s="229"/>
      <c r="D593" s="230"/>
    </row>
    <row r="594" spans="3:4">
      <c r="C594" s="229"/>
      <c r="D594" s="230"/>
    </row>
    <row r="595" spans="3:4">
      <c r="C595" s="229"/>
      <c r="D595" s="230"/>
    </row>
    <row r="596" spans="3:4">
      <c r="C596" s="229"/>
      <c r="D596" s="230"/>
    </row>
    <row r="597" spans="3:4">
      <c r="C597" s="229"/>
      <c r="D597" s="230"/>
    </row>
    <row r="598" spans="3:4">
      <c r="C598" s="229"/>
      <c r="D598" s="230"/>
    </row>
    <row r="599" spans="3:4">
      <c r="C599" s="229"/>
      <c r="D599" s="230"/>
    </row>
    <row r="600" spans="3:4">
      <c r="C600" s="229"/>
      <c r="D600" s="230"/>
    </row>
    <row r="601" spans="3:4">
      <c r="C601" s="229"/>
      <c r="D601" s="230"/>
    </row>
    <row r="602" spans="3:4">
      <c r="C602" s="229"/>
      <c r="D602" s="230"/>
    </row>
    <row r="603" spans="3:4">
      <c r="C603" s="229"/>
      <c r="D603" s="230"/>
    </row>
    <row r="604" spans="3:4">
      <c r="C604" s="229"/>
      <c r="D604" s="230"/>
    </row>
    <row r="605" spans="3:4">
      <c r="C605" s="229"/>
      <c r="D605" s="230"/>
    </row>
    <row r="606" spans="3:4">
      <c r="C606" s="229"/>
      <c r="D606" s="230"/>
    </row>
    <row r="607" spans="3:4">
      <c r="C607" s="229"/>
      <c r="D607" s="230"/>
    </row>
    <row r="608" spans="3:4">
      <c r="C608" s="229"/>
      <c r="D608" s="230"/>
    </row>
    <row r="609" spans="3:4">
      <c r="C609" s="229"/>
      <c r="D609" s="230"/>
    </row>
    <row r="610" spans="3:4">
      <c r="C610" s="229"/>
      <c r="D610" s="230"/>
    </row>
    <row r="611" spans="3:4">
      <c r="C611" s="229"/>
      <c r="D611" s="230"/>
    </row>
    <row r="612" spans="3:4">
      <c r="C612" s="229"/>
      <c r="D612" s="230"/>
    </row>
    <row r="613" spans="3:4">
      <c r="C613" s="229"/>
      <c r="D613" s="230"/>
    </row>
    <row r="614" spans="3:4">
      <c r="C614" s="229"/>
      <c r="D614" s="230"/>
    </row>
    <row r="615" spans="3:4">
      <c r="C615" s="229"/>
      <c r="D615" s="230"/>
    </row>
    <row r="616" spans="3:4">
      <c r="C616" s="229"/>
      <c r="D616" s="230"/>
    </row>
    <row r="617" spans="3:4">
      <c r="C617" s="229"/>
      <c r="D617" s="230"/>
    </row>
    <row r="618" spans="3:4">
      <c r="C618" s="229"/>
      <c r="D618" s="230"/>
    </row>
    <row r="619" spans="3:4">
      <c r="C619" s="229"/>
      <c r="D619" s="230"/>
    </row>
    <row r="620" spans="3:4">
      <c r="C620" s="229"/>
      <c r="D620" s="230"/>
    </row>
    <row r="621" spans="3:4">
      <c r="C621" s="229"/>
      <c r="D621" s="230"/>
    </row>
    <row r="622" spans="3:4">
      <c r="C622" s="229"/>
      <c r="D622" s="230"/>
    </row>
    <row r="623" spans="3:4">
      <c r="C623" s="229"/>
      <c r="D623" s="230"/>
    </row>
    <row r="624" spans="3:4">
      <c r="C624" s="229"/>
      <c r="D624" s="230"/>
    </row>
    <row r="625" spans="3:4">
      <c r="C625" s="229"/>
      <c r="D625" s="230"/>
    </row>
    <row r="626" spans="3:4">
      <c r="C626" s="229"/>
      <c r="D626" s="230"/>
    </row>
    <row r="627" spans="3:4">
      <c r="C627" s="229"/>
      <c r="D627" s="230"/>
    </row>
    <row r="628" spans="3:4">
      <c r="C628" s="229"/>
      <c r="D628" s="230"/>
    </row>
    <row r="629" spans="3:4">
      <c r="C629" s="229"/>
      <c r="D629" s="230"/>
    </row>
    <row r="630" spans="3:4">
      <c r="C630" s="229"/>
      <c r="D630" s="230"/>
    </row>
    <row r="631" spans="3:4">
      <c r="C631" s="229"/>
      <c r="D631" s="230"/>
    </row>
    <row r="632" spans="3:4">
      <c r="C632" s="229"/>
      <c r="D632" s="230"/>
    </row>
    <row r="633" spans="3:4">
      <c r="C633" s="229"/>
      <c r="D633" s="230"/>
    </row>
    <row r="634" spans="3:4">
      <c r="C634" s="229"/>
      <c r="D634" s="230"/>
    </row>
    <row r="635" spans="3:4">
      <c r="C635" s="229"/>
      <c r="D635" s="230"/>
    </row>
    <row r="636" spans="3:4">
      <c r="C636" s="229"/>
      <c r="D636" s="230"/>
    </row>
    <row r="637" spans="3:4">
      <c r="C637" s="229"/>
      <c r="D637" s="230"/>
    </row>
    <row r="638" spans="3:4">
      <c r="C638" s="229"/>
      <c r="D638" s="230"/>
    </row>
    <row r="639" spans="3:4">
      <c r="C639" s="229"/>
      <c r="D639" s="230"/>
    </row>
    <row r="640" spans="3:4">
      <c r="C640" s="229"/>
      <c r="D640" s="230"/>
    </row>
    <row r="641" spans="3:4">
      <c r="C641" s="229"/>
      <c r="D641" s="230"/>
    </row>
    <row r="642" spans="3:4">
      <c r="C642" s="229"/>
      <c r="D642" s="230"/>
    </row>
    <row r="643" spans="3:4">
      <c r="C643" s="229"/>
      <c r="D643" s="230"/>
    </row>
    <row r="644" spans="3:4">
      <c r="C644" s="229"/>
      <c r="D644" s="230"/>
    </row>
    <row r="645" spans="3:4">
      <c r="C645" s="229"/>
      <c r="D645" s="230"/>
    </row>
    <row r="646" spans="3:4">
      <c r="C646" s="229"/>
      <c r="D646" s="230"/>
    </row>
    <row r="647" spans="3:4">
      <c r="C647" s="229"/>
      <c r="D647" s="230"/>
    </row>
    <row r="648" spans="3:3">
      <c r="C648" s="229"/>
    </row>
    <row r="649" spans="3:3">
      <c r="C649" s="229"/>
    </row>
    <row r="650" spans="3:3">
      <c r="C650" s="229"/>
    </row>
    <row r="651" spans="3:3">
      <c r="C651" s="229"/>
    </row>
    <row r="652" spans="3:3">
      <c r="C652" s="229"/>
    </row>
    <row r="653" spans="3:3">
      <c r="C653" s="229"/>
    </row>
    <row r="654" spans="3:3">
      <c r="C654" s="229"/>
    </row>
    <row r="655" spans="3:3">
      <c r="C655" s="229"/>
    </row>
  </sheetData>
  <mergeCells count="2">
    <mergeCell ref="A1:E1"/>
    <mergeCell ref="A494:B494"/>
  </mergeCells>
  <printOptions horizontalCentered="1"/>
  <pageMargins left="0.393055555555556" right="0.432638888888889" top="0.704166666666667" bottom="0.547222222222222" header="0.354166666666667" footer="0.231944444444444"/>
  <pageSetup paperSize="9" fitToHeight="0" orientation="portrait"/>
  <headerFooter>
    <oddHeader>&amp;L&amp;"宋体,常规"&amp;11&amp;A</oddHead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E147"/>
  <sheetViews>
    <sheetView view="pageBreakPreview" zoomScaleNormal="100" zoomScaleSheetLayoutView="100" workbookViewId="0">
      <selection activeCell="B9" sqref="B9"/>
    </sheetView>
  </sheetViews>
  <sheetFormatPr defaultColWidth="9" defaultRowHeight="14.25" outlineLevelCol="4"/>
  <cols>
    <col min="1" max="1" width="18.25" style="136" customWidth="1"/>
    <col min="2" max="2" width="86.25" style="186" customWidth="1"/>
    <col min="3" max="3" width="13.25" style="187" customWidth="1"/>
    <col min="4" max="4" width="37.875" customWidth="1"/>
    <col min="5" max="5" width="10.625" customWidth="1"/>
  </cols>
  <sheetData>
    <row r="1" ht="24" customHeight="1" spans="1:5">
      <c r="A1" s="5" t="s">
        <v>1251</v>
      </c>
      <c r="B1" s="122"/>
      <c r="C1" s="122"/>
      <c r="D1" s="122"/>
      <c r="E1" s="122"/>
    </row>
    <row r="2" customHeight="1" spans="5:5">
      <c r="E2" s="188" t="s">
        <v>3</v>
      </c>
    </row>
    <row r="3" s="185" customFormat="1" ht="33" customHeight="1" spans="1:5">
      <c r="A3" s="189" t="s">
        <v>1252</v>
      </c>
      <c r="B3" s="190" t="s">
        <v>1253</v>
      </c>
      <c r="C3" s="191" t="s">
        <v>1254</v>
      </c>
      <c r="D3" s="191" t="s">
        <v>1255</v>
      </c>
      <c r="E3" s="191" t="s">
        <v>67</v>
      </c>
    </row>
    <row r="4" s="185" customFormat="1" ht="27" customHeight="1" spans="1:5">
      <c r="A4" s="192"/>
      <c r="B4" s="190" t="s">
        <v>1256</v>
      </c>
      <c r="C4" s="193"/>
      <c r="D4" s="194"/>
      <c r="E4" s="195">
        <f>SUM(E5:E147)</f>
        <v>10416</v>
      </c>
    </row>
    <row r="5" s="185" customFormat="1" ht="21.75" customHeight="1" spans="1:5">
      <c r="A5" s="180" t="s">
        <v>1257</v>
      </c>
      <c r="B5" s="180" t="s">
        <v>1258</v>
      </c>
      <c r="C5" s="196">
        <v>2140104</v>
      </c>
      <c r="D5" s="180" t="s">
        <v>369</v>
      </c>
      <c r="E5" s="181">
        <v>211</v>
      </c>
    </row>
    <row r="6" s="185" customFormat="1" ht="21.75" customHeight="1" spans="1:5">
      <c r="A6" s="180" t="s">
        <v>1259</v>
      </c>
      <c r="B6" s="180" t="s">
        <v>1260</v>
      </c>
      <c r="C6" s="196">
        <v>2110301</v>
      </c>
      <c r="D6" s="180" t="s">
        <v>306</v>
      </c>
      <c r="E6" s="181">
        <v>1.3549</v>
      </c>
    </row>
    <row r="7" s="185" customFormat="1" ht="21.75" customHeight="1" spans="1:5">
      <c r="A7" s="180" t="s">
        <v>1261</v>
      </c>
      <c r="B7" s="180" t="s">
        <v>1262</v>
      </c>
      <c r="C7" s="196">
        <v>2110301</v>
      </c>
      <c r="D7" s="180" t="s">
        <v>306</v>
      </c>
      <c r="E7" s="181">
        <v>43.6</v>
      </c>
    </row>
    <row r="8" s="185" customFormat="1" ht="21.75" customHeight="1" spans="1:5">
      <c r="A8" s="180" t="s">
        <v>1263</v>
      </c>
      <c r="B8" s="180" t="s">
        <v>1264</v>
      </c>
      <c r="C8" s="196">
        <v>2140106</v>
      </c>
      <c r="D8" s="180" t="s">
        <v>370</v>
      </c>
      <c r="E8" s="181">
        <v>14</v>
      </c>
    </row>
    <row r="9" s="185" customFormat="1" ht="21.75" customHeight="1" spans="1:5">
      <c r="A9" s="180" t="s">
        <v>1265</v>
      </c>
      <c r="B9" s="180" t="s">
        <v>1266</v>
      </c>
      <c r="C9" s="196">
        <v>2050202</v>
      </c>
      <c r="D9" s="180" t="s">
        <v>168</v>
      </c>
      <c r="E9" s="181">
        <v>123</v>
      </c>
    </row>
    <row r="10" s="185" customFormat="1" ht="21.75" customHeight="1" spans="1:5">
      <c r="A10" s="180" t="s">
        <v>1267</v>
      </c>
      <c r="B10" s="180" t="s">
        <v>1268</v>
      </c>
      <c r="C10" s="196">
        <v>2050204</v>
      </c>
      <c r="D10" s="180" t="s">
        <v>170</v>
      </c>
      <c r="E10" s="181">
        <v>4.4</v>
      </c>
    </row>
    <row r="11" s="185" customFormat="1" ht="21.75" customHeight="1" spans="1:5">
      <c r="A11" s="180" t="s">
        <v>1269</v>
      </c>
      <c r="B11" s="180" t="s">
        <v>1270</v>
      </c>
      <c r="C11" s="196">
        <v>2040699</v>
      </c>
      <c r="D11" s="180" t="s">
        <v>163</v>
      </c>
      <c r="E11" s="181">
        <v>7</v>
      </c>
    </row>
    <row r="12" s="185" customFormat="1" ht="21.75" customHeight="1" spans="1:5">
      <c r="A12" s="180" t="s">
        <v>1271</v>
      </c>
      <c r="B12" s="180" t="s">
        <v>1272</v>
      </c>
      <c r="C12" s="196">
        <v>2050299</v>
      </c>
      <c r="D12" s="180" t="s">
        <v>171</v>
      </c>
      <c r="E12" s="181">
        <v>38</v>
      </c>
    </row>
    <row r="13" s="185" customFormat="1" ht="21.75" customHeight="1" spans="1:5">
      <c r="A13" s="180" t="s">
        <v>1273</v>
      </c>
      <c r="B13" s="180" t="s">
        <v>1274</v>
      </c>
      <c r="C13" s="196">
        <v>2040699</v>
      </c>
      <c r="D13" s="180" t="s">
        <v>163</v>
      </c>
      <c r="E13" s="181">
        <v>34</v>
      </c>
    </row>
    <row r="14" s="185" customFormat="1" ht="21.75" customHeight="1" spans="1:5">
      <c r="A14" s="180" t="s">
        <v>1273</v>
      </c>
      <c r="B14" s="180" t="s">
        <v>1274</v>
      </c>
      <c r="C14" s="196">
        <v>2011199</v>
      </c>
      <c r="D14" s="180" t="s">
        <v>130</v>
      </c>
      <c r="E14" s="181">
        <v>10.2</v>
      </c>
    </row>
    <row r="15" s="185" customFormat="1" ht="21.75" customHeight="1" spans="1:5">
      <c r="A15" s="180" t="s">
        <v>1275</v>
      </c>
      <c r="B15" s="180" t="s">
        <v>1276</v>
      </c>
      <c r="C15" s="196">
        <v>2140106</v>
      </c>
      <c r="D15" s="180" t="s">
        <v>370</v>
      </c>
      <c r="E15" s="181">
        <v>47</v>
      </c>
    </row>
    <row r="16" s="185" customFormat="1" ht="21.75" customHeight="1" spans="1:5">
      <c r="A16" s="180" t="s">
        <v>1277</v>
      </c>
      <c r="B16" s="180" t="s">
        <v>1278</v>
      </c>
      <c r="C16" s="196">
        <v>2130108</v>
      </c>
      <c r="D16" s="180" t="s">
        <v>327</v>
      </c>
      <c r="E16" s="181">
        <v>3.08664</v>
      </c>
    </row>
    <row r="17" s="185" customFormat="1" ht="21.75" customHeight="1" spans="1:5">
      <c r="A17" s="180" t="s">
        <v>1277</v>
      </c>
      <c r="B17" s="180" t="s">
        <v>1278</v>
      </c>
      <c r="C17" s="196">
        <v>2130109</v>
      </c>
      <c r="D17" s="180" t="s">
        <v>328</v>
      </c>
      <c r="E17" s="181">
        <v>3</v>
      </c>
    </row>
    <row r="18" s="185" customFormat="1" ht="21.75" customHeight="1" spans="1:5">
      <c r="A18" s="180" t="s">
        <v>1279</v>
      </c>
      <c r="B18" s="180" t="s">
        <v>1280</v>
      </c>
      <c r="C18" s="196">
        <v>2079999</v>
      </c>
      <c r="D18" s="180" t="s">
        <v>209</v>
      </c>
      <c r="E18" s="181">
        <v>39</v>
      </c>
    </row>
    <row r="19" s="185" customFormat="1" ht="21.75" customHeight="1" spans="1:5">
      <c r="A19" s="180" t="s">
        <v>1279</v>
      </c>
      <c r="B19" s="180" t="s">
        <v>1280</v>
      </c>
      <c r="C19" s="196">
        <v>2079999</v>
      </c>
      <c r="D19" s="180" t="s">
        <v>209</v>
      </c>
      <c r="E19" s="181">
        <v>35</v>
      </c>
    </row>
    <row r="20" s="185" customFormat="1" ht="21.75" customHeight="1" spans="1:5">
      <c r="A20" s="180" t="s">
        <v>1281</v>
      </c>
      <c r="B20" s="180" t="s">
        <v>1282</v>
      </c>
      <c r="C20" s="196">
        <v>2080899</v>
      </c>
      <c r="D20" s="180" t="s">
        <v>237</v>
      </c>
      <c r="E20" s="181">
        <v>0.27</v>
      </c>
    </row>
    <row r="21" s="185" customFormat="1" ht="21.75" customHeight="1" spans="1:5">
      <c r="A21" s="180" t="s">
        <v>1279</v>
      </c>
      <c r="B21" s="180" t="s">
        <v>1280</v>
      </c>
      <c r="C21" s="196">
        <v>2079999</v>
      </c>
      <c r="D21" s="180" t="s">
        <v>209</v>
      </c>
      <c r="E21" s="181">
        <v>17.11</v>
      </c>
    </row>
    <row r="22" s="185" customFormat="1" ht="21.75" customHeight="1" spans="1:5">
      <c r="A22" s="180" t="s">
        <v>1283</v>
      </c>
      <c r="B22" s="180" t="s">
        <v>1284</v>
      </c>
      <c r="C22" s="196">
        <v>2100408</v>
      </c>
      <c r="D22" s="180" t="s">
        <v>283</v>
      </c>
      <c r="E22" s="181">
        <v>421</v>
      </c>
    </row>
    <row r="23" s="185" customFormat="1" ht="21.75" customHeight="1" spans="1:5">
      <c r="A23" s="180" t="s">
        <v>1285</v>
      </c>
      <c r="B23" s="180" t="s">
        <v>1286</v>
      </c>
      <c r="C23" s="196">
        <v>2070111</v>
      </c>
      <c r="D23" s="180" t="s">
        <v>203</v>
      </c>
      <c r="E23" s="181">
        <v>3.9</v>
      </c>
    </row>
    <row r="24" s="185" customFormat="1" ht="21.75" customHeight="1" spans="1:5">
      <c r="A24" s="180" t="s">
        <v>1287</v>
      </c>
      <c r="B24" s="180" t="s">
        <v>1288</v>
      </c>
      <c r="C24" s="196">
        <v>2070199</v>
      </c>
      <c r="D24" s="180" t="s">
        <v>204</v>
      </c>
      <c r="E24" s="181">
        <v>0.81</v>
      </c>
    </row>
    <row r="25" s="185" customFormat="1" ht="21.75" customHeight="1" spans="1:5">
      <c r="A25" s="180" t="s">
        <v>1289</v>
      </c>
      <c r="B25" s="180" t="s">
        <v>1290</v>
      </c>
      <c r="C25" s="196">
        <v>2050302</v>
      </c>
      <c r="D25" s="180" t="s">
        <v>173</v>
      </c>
      <c r="E25" s="181">
        <v>23</v>
      </c>
    </row>
    <row r="26" s="185" customFormat="1" ht="21.75" customHeight="1" spans="1:5">
      <c r="A26" s="180" t="s">
        <v>1281</v>
      </c>
      <c r="B26" s="180" t="s">
        <v>1282</v>
      </c>
      <c r="C26" s="196">
        <v>2080805</v>
      </c>
      <c r="D26" s="180" t="s">
        <v>235</v>
      </c>
      <c r="E26" s="181">
        <v>37</v>
      </c>
    </row>
    <row r="27" s="185" customFormat="1" ht="21.75" customHeight="1" spans="1:5">
      <c r="A27" s="180" t="s">
        <v>1291</v>
      </c>
      <c r="B27" s="180" t="s">
        <v>1292</v>
      </c>
      <c r="C27" s="196">
        <v>2110301</v>
      </c>
      <c r="D27" s="180" t="s">
        <v>306</v>
      </c>
      <c r="E27" s="181">
        <v>38.88</v>
      </c>
    </row>
    <row r="28" s="185" customFormat="1" ht="21.75" customHeight="1" spans="1:5">
      <c r="A28" s="180" t="s">
        <v>1281</v>
      </c>
      <c r="B28" s="180" t="s">
        <v>1293</v>
      </c>
      <c r="C28" s="196">
        <v>2101401</v>
      </c>
      <c r="D28" s="180" t="s">
        <v>297</v>
      </c>
      <c r="E28" s="181">
        <v>1.9</v>
      </c>
    </row>
    <row r="29" s="185" customFormat="1" ht="21.75" customHeight="1" spans="1:5">
      <c r="A29" s="180" t="s">
        <v>1281</v>
      </c>
      <c r="B29" s="180" t="s">
        <v>1282</v>
      </c>
      <c r="C29" s="196">
        <v>2080899</v>
      </c>
      <c r="D29" s="180" t="s">
        <v>237</v>
      </c>
      <c r="E29" s="181">
        <v>13.2</v>
      </c>
    </row>
    <row r="30" s="185" customFormat="1" ht="21.75" customHeight="1" spans="1:5">
      <c r="A30" s="180" t="s">
        <v>1294</v>
      </c>
      <c r="B30" s="180" t="s">
        <v>1295</v>
      </c>
      <c r="C30" s="196">
        <v>2050701</v>
      </c>
      <c r="D30" s="180" t="s">
        <v>179</v>
      </c>
      <c r="E30" s="181">
        <v>7.5</v>
      </c>
    </row>
    <row r="31" s="185" customFormat="1" ht="21.75" customHeight="1" spans="1:5">
      <c r="A31" s="180" t="s">
        <v>1296</v>
      </c>
      <c r="B31" s="180" t="s">
        <v>1297</v>
      </c>
      <c r="C31" s="196">
        <v>2050201</v>
      </c>
      <c r="D31" s="180" t="s">
        <v>167</v>
      </c>
      <c r="E31" s="181">
        <v>13.7</v>
      </c>
    </row>
    <row r="32" s="185" customFormat="1" ht="21.75" customHeight="1" spans="1:5">
      <c r="A32" s="180" t="s">
        <v>1298</v>
      </c>
      <c r="B32" s="180" t="s">
        <v>1299</v>
      </c>
      <c r="C32" s="196">
        <v>2079999</v>
      </c>
      <c r="D32" s="180" t="s">
        <v>209</v>
      </c>
      <c r="E32" s="181">
        <v>6.5</v>
      </c>
    </row>
    <row r="33" s="185" customFormat="1" ht="21.75" customHeight="1" spans="1:5">
      <c r="A33" s="180" t="s">
        <v>1300</v>
      </c>
      <c r="B33" s="180" t="s">
        <v>1301</v>
      </c>
      <c r="C33" s="196">
        <v>2079999</v>
      </c>
      <c r="D33" s="180" t="s">
        <v>209</v>
      </c>
      <c r="E33" s="181">
        <v>2.4</v>
      </c>
    </row>
    <row r="34" s="185" customFormat="1" ht="21.75" customHeight="1" spans="1:5">
      <c r="A34" s="180" t="s">
        <v>1302</v>
      </c>
      <c r="B34" s="180" t="s">
        <v>1303</v>
      </c>
      <c r="C34" s="196">
        <v>2080805</v>
      </c>
      <c r="D34" s="180" t="s">
        <v>235</v>
      </c>
      <c r="E34" s="181">
        <v>36</v>
      </c>
    </row>
    <row r="35" s="185" customFormat="1" ht="21.75" customHeight="1" spans="1:5">
      <c r="A35" s="180" t="s">
        <v>1304</v>
      </c>
      <c r="B35" s="180" t="s">
        <v>1305</v>
      </c>
      <c r="C35" s="196">
        <v>2080999</v>
      </c>
      <c r="D35" s="180" t="s">
        <v>243</v>
      </c>
      <c r="E35" s="181">
        <v>7.2</v>
      </c>
    </row>
    <row r="36" s="185" customFormat="1" ht="21.75" customHeight="1" spans="1:5">
      <c r="A36" s="180" t="s">
        <v>1306</v>
      </c>
      <c r="B36" s="180" t="s">
        <v>1307</v>
      </c>
      <c r="C36" s="196">
        <v>2080999</v>
      </c>
      <c r="D36" s="180" t="s">
        <v>243</v>
      </c>
      <c r="E36" s="181">
        <v>0.14</v>
      </c>
    </row>
    <row r="37" s="185" customFormat="1" ht="21.75" customHeight="1" spans="1:5">
      <c r="A37" s="180" t="s">
        <v>1308</v>
      </c>
      <c r="B37" s="180" t="s">
        <v>1309</v>
      </c>
      <c r="C37" s="196">
        <v>2070299</v>
      </c>
      <c r="D37" s="180" t="s">
        <v>709</v>
      </c>
      <c r="E37" s="181">
        <v>127.4</v>
      </c>
    </row>
    <row r="38" s="185" customFormat="1" ht="21.75" customHeight="1" spans="1:5">
      <c r="A38" s="180" t="s">
        <v>1310</v>
      </c>
      <c r="B38" s="180" t="s">
        <v>1311</v>
      </c>
      <c r="C38" s="196">
        <v>2060404</v>
      </c>
      <c r="D38" s="180" t="s">
        <v>193</v>
      </c>
      <c r="E38" s="181">
        <v>16.5121</v>
      </c>
    </row>
    <row r="39" s="185" customFormat="1" ht="21.75" customHeight="1" spans="1:5">
      <c r="A39" s="180" t="s">
        <v>1312</v>
      </c>
      <c r="B39" s="180" t="s">
        <v>1313</v>
      </c>
      <c r="C39" s="196">
        <v>2130205</v>
      </c>
      <c r="D39" s="180" t="s">
        <v>338</v>
      </c>
      <c r="E39" s="181">
        <v>15</v>
      </c>
    </row>
    <row r="40" s="185" customFormat="1" ht="21.75" customHeight="1" spans="1:5">
      <c r="A40" s="180" t="s">
        <v>1314</v>
      </c>
      <c r="B40" s="180" t="s">
        <v>1315</v>
      </c>
      <c r="C40" s="196">
        <v>2081104</v>
      </c>
      <c r="D40" s="180" t="s">
        <v>250</v>
      </c>
      <c r="E40" s="181">
        <v>3.6</v>
      </c>
    </row>
    <row r="41" s="185" customFormat="1" ht="21.75" customHeight="1" spans="1:5">
      <c r="A41" s="180" t="s">
        <v>1314</v>
      </c>
      <c r="B41" s="180" t="s">
        <v>1315</v>
      </c>
      <c r="C41" s="196">
        <v>2081199</v>
      </c>
      <c r="D41" s="180" t="s">
        <v>253</v>
      </c>
      <c r="E41" s="181">
        <v>1.7</v>
      </c>
    </row>
    <row r="42" s="185" customFormat="1" ht="21.75" customHeight="1" spans="1:5">
      <c r="A42" s="180" t="s">
        <v>1314</v>
      </c>
      <c r="B42" s="180" t="s">
        <v>1315</v>
      </c>
      <c r="C42" s="196">
        <v>2081199</v>
      </c>
      <c r="D42" s="180" t="s">
        <v>253</v>
      </c>
      <c r="E42" s="181">
        <v>7.63</v>
      </c>
    </row>
    <row r="43" s="185" customFormat="1" ht="21.75" customHeight="1" spans="1:5">
      <c r="A43" s="180" t="s">
        <v>1314</v>
      </c>
      <c r="B43" s="180" t="s">
        <v>1315</v>
      </c>
      <c r="C43" s="196">
        <v>2081105</v>
      </c>
      <c r="D43" s="180" t="s">
        <v>251</v>
      </c>
      <c r="E43" s="181">
        <v>0.2</v>
      </c>
    </row>
    <row r="44" s="185" customFormat="1" ht="21.75" customHeight="1" spans="1:5">
      <c r="A44" s="180" t="s">
        <v>1314</v>
      </c>
      <c r="B44" s="180" t="s">
        <v>1315</v>
      </c>
      <c r="C44" s="196">
        <v>2081105</v>
      </c>
      <c r="D44" s="180" t="s">
        <v>251</v>
      </c>
      <c r="E44" s="181">
        <v>0.6</v>
      </c>
    </row>
    <row r="45" s="185" customFormat="1" ht="21.75" customHeight="1" spans="1:5">
      <c r="A45" s="180" t="s">
        <v>1314</v>
      </c>
      <c r="B45" s="180" t="s">
        <v>1315</v>
      </c>
      <c r="C45" s="197">
        <v>2081199</v>
      </c>
      <c r="D45" s="192" t="s">
        <v>253</v>
      </c>
      <c r="E45" s="181">
        <v>9.8</v>
      </c>
    </row>
    <row r="46" s="185" customFormat="1" ht="21.75" customHeight="1" spans="1:5">
      <c r="A46" s="180" t="s">
        <v>1316</v>
      </c>
      <c r="B46" s="180" t="s">
        <v>1317</v>
      </c>
      <c r="C46" s="196">
        <v>2060801</v>
      </c>
      <c r="D46" s="180" t="s">
        <v>708</v>
      </c>
      <c r="E46" s="181">
        <v>10</v>
      </c>
    </row>
    <row r="47" s="185" customFormat="1" ht="21.75" customHeight="1" spans="1:5">
      <c r="A47" s="180" t="s">
        <v>1318</v>
      </c>
      <c r="B47" s="180" t="s">
        <v>1319</v>
      </c>
      <c r="C47" s="196">
        <v>2080901</v>
      </c>
      <c r="D47" s="180" t="s">
        <v>239</v>
      </c>
      <c r="E47" s="181">
        <v>2.1</v>
      </c>
    </row>
    <row r="48" s="185" customFormat="1" ht="21.75" customHeight="1" spans="1:5">
      <c r="A48" s="180" t="s">
        <v>1318</v>
      </c>
      <c r="B48" s="180" t="s">
        <v>1319</v>
      </c>
      <c r="C48" s="196">
        <v>2080901</v>
      </c>
      <c r="D48" s="180" t="s">
        <v>239</v>
      </c>
      <c r="E48" s="181">
        <v>2</v>
      </c>
    </row>
    <row r="49" s="185" customFormat="1" ht="21.75" customHeight="1" spans="1:5">
      <c r="A49" s="180" t="s">
        <v>1318</v>
      </c>
      <c r="B49" s="180" t="s">
        <v>1319</v>
      </c>
      <c r="C49" s="196">
        <v>2080901</v>
      </c>
      <c r="D49" s="180" t="s">
        <v>239</v>
      </c>
      <c r="E49" s="181">
        <v>48.7</v>
      </c>
    </row>
    <row r="50" s="185" customFormat="1" ht="21.75" customHeight="1" spans="1:5">
      <c r="A50" s="180" t="s">
        <v>1318</v>
      </c>
      <c r="B50" s="180" t="s">
        <v>1319</v>
      </c>
      <c r="C50" s="196">
        <v>2080902</v>
      </c>
      <c r="D50" s="180" t="s">
        <v>240</v>
      </c>
      <c r="E50" s="181">
        <v>1.5</v>
      </c>
    </row>
    <row r="51" s="185" customFormat="1" ht="21.75" customHeight="1" spans="1:5">
      <c r="A51" s="180" t="s">
        <v>1320</v>
      </c>
      <c r="B51" s="180" t="s">
        <v>1321</v>
      </c>
      <c r="C51" s="196">
        <v>2130126</v>
      </c>
      <c r="D51" s="180" t="s">
        <v>333</v>
      </c>
      <c r="E51" s="181">
        <v>200</v>
      </c>
    </row>
    <row r="52" s="185" customFormat="1" ht="21.75" customHeight="1" spans="1:5">
      <c r="A52" s="180" t="s">
        <v>1322</v>
      </c>
      <c r="B52" s="180" t="s">
        <v>1323</v>
      </c>
      <c r="C52" s="196">
        <v>2081099</v>
      </c>
      <c r="D52" s="180" t="s">
        <v>711</v>
      </c>
      <c r="E52" s="181">
        <v>81</v>
      </c>
    </row>
    <row r="53" s="185" customFormat="1" ht="21.75" customHeight="1" spans="1:5">
      <c r="A53" s="180" t="s">
        <v>1324</v>
      </c>
      <c r="B53" s="180" t="s">
        <v>1325</v>
      </c>
      <c r="C53" s="196">
        <v>2060502</v>
      </c>
      <c r="D53" s="180" t="s">
        <v>196</v>
      </c>
      <c r="E53" s="181">
        <v>10</v>
      </c>
    </row>
    <row r="54" s="185" customFormat="1" ht="21.75" customHeight="1" spans="1:5">
      <c r="A54" s="180" t="s">
        <v>1322</v>
      </c>
      <c r="B54" s="180" t="s">
        <v>1323</v>
      </c>
      <c r="C54" s="196">
        <v>2082001</v>
      </c>
      <c r="D54" s="180" t="s">
        <v>258</v>
      </c>
      <c r="E54" s="181">
        <v>2</v>
      </c>
    </row>
    <row r="55" s="185" customFormat="1" ht="21.75" customHeight="1" spans="1:5">
      <c r="A55" s="180" t="s">
        <v>1326</v>
      </c>
      <c r="B55" s="180" t="s">
        <v>1327</v>
      </c>
      <c r="C55" s="196">
        <v>2130314</v>
      </c>
      <c r="D55" s="180" t="s">
        <v>349</v>
      </c>
      <c r="E55" s="181">
        <v>8</v>
      </c>
    </row>
    <row r="56" s="185" customFormat="1" ht="21.75" customHeight="1" spans="1:5">
      <c r="A56" s="180" t="s">
        <v>1328</v>
      </c>
      <c r="B56" s="180" t="s">
        <v>1329</v>
      </c>
      <c r="C56" s="196">
        <v>2081001</v>
      </c>
      <c r="D56" s="180" t="s">
        <v>245</v>
      </c>
      <c r="E56" s="181">
        <v>4.431</v>
      </c>
    </row>
    <row r="57" s="185" customFormat="1" ht="21.75" customHeight="1" spans="1:5">
      <c r="A57" s="180" t="s">
        <v>1330</v>
      </c>
      <c r="B57" s="180" t="s">
        <v>1331</v>
      </c>
      <c r="C57" s="196">
        <v>2100499</v>
      </c>
      <c r="D57" s="180" t="s">
        <v>286</v>
      </c>
      <c r="E57" s="181">
        <v>6.38</v>
      </c>
    </row>
    <row r="58" s="185" customFormat="1" ht="21.75" customHeight="1" spans="1:5">
      <c r="A58" s="180" t="s">
        <v>1326</v>
      </c>
      <c r="B58" s="180" t="s">
        <v>1327</v>
      </c>
      <c r="C58" s="196">
        <v>2130319</v>
      </c>
      <c r="D58" s="180" t="s">
        <v>351</v>
      </c>
      <c r="E58" s="181">
        <v>360</v>
      </c>
    </row>
    <row r="59" s="185" customFormat="1" ht="21.75" customHeight="1" spans="1:5">
      <c r="A59" s="180" t="s">
        <v>1332</v>
      </c>
      <c r="B59" s="180" t="s">
        <v>1333</v>
      </c>
      <c r="C59" s="196">
        <v>2101799</v>
      </c>
      <c r="D59" s="180" t="s">
        <v>714</v>
      </c>
      <c r="E59" s="181">
        <v>18</v>
      </c>
    </row>
    <row r="60" s="185" customFormat="1" ht="21.75" customHeight="1" spans="1:5">
      <c r="A60" s="180" t="s">
        <v>1330</v>
      </c>
      <c r="B60" s="180" t="s">
        <v>1331</v>
      </c>
      <c r="C60" s="196">
        <v>2100399</v>
      </c>
      <c r="D60" s="180" t="s">
        <v>278</v>
      </c>
      <c r="E60" s="181">
        <v>2.78</v>
      </c>
    </row>
    <row r="61" ht="21.75" customHeight="1" spans="1:5">
      <c r="A61" s="180" t="s">
        <v>1334</v>
      </c>
      <c r="B61" s="180" t="s">
        <v>1335</v>
      </c>
      <c r="C61" s="196">
        <v>2080999</v>
      </c>
      <c r="D61" s="180" t="s">
        <v>243</v>
      </c>
      <c r="E61" s="181">
        <v>43.1</v>
      </c>
    </row>
    <row r="62" ht="21.75" customHeight="1" spans="1:5">
      <c r="A62" s="180" t="s">
        <v>1336</v>
      </c>
      <c r="B62" s="180" t="s">
        <v>1337</v>
      </c>
      <c r="C62" s="196">
        <v>2100409</v>
      </c>
      <c r="D62" s="180" t="s">
        <v>284</v>
      </c>
      <c r="E62" s="181">
        <v>37.4</v>
      </c>
    </row>
    <row r="63" ht="21.75" customHeight="1" spans="1:5">
      <c r="A63" s="180" t="s">
        <v>1338</v>
      </c>
      <c r="B63" s="180" t="s">
        <v>1339</v>
      </c>
      <c r="C63" s="196">
        <v>2100399</v>
      </c>
      <c r="D63" s="180" t="s">
        <v>278</v>
      </c>
      <c r="E63" s="181">
        <v>2.56</v>
      </c>
    </row>
    <row r="64" ht="21.75" customHeight="1" spans="1:5">
      <c r="A64" s="180" t="s">
        <v>1328</v>
      </c>
      <c r="B64" s="180" t="s">
        <v>1323</v>
      </c>
      <c r="C64" s="196">
        <v>2081107</v>
      </c>
      <c r="D64" s="180" t="s">
        <v>252</v>
      </c>
      <c r="E64" s="181">
        <v>38.5</v>
      </c>
    </row>
    <row r="65" ht="21.75" customHeight="1" spans="1:5">
      <c r="A65" s="180" t="s">
        <v>1340</v>
      </c>
      <c r="B65" s="180" t="s">
        <v>1341</v>
      </c>
      <c r="C65" s="196">
        <v>2101902</v>
      </c>
      <c r="D65" s="180" t="s">
        <v>716</v>
      </c>
      <c r="E65" s="181">
        <v>362.36</v>
      </c>
    </row>
    <row r="66" ht="21.75" customHeight="1" spans="1:5">
      <c r="A66" s="180" t="s">
        <v>1342</v>
      </c>
      <c r="B66" s="180" t="s">
        <v>1343</v>
      </c>
      <c r="C66" s="196">
        <v>2100499</v>
      </c>
      <c r="D66" s="180" t="s">
        <v>286</v>
      </c>
      <c r="E66" s="181">
        <v>11</v>
      </c>
    </row>
    <row r="67" ht="21.75" customHeight="1" spans="1:5">
      <c r="A67" s="180" t="s">
        <v>1344</v>
      </c>
      <c r="B67" s="180" t="s">
        <v>1345</v>
      </c>
      <c r="C67" s="196">
        <v>2101902</v>
      </c>
      <c r="D67" s="180" t="s">
        <v>716</v>
      </c>
      <c r="E67" s="181">
        <v>21</v>
      </c>
    </row>
    <row r="68" ht="21.75" customHeight="1" spans="1:5">
      <c r="A68" s="180" t="s">
        <v>1346</v>
      </c>
      <c r="B68" s="180" t="s">
        <v>1347</v>
      </c>
      <c r="C68" s="196">
        <v>2100399</v>
      </c>
      <c r="D68" s="180" t="s">
        <v>278</v>
      </c>
      <c r="E68" s="181">
        <v>43.28</v>
      </c>
    </row>
    <row r="69" ht="21.75" customHeight="1" spans="1:5">
      <c r="A69" s="180" t="s">
        <v>1348</v>
      </c>
      <c r="B69" s="180" t="s">
        <v>1349</v>
      </c>
      <c r="C69" s="196">
        <v>2100799</v>
      </c>
      <c r="D69" s="180" t="s">
        <v>289</v>
      </c>
      <c r="E69" s="181">
        <v>102.15</v>
      </c>
    </row>
    <row r="70" ht="21.75" customHeight="1" spans="1:5">
      <c r="A70" s="180" t="s">
        <v>1350</v>
      </c>
      <c r="B70" s="180" t="s">
        <v>1351</v>
      </c>
      <c r="C70" s="196">
        <v>2100717</v>
      </c>
      <c r="D70" s="180" t="s">
        <v>288</v>
      </c>
      <c r="E70" s="181">
        <v>67</v>
      </c>
    </row>
    <row r="71" ht="21.75" customHeight="1" spans="1:5">
      <c r="A71" s="180" t="s">
        <v>1352</v>
      </c>
      <c r="B71" s="180" t="s">
        <v>1353</v>
      </c>
      <c r="C71" s="196">
        <v>2100408</v>
      </c>
      <c r="D71" s="180" t="s">
        <v>283</v>
      </c>
      <c r="E71" s="181">
        <v>139</v>
      </c>
    </row>
    <row r="72" ht="21.75" customHeight="1" spans="1:5">
      <c r="A72" s="180" t="s">
        <v>1354</v>
      </c>
      <c r="B72" s="180" t="s">
        <v>1355</v>
      </c>
      <c r="C72" s="196">
        <v>2150805</v>
      </c>
      <c r="D72" s="180" t="s">
        <v>720</v>
      </c>
      <c r="E72" s="181">
        <v>10</v>
      </c>
    </row>
    <row r="73" ht="21.75" customHeight="1" spans="1:5">
      <c r="A73" s="180" t="s">
        <v>1356</v>
      </c>
      <c r="B73" s="180" t="s">
        <v>1357</v>
      </c>
      <c r="C73" s="196">
        <v>2081199</v>
      </c>
      <c r="D73" s="180" t="s">
        <v>253</v>
      </c>
      <c r="E73" s="181">
        <v>3.62</v>
      </c>
    </row>
    <row r="74" ht="21.75" customHeight="1" spans="1:5">
      <c r="A74" s="180" t="s">
        <v>1356</v>
      </c>
      <c r="B74" s="180" t="s">
        <v>1357</v>
      </c>
      <c r="C74" s="196">
        <v>2081104</v>
      </c>
      <c r="D74" s="180" t="s">
        <v>250</v>
      </c>
      <c r="E74" s="181">
        <v>10.8</v>
      </c>
    </row>
    <row r="75" ht="21.75" customHeight="1" spans="1:5">
      <c r="A75" s="180" t="s">
        <v>1356</v>
      </c>
      <c r="B75" s="180" t="s">
        <v>1357</v>
      </c>
      <c r="C75" s="196">
        <v>2081105</v>
      </c>
      <c r="D75" s="180" t="s">
        <v>251</v>
      </c>
      <c r="E75" s="181">
        <v>2.1</v>
      </c>
    </row>
    <row r="76" ht="21.75" customHeight="1" spans="1:5">
      <c r="A76" s="180" t="s">
        <v>1358</v>
      </c>
      <c r="B76" s="180" t="s">
        <v>1359</v>
      </c>
      <c r="C76" s="196">
        <v>2130304</v>
      </c>
      <c r="D76" s="180" t="s">
        <v>343</v>
      </c>
      <c r="E76" s="181">
        <v>7</v>
      </c>
    </row>
    <row r="77" ht="21.75" customHeight="1" spans="1:5">
      <c r="A77" s="180" t="s">
        <v>1358</v>
      </c>
      <c r="B77" s="180" t="s">
        <v>1359</v>
      </c>
      <c r="C77" s="196">
        <v>2130314</v>
      </c>
      <c r="D77" s="180" t="s">
        <v>349</v>
      </c>
      <c r="E77" s="181">
        <v>0.4</v>
      </c>
    </row>
    <row r="78" ht="21.75" customHeight="1" spans="1:5">
      <c r="A78" s="180" t="s">
        <v>1358</v>
      </c>
      <c r="B78" s="180" t="s">
        <v>1359</v>
      </c>
      <c r="C78" s="196">
        <v>2130306</v>
      </c>
      <c r="D78" s="180" t="s">
        <v>345</v>
      </c>
      <c r="E78" s="181">
        <v>0.85</v>
      </c>
    </row>
    <row r="79" ht="21.75" customHeight="1" spans="1:5">
      <c r="A79" s="180" t="s">
        <v>1358</v>
      </c>
      <c r="B79" s="180" t="s">
        <v>1359</v>
      </c>
      <c r="C79" s="196">
        <v>2130310</v>
      </c>
      <c r="D79" s="180" t="s">
        <v>346</v>
      </c>
      <c r="E79" s="181">
        <v>40</v>
      </c>
    </row>
    <row r="80" ht="21.75" customHeight="1" spans="1:5">
      <c r="A80" s="180" t="s">
        <v>1360</v>
      </c>
      <c r="B80" s="180" t="s">
        <v>1361</v>
      </c>
      <c r="C80" s="196">
        <v>2240505</v>
      </c>
      <c r="D80" s="180" t="s">
        <v>725</v>
      </c>
      <c r="E80" s="181">
        <v>0.4</v>
      </c>
    </row>
    <row r="81" ht="21.75" customHeight="1" spans="1:5">
      <c r="A81" s="180" t="s">
        <v>1362</v>
      </c>
      <c r="B81" s="180" t="s">
        <v>1363</v>
      </c>
      <c r="C81" s="196">
        <v>2110301</v>
      </c>
      <c r="D81" s="180" t="s">
        <v>306</v>
      </c>
      <c r="E81" s="181">
        <v>83</v>
      </c>
    </row>
    <row r="82" ht="21.75" customHeight="1" spans="1:5">
      <c r="A82" s="180" t="s">
        <v>1364</v>
      </c>
      <c r="B82" s="180" t="s">
        <v>1365</v>
      </c>
      <c r="C82" s="196">
        <v>2080799</v>
      </c>
      <c r="D82" s="180" t="s">
        <v>230</v>
      </c>
      <c r="E82" s="181">
        <v>88</v>
      </c>
    </row>
    <row r="83" ht="21.75" customHeight="1" spans="1:5">
      <c r="A83" s="180" t="s">
        <v>1366</v>
      </c>
      <c r="B83" s="180" t="s">
        <v>1367</v>
      </c>
      <c r="C83" s="196">
        <v>2130803</v>
      </c>
      <c r="D83" s="180" t="s">
        <v>365</v>
      </c>
      <c r="E83" s="181">
        <v>9.89</v>
      </c>
    </row>
    <row r="84" ht="21.75" customHeight="1" spans="1:5">
      <c r="A84" s="180" t="s">
        <v>1368</v>
      </c>
      <c r="B84" s="180" t="s">
        <v>1369</v>
      </c>
      <c r="C84" s="196">
        <v>2130803</v>
      </c>
      <c r="D84" s="180" t="s">
        <v>365</v>
      </c>
      <c r="E84" s="181">
        <v>16</v>
      </c>
    </row>
    <row r="85" ht="21.75" customHeight="1" spans="1:5">
      <c r="A85" s="180" t="s">
        <v>1364</v>
      </c>
      <c r="B85" s="180" t="s">
        <v>1370</v>
      </c>
      <c r="C85" s="196">
        <v>2080799</v>
      </c>
      <c r="D85" s="180" t="s">
        <v>230</v>
      </c>
      <c r="E85" s="181">
        <v>320</v>
      </c>
    </row>
    <row r="86" ht="21.75" customHeight="1" spans="1:5">
      <c r="A86" s="180" t="s">
        <v>1371</v>
      </c>
      <c r="B86" s="180" t="s">
        <v>1372</v>
      </c>
      <c r="C86" s="196">
        <v>2110301</v>
      </c>
      <c r="D86" s="180" t="s">
        <v>306</v>
      </c>
      <c r="E86" s="181">
        <v>26</v>
      </c>
    </row>
    <row r="87" ht="21.75" customHeight="1" spans="1:5">
      <c r="A87" s="180" t="s">
        <v>1373</v>
      </c>
      <c r="B87" s="180" t="s">
        <v>1374</v>
      </c>
      <c r="C87" s="196">
        <v>2240703</v>
      </c>
      <c r="D87" s="180" t="s">
        <v>413</v>
      </c>
      <c r="E87" s="181">
        <v>6.8982</v>
      </c>
    </row>
    <row r="88" ht="21.75" customHeight="1" spans="1:5">
      <c r="A88" s="180" t="s">
        <v>1375</v>
      </c>
      <c r="B88" s="180" t="s">
        <v>1376</v>
      </c>
      <c r="C88" s="196">
        <v>2080299</v>
      </c>
      <c r="D88" s="180" t="s">
        <v>218</v>
      </c>
      <c r="E88" s="181">
        <v>37</v>
      </c>
    </row>
    <row r="89" ht="21.75" customHeight="1" spans="1:5">
      <c r="A89" s="180" t="s">
        <v>1377</v>
      </c>
      <c r="B89" s="180" t="s">
        <v>1378</v>
      </c>
      <c r="C89" s="196">
        <v>2080507</v>
      </c>
      <c r="D89" s="180" t="s">
        <v>225</v>
      </c>
      <c r="E89" s="181">
        <v>1227</v>
      </c>
    </row>
    <row r="90" ht="21.75" customHeight="1" spans="1:5">
      <c r="A90" s="180" t="s">
        <v>1379</v>
      </c>
      <c r="B90" s="180" t="s">
        <v>1380</v>
      </c>
      <c r="C90" s="196">
        <v>2079999</v>
      </c>
      <c r="D90" s="180" t="s">
        <v>209</v>
      </c>
      <c r="E90" s="181">
        <v>0.2856</v>
      </c>
    </row>
    <row r="91" ht="21.75" customHeight="1" spans="1:5">
      <c r="A91" s="180" t="s">
        <v>1381</v>
      </c>
      <c r="B91" s="180" t="s">
        <v>1382</v>
      </c>
      <c r="C91" s="196">
        <v>2083001</v>
      </c>
      <c r="D91" s="180" t="s">
        <v>268</v>
      </c>
      <c r="E91" s="181">
        <v>1.1</v>
      </c>
    </row>
    <row r="92" ht="21.75" customHeight="1" spans="1:5">
      <c r="A92" s="180" t="s">
        <v>1381</v>
      </c>
      <c r="B92" s="180" t="s">
        <v>1382</v>
      </c>
      <c r="C92" s="196">
        <v>2082602</v>
      </c>
      <c r="D92" s="180" t="s">
        <v>264</v>
      </c>
      <c r="E92" s="181">
        <v>96.4</v>
      </c>
    </row>
    <row r="93" ht="21.75" customHeight="1" spans="1:5">
      <c r="A93" s="180" t="s">
        <v>1383</v>
      </c>
      <c r="B93" s="180" t="s">
        <v>1384</v>
      </c>
      <c r="C93" s="196">
        <v>2080905</v>
      </c>
      <c r="D93" s="180" t="s">
        <v>242</v>
      </c>
      <c r="E93" s="181">
        <v>2</v>
      </c>
    </row>
    <row r="94" ht="21.75" customHeight="1" spans="1:5">
      <c r="A94" s="180" t="s">
        <v>1383</v>
      </c>
      <c r="B94" s="180" t="s">
        <v>1384</v>
      </c>
      <c r="C94" s="196">
        <v>2080905</v>
      </c>
      <c r="D94" s="180" t="s">
        <v>242</v>
      </c>
      <c r="E94" s="181">
        <v>2</v>
      </c>
    </row>
    <row r="95" ht="21.75" customHeight="1" spans="1:5">
      <c r="A95" s="180" t="s">
        <v>1385</v>
      </c>
      <c r="B95" s="180" t="s">
        <v>1386</v>
      </c>
      <c r="C95" s="196">
        <v>2130108</v>
      </c>
      <c r="D95" s="180" t="s">
        <v>327</v>
      </c>
      <c r="E95" s="181">
        <v>5.01</v>
      </c>
    </row>
    <row r="96" ht="21.75" customHeight="1" spans="1:5">
      <c r="A96" s="180" t="s">
        <v>1387</v>
      </c>
      <c r="B96" s="180" t="s">
        <v>1388</v>
      </c>
      <c r="C96" s="196">
        <v>2013804</v>
      </c>
      <c r="D96" s="180" t="s">
        <v>703</v>
      </c>
      <c r="E96" s="181">
        <v>41</v>
      </c>
    </row>
    <row r="97" ht="21.75" customHeight="1" spans="1:5">
      <c r="A97" s="180" t="s">
        <v>1389</v>
      </c>
      <c r="B97" s="180" t="s">
        <v>1390</v>
      </c>
      <c r="C97" s="196">
        <v>2013904</v>
      </c>
      <c r="D97" s="180" t="s">
        <v>138</v>
      </c>
      <c r="E97" s="181">
        <v>19</v>
      </c>
    </row>
    <row r="98" ht="21.75" customHeight="1" spans="1:5">
      <c r="A98" s="180" t="s">
        <v>1391</v>
      </c>
      <c r="B98" s="180" t="s">
        <v>1392</v>
      </c>
      <c r="C98" s="196">
        <v>2012902</v>
      </c>
      <c r="D98" s="180" t="s">
        <v>107</v>
      </c>
      <c r="E98" s="181">
        <v>3.41</v>
      </c>
    </row>
    <row r="99" ht="21.75" customHeight="1" spans="1:5">
      <c r="A99" s="180" t="s">
        <v>1393</v>
      </c>
      <c r="B99" s="180" t="s">
        <v>1394</v>
      </c>
      <c r="C99" s="196">
        <v>2050202</v>
      </c>
      <c r="D99" s="180" t="s">
        <v>168</v>
      </c>
      <c r="E99" s="181">
        <v>251</v>
      </c>
    </row>
    <row r="100" ht="21.75" customHeight="1" spans="1:5">
      <c r="A100" s="180" t="s">
        <v>1393</v>
      </c>
      <c r="B100" s="180" t="s">
        <v>1394</v>
      </c>
      <c r="C100" s="196">
        <v>2050202</v>
      </c>
      <c r="D100" s="180" t="s">
        <v>168</v>
      </c>
      <c r="E100" s="181">
        <v>353</v>
      </c>
    </row>
    <row r="101" ht="21.75" customHeight="1" spans="1:5">
      <c r="A101" s="180" t="s">
        <v>1395</v>
      </c>
      <c r="B101" s="180" t="s">
        <v>1396</v>
      </c>
      <c r="C101" s="196">
        <v>2050202</v>
      </c>
      <c r="D101" s="180" t="s">
        <v>168</v>
      </c>
      <c r="E101" s="181">
        <v>112</v>
      </c>
    </row>
    <row r="102" ht="21.75" customHeight="1" spans="1:5">
      <c r="A102" s="180" t="s">
        <v>1395</v>
      </c>
      <c r="B102" s="180" t="s">
        <v>1396</v>
      </c>
      <c r="C102" s="196">
        <v>2050202</v>
      </c>
      <c r="D102" s="180" t="s">
        <v>168</v>
      </c>
      <c r="E102" s="181">
        <v>11</v>
      </c>
    </row>
    <row r="103" ht="21.75" customHeight="1" spans="1:5">
      <c r="A103" s="180" t="s">
        <v>1395</v>
      </c>
      <c r="B103" s="180" t="s">
        <v>1396</v>
      </c>
      <c r="C103" s="196">
        <v>2050202</v>
      </c>
      <c r="D103" s="180" t="s">
        <v>168</v>
      </c>
      <c r="E103" s="181">
        <v>383</v>
      </c>
    </row>
    <row r="104" ht="21.75" customHeight="1" spans="1:5">
      <c r="A104" s="180" t="s">
        <v>1395</v>
      </c>
      <c r="B104" s="180" t="s">
        <v>1397</v>
      </c>
      <c r="C104" s="196">
        <v>2050202</v>
      </c>
      <c r="D104" s="180" t="s">
        <v>168</v>
      </c>
      <c r="E104" s="181">
        <v>4</v>
      </c>
    </row>
    <row r="105" ht="21.75" customHeight="1" spans="1:5">
      <c r="A105" s="180" t="s">
        <v>1395</v>
      </c>
      <c r="B105" s="180" t="s">
        <v>1396</v>
      </c>
      <c r="C105" s="196">
        <v>2050202</v>
      </c>
      <c r="D105" s="180" t="s">
        <v>168</v>
      </c>
      <c r="E105" s="181">
        <v>67</v>
      </c>
    </row>
    <row r="106" ht="21.75" customHeight="1" spans="1:5">
      <c r="A106" s="180" t="s">
        <v>1395</v>
      </c>
      <c r="B106" s="180" t="s">
        <v>1396</v>
      </c>
      <c r="C106" s="196">
        <v>2050202</v>
      </c>
      <c r="D106" s="180" t="s">
        <v>168</v>
      </c>
      <c r="E106" s="181">
        <v>24</v>
      </c>
    </row>
    <row r="107" ht="21.75" customHeight="1" spans="1:5">
      <c r="A107" s="180" t="s">
        <v>1395</v>
      </c>
      <c r="B107" s="180" t="s">
        <v>1396</v>
      </c>
      <c r="C107" s="196">
        <v>2050202</v>
      </c>
      <c r="D107" s="180" t="s">
        <v>168</v>
      </c>
      <c r="E107" s="181">
        <v>101</v>
      </c>
    </row>
    <row r="108" ht="21.75" customHeight="1" spans="1:5">
      <c r="A108" s="180" t="s">
        <v>1267</v>
      </c>
      <c r="B108" s="180" t="s">
        <v>1398</v>
      </c>
      <c r="C108" s="196">
        <v>2050204</v>
      </c>
      <c r="D108" s="180" t="s">
        <v>170</v>
      </c>
      <c r="E108" s="181">
        <v>7</v>
      </c>
    </row>
    <row r="109" ht="21.75" customHeight="1" spans="1:5">
      <c r="A109" s="180" t="s">
        <v>1289</v>
      </c>
      <c r="B109" s="180" t="s">
        <v>1290</v>
      </c>
      <c r="C109" s="196">
        <v>2050302</v>
      </c>
      <c r="D109" s="180" t="s">
        <v>173</v>
      </c>
      <c r="E109" s="181">
        <v>23</v>
      </c>
    </row>
    <row r="110" ht="21.75" customHeight="1" spans="1:5">
      <c r="A110" s="180" t="s">
        <v>1399</v>
      </c>
      <c r="B110" s="180" t="s">
        <v>1400</v>
      </c>
      <c r="C110" s="196">
        <v>2050305</v>
      </c>
      <c r="D110" s="180" t="s">
        <v>1401</v>
      </c>
      <c r="E110" s="181">
        <v>27</v>
      </c>
    </row>
    <row r="111" ht="21.75" customHeight="1" spans="1:5">
      <c r="A111" s="180" t="s">
        <v>1402</v>
      </c>
      <c r="B111" s="180" t="s">
        <v>1403</v>
      </c>
      <c r="C111" s="196">
        <v>2050302</v>
      </c>
      <c r="D111" s="180" t="s">
        <v>173</v>
      </c>
      <c r="E111" s="181">
        <v>158</v>
      </c>
    </row>
    <row r="112" ht="21.75" customHeight="1" spans="1:5">
      <c r="A112" s="180" t="s">
        <v>1404</v>
      </c>
      <c r="B112" s="180" t="s">
        <v>1405</v>
      </c>
      <c r="C112" s="196">
        <v>2050201</v>
      </c>
      <c r="D112" s="180" t="s">
        <v>167</v>
      </c>
      <c r="E112" s="181">
        <v>40</v>
      </c>
    </row>
    <row r="113" ht="21.75" customHeight="1" spans="1:5">
      <c r="A113" s="180" t="s">
        <v>1404</v>
      </c>
      <c r="B113" s="180" t="s">
        <v>1405</v>
      </c>
      <c r="C113" s="196">
        <v>2050201</v>
      </c>
      <c r="D113" s="180" t="s">
        <v>167</v>
      </c>
      <c r="E113" s="181">
        <v>77</v>
      </c>
    </row>
    <row r="114" ht="21.75" customHeight="1" spans="1:5">
      <c r="A114" s="180" t="s">
        <v>1404</v>
      </c>
      <c r="B114" s="180" t="s">
        <v>1406</v>
      </c>
      <c r="C114" s="196">
        <v>2050201</v>
      </c>
      <c r="D114" s="180" t="s">
        <v>167</v>
      </c>
      <c r="E114" s="181">
        <v>29</v>
      </c>
    </row>
    <row r="115" ht="21.75" customHeight="1" spans="1:5">
      <c r="A115" s="180" t="s">
        <v>1404</v>
      </c>
      <c r="B115" s="180" t="s">
        <v>1406</v>
      </c>
      <c r="C115" s="196">
        <v>2050201</v>
      </c>
      <c r="D115" s="180" t="s">
        <v>167</v>
      </c>
      <c r="E115" s="181">
        <v>302</v>
      </c>
    </row>
    <row r="116" ht="21.75" customHeight="1" spans="1:5">
      <c r="A116" s="180" t="s">
        <v>1407</v>
      </c>
      <c r="B116" s="180" t="s">
        <v>1408</v>
      </c>
      <c r="C116" s="196">
        <v>2050701</v>
      </c>
      <c r="D116" s="180" t="s">
        <v>179</v>
      </c>
      <c r="E116" s="181">
        <v>1</v>
      </c>
    </row>
    <row r="117" ht="21.75" customHeight="1" spans="1:5">
      <c r="A117" s="180" t="s">
        <v>1407</v>
      </c>
      <c r="B117" s="180" t="s">
        <v>1408</v>
      </c>
      <c r="C117" s="196">
        <v>2050701</v>
      </c>
      <c r="D117" s="180" t="s">
        <v>179</v>
      </c>
      <c r="E117" s="181">
        <v>2</v>
      </c>
    </row>
    <row r="118" ht="21.75" customHeight="1" spans="1:5">
      <c r="A118" s="180" t="s">
        <v>1271</v>
      </c>
      <c r="B118" s="180" t="s">
        <v>1272</v>
      </c>
      <c r="C118" s="196">
        <v>2050299</v>
      </c>
      <c r="D118" s="180" t="s">
        <v>171</v>
      </c>
      <c r="E118" s="181">
        <v>8</v>
      </c>
    </row>
    <row r="119" ht="21.75" customHeight="1" spans="1:5">
      <c r="A119" s="180" t="s">
        <v>1409</v>
      </c>
      <c r="B119" s="180" t="s">
        <v>1410</v>
      </c>
      <c r="C119" s="196">
        <v>2080299</v>
      </c>
      <c r="D119" s="180" t="s">
        <v>218</v>
      </c>
      <c r="E119" s="181">
        <v>19</v>
      </c>
    </row>
    <row r="120" ht="21.75" customHeight="1" spans="1:5">
      <c r="A120" s="180" t="s">
        <v>1411</v>
      </c>
      <c r="B120" s="180" t="s">
        <v>1412</v>
      </c>
      <c r="C120" s="196">
        <v>2101401</v>
      </c>
      <c r="D120" s="180" t="s">
        <v>297</v>
      </c>
      <c r="E120" s="181">
        <v>3</v>
      </c>
    </row>
    <row r="121" ht="21.75" customHeight="1" spans="1:5">
      <c r="A121" s="180" t="s">
        <v>1411</v>
      </c>
      <c r="B121" s="180" t="s">
        <v>1412</v>
      </c>
      <c r="C121" s="196">
        <v>2080899</v>
      </c>
      <c r="D121" s="180" t="s">
        <v>237</v>
      </c>
      <c r="E121" s="181">
        <v>25</v>
      </c>
    </row>
    <row r="122" ht="21.75" customHeight="1" spans="1:5">
      <c r="A122" s="180" t="s">
        <v>1413</v>
      </c>
      <c r="B122" s="180" t="s">
        <v>1414</v>
      </c>
      <c r="C122" s="196">
        <v>2130314</v>
      </c>
      <c r="D122" s="180" t="s">
        <v>349</v>
      </c>
      <c r="E122" s="181">
        <v>35</v>
      </c>
    </row>
    <row r="123" ht="21.75" customHeight="1" spans="1:5">
      <c r="A123" s="180" t="s">
        <v>1415</v>
      </c>
      <c r="B123" s="180" t="s">
        <v>1416</v>
      </c>
      <c r="C123" s="196">
        <v>2200106</v>
      </c>
      <c r="D123" s="180" t="s">
        <v>388</v>
      </c>
      <c r="E123" s="181">
        <v>500</v>
      </c>
    </row>
    <row r="124" ht="21.75" customHeight="1" spans="1:5">
      <c r="A124" s="180" t="s">
        <v>1417</v>
      </c>
      <c r="B124" s="180" t="s">
        <v>1418</v>
      </c>
      <c r="C124" s="196">
        <v>2130120</v>
      </c>
      <c r="D124" s="180" t="s">
        <v>330</v>
      </c>
      <c r="E124" s="181">
        <v>55</v>
      </c>
    </row>
    <row r="125" ht="21.75" customHeight="1" spans="1:5">
      <c r="A125" s="180" t="s">
        <v>1312</v>
      </c>
      <c r="B125" s="180" t="s">
        <v>1313</v>
      </c>
      <c r="C125" s="196">
        <v>2130205</v>
      </c>
      <c r="D125" s="180" t="s">
        <v>338</v>
      </c>
      <c r="E125" s="181">
        <v>300</v>
      </c>
    </row>
    <row r="126" ht="21.75" customHeight="1" spans="1:5">
      <c r="A126" s="180" t="s">
        <v>1419</v>
      </c>
      <c r="B126" s="180" t="s">
        <v>1420</v>
      </c>
      <c r="C126" s="196">
        <v>2110501</v>
      </c>
      <c r="D126" s="180" t="s">
        <v>311</v>
      </c>
      <c r="E126" s="181">
        <v>12.54</v>
      </c>
    </row>
    <row r="127" ht="21.75" customHeight="1" spans="1:5">
      <c r="A127" s="180" t="s">
        <v>1421</v>
      </c>
      <c r="B127" s="180" t="s">
        <v>1422</v>
      </c>
      <c r="C127" s="196">
        <v>2130124</v>
      </c>
      <c r="D127" s="180" t="s">
        <v>332</v>
      </c>
      <c r="E127" s="181">
        <v>0.5</v>
      </c>
    </row>
    <row r="128" ht="21.75" customHeight="1" spans="1:5">
      <c r="A128" s="180" t="s">
        <v>1423</v>
      </c>
      <c r="B128" s="180" t="s">
        <v>1424</v>
      </c>
      <c r="C128" s="196">
        <v>2130122</v>
      </c>
      <c r="D128" s="180" t="s">
        <v>331</v>
      </c>
      <c r="E128" s="181">
        <v>0.067</v>
      </c>
    </row>
    <row r="129" ht="21.75" customHeight="1" spans="1:5">
      <c r="A129" s="180" t="s">
        <v>1425</v>
      </c>
      <c r="B129" s="180" t="s">
        <v>1426</v>
      </c>
      <c r="C129" s="196">
        <v>2040610</v>
      </c>
      <c r="D129" s="180" t="s">
        <v>162</v>
      </c>
      <c r="E129" s="181">
        <v>2.9</v>
      </c>
    </row>
    <row r="130" ht="21.75" customHeight="1" spans="1:5">
      <c r="A130" s="180" t="s">
        <v>1427</v>
      </c>
      <c r="B130" s="180" t="s">
        <v>1428</v>
      </c>
      <c r="C130" s="196">
        <v>2130804</v>
      </c>
      <c r="D130" s="180" t="s">
        <v>366</v>
      </c>
      <c r="E130" s="181">
        <v>4.82</v>
      </c>
    </row>
    <row r="131" ht="21.75" customHeight="1" spans="1:5">
      <c r="A131" s="180" t="s">
        <v>1429</v>
      </c>
      <c r="B131" s="180" t="s">
        <v>1430</v>
      </c>
      <c r="C131" s="196">
        <v>2080299</v>
      </c>
      <c r="D131" s="180" t="s">
        <v>218</v>
      </c>
      <c r="E131" s="181">
        <v>117</v>
      </c>
    </row>
    <row r="132" ht="21.75" customHeight="1" spans="1:5">
      <c r="A132" s="180" t="s">
        <v>1431</v>
      </c>
      <c r="B132" s="180" t="s">
        <v>1432</v>
      </c>
      <c r="C132" s="196">
        <v>2081199</v>
      </c>
      <c r="D132" s="180" t="s">
        <v>253</v>
      </c>
      <c r="E132" s="181">
        <v>5.86</v>
      </c>
    </row>
    <row r="133" ht="21.75" customHeight="1" spans="1:5">
      <c r="A133" s="180" t="s">
        <v>1433</v>
      </c>
      <c r="B133" s="180" t="s">
        <v>1434</v>
      </c>
      <c r="C133" s="196">
        <v>2130124</v>
      </c>
      <c r="D133" s="180" t="s">
        <v>332</v>
      </c>
      <c r="E133" s="181">
        <v>20</v>
      </c>
    </row>
    <row r="134" ht="21.75" customHeight="1" spans="1:5">
      <c r="A134" s="180" t="s">
        <v>1435</v>
      </c>
      <c r="B134" s="180" t="s">
        <v>1436</v>
      </c>
      <c r="C134" s="196">
        <v>2130122</v>
      </c>
      <c r="D134" s="180" t="s">
        <v>331</v>
      </c>
      <c r="E134" s="181">
        <v>0.26</v>
      </c>
    </row>
    <row r="135" ht="21.75" customHeight="1" spans="1:5">
      <c r="A135" s="180" t="s">
        <v>1437</v>
      </c>
      <c r="B135" s="180" t="s">
        <v>1438</v>
      </c>
      <c r="C135" s="196">
        <v>2130701</v>
      </c>
      <c r="D135" s="180" t="s">
        <v>359</v>
      </c>
      <c r="E135" s="181">
        <v>264</v>
      </c>
    </row>
    <row r="136" ht="21.75" customHeight="1" spans="1:5">
      <c r="A136" s="180" t="s">
        <v>1439</v>
      </c>
      <c r="B136" s="180" t="s">
        <v>1440</v>
      </c>
      <c r="C136" s="196">
        <v>2210199</v>
      </c>
      <c r="D136" s="180" t="s">
        <v>396</v>
      </c>
      <c r="E136" s="181">
        <v>9</v>
      </c>
    </row>
    <row r="137" ht="21.75" customHeight="1" spans="1:5">
      <c r="A137" s="180" t="s">
        <v>1441</v>
      </c>
      <c r="B137" s="180" t="s">
        <v>1442</v>
      </c>
      <c r="C137" s="196">
        <v>2101401</v>
      </c>
      <c r="D137" s="180" t="s">
        <v>297</v>
      </c>
      <c r="E137" s="181">
        <v>6</v>
      </c>
    </row>
    <row r="138" ht="21.75" customHeight="1" spans="1:5">
      <c r="A138" s="180" t="s">
        <v>1443</v>
      </c>
      <c r="B138" s="180" t="s">
        <v>1444</v>
      </c>
      <c r="C138" s="196">
        <v>2080802</v>
      </c>
      <c r="D138" s="180" t="s">
        <v>233</v>
      </c>
      <c r="E138" s="181">
        <v>237</v>
      </c>
    </row>
    <row r="139" ht="21.75" customHeight="1" spans="1:5">
      <c r="A139" s="180" t="s">
        <v>1445</v>
      </c>
      <c r="B139" s="180" t="s">
        <v>1446</v>
      </c>
      <c r="C139" s="196">
        <v>2083001</v>
      </c>
      <c r="D139" s="180" t="s">
        <v>268</v>
      </c>
      <c r="E139" s="181">
        <v>1</v>
      </c>
    </row>
    <row r="140" ht="21.75" customHeight="1" spans="1:5">
      <c r="A140" s="180" t="s">
        <v>1445</v>
      </c>
      <c r="B140" s="180" t="s">
        <v>1446</v>
      </c>
      <c r="C140" s="196">
        <v>2082602</v>
      </c>
      <c r="D140" s="180" t="s">
        <v>264</v>
      </c>
      <c r="E140" s="181">
        <v>296</v>
      </c>
    </row>
    <row r="141" ht="21.75" customHeight="1" spans="1:5">
      <c r="A141" s="180" t="s">
        <v>1447</v>
      </c>
      <c r="B141" s="180" t="s">
        <v>1448</v>
      </c>
      <c r="C141" s="196">
        <v>2130119</v>
      </c>
      <c r="D141" s="180" t="s">
        <v>329</v>
      </c>
      <c r="E141" s="181">
        <v>21.47</v>
      </c>
    </row>
    <row r="142" ht="21.75" customHeight="1" spans="1:5">
      <c r="A142" s="180" t="s">
        <v>1449</v>
      </c>
      <c r="B142" s="180" t="s">
        <v>1450</v>
      </c>
      <c r="C142" s="196">
        <v>2130803</v>
      </c>
      <c r="D142" s="180" t="s">
        <v>365</v>
      </c>
      <c r="E142" s="181">
        <v>39</v>
      </c>
    </row>
    <row r="143" ht="21.75" customHeight="1" spans="1:5">
      <c r="A143" s="180" t="s">
        <v>1451</v>
      </c>
      <c r="B143" s="180" t="s">
        <v>1452</v>
      </c>
      <c r="C143" s="196">
        <v>2013299</v>
      </c>
      <c r="D143" s="180" t="s">
        <v>140</v>
      </c>
      <c r="E143" s="181">
        <v>4.05</v>
      </c>
    </row>
    <row r="144" ht="21.75" customHeight="1" spans="1:5">
      <c r="A144" s="180" t="s">
        <v>1453</v>
      </c>
      <c r="B144" s="180" t="s">
        <v>1454</v>
      </c>
      <c r="C144" s="196">
        <v>2082602</v>
      </c>
      <c r="D144" s="180" t="s">
        <v>264</v>
      </c>
      <c r="E144" s="181">
        <v>1310</v>
      </c>
    </row>
    <row r="145" ht="21.75" customHeight="1" spans="1:5">
      <c r="A145" s="180" t="s">
        <v>1455</v>
      </c>
      <c r="B145" s="180" t="s">
        <v>1456</v>
      </c>
      <c r="C145" s="196">
        <v>2130804</v>
      </c>
      <c r="D145" s="180" t="s">
        <v>366</v>
      </c>
      <c r="E145" s="181">
        <v>5.52</v>
      </c>
    </row>
    <row r="146" ht="21.75" customHeight="1" spans="1:5">
      <c r="A146" s="180" t="s">
        <v>1457</v>
      </c>
      <c r="B146" s="180" t="s">
        <v>1458</v>
      </c>
      <c r="C146" s="196">
        <v>2080109</v>
      </c>
      <c r="D146" s="180" t="s">
        <v>215</v>
      </c>
      <c r="E146" s="181">
        <v>7.5</v>
      </c>
    </row>
    <row r="147" ht="21.75" customHeight="1" spans="1:5">
      <c r="A147" s="180" t="s">
        <v>1459</v>
      </c>
      <c r="B147" s="180" t="s">
        <v>1460</v>
      </c>
      <c r="C147" s="196">
        <v>2050202</v>
      </c>
      <c r="D147" s="180" t="s">
        <v>168</v>
      </c>
      <c r="E147" s="181">
        <v>25</v>
      </c>
    </row>
  </sheetData>
  <sortState ref="A5:E140">
    <sortCondition ref="A5:A140"/>
  </sortState>
  <mergeCells count="1">
    <mergeCell ref="A1:E1"/>
  </mergeCells>
  <pageMargins left="0.468055555555556" right="0.310416666666667" top="0.783333333333333" bottom="0.665277777777778" header="0.506944444444444" footer="0.506944444444444"/>
  <pageSetup paperSize="9" scale="53" fitToHeight="0" orientation="portrait"/>
  <headerFooter>
    <oddHeader>&amp;L&amp;"宋体,常规"&amp;11&amp;A</oddHead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GC186"/>
  <sheetViews>
    <sheetView tabSelected="1" view="pageBreakPreview" zoomScaleNormal="130" zoomScaleSheetLayoutView="100" topLeftCell="A103" workbookViewId="0">
      <selection activeCell="C128" sqref="C128"/>
    </sheetView>
  </sheetViews>
  <sheetFormatPr defaultColWidth="7" defaultRowHeight="11.25"/>
  <cols>
    <col min="1" max="1" width="18.6666666666667" style="168" customWidth="1"/>
    <col min="2" max="2" width="36.375" style="169" customWidth="1"/>
    <col min="3" max="3" width="78.625" style="170" customWidth="1"/>
    <col min="4" max="4" width="11" style="171" customWidth="1"/>
    <col min="5" max="175" width="7.5" style="56" customWidth="1"/>
    <col min="176" max="184" width="7" style="56"/>
    <col min="185" max="185" width="7.5" style="56" customWidth="1"/>
    <col min="186" max="16384" width="7" style="168"/>
  </cols>
  <sheetData>
    <row r="1" ht="27" customHeight="1" spans="1:4">
      <c r="A1" s="5" t="s">
        <v>1461</v>
      </c>
      <c r="B1" s="122"/>
      <c r="C1" s="122"/>
      <c r="D1" s="122"/>
    </row>
    <row r="2" s="56" customFormat="1" ht="15" customHeight="1" spans="1:4">
      <c r="A2" s="168"/>
      <c r="B2" s="169"/>
      <c r="C2" s="170"/>
      <c r="D2" s="171" t="s">
        <v>3</v>
      </c>
    </row>
    <row r="3" s="54" customFormat="1" ht="22" customHeight="1" spans="1:4">
      <c r="A3" s="172" t="s">
        <v>1462</v>
      </c>
      <c r="B3" s="172" t="s">
        <v>1463</v>
      </c>
      <c r="C3" s="173" t="s">
        <v>737</v>
      </c>
      <c r="D3" s="173" t="s">
        <v>100</v>
      </c>
    </row>
    <row r="4" s="55" customFormat="1" ht="22" customHeight="1" spans="1:4">
      <c r="A4" s="174"/>
      <c r="B4" s="172" t="s">
        <v>1256</v>
      </c>
      <c r="C4" s="175"/>
      <c r="D4" s="176">
        <f>D5+D171</f>
        <v>6033.2</v>
      </c>
    </row>
    <row r="5" s="54" customFormat="1" ht="22" customHeight="1" spans="1:4">
      <c r="A5" s="177"/>
      <c r="B5" s="178" t="s">
        <v>1464</v>
      </c>
      <c r="C5" s="179"/>
      <c r="D5" s="176">
        <f>SUM(D6:D170)</f>
        <v>5406.9</v>
      </c>
    </row>
    <row r="6" s="56" customFormat="1" ht="22" customHeight="1" spans="1:4">
      <c r="A6" s="180" t="s">
        <v>1465</v>
      </c>
      <c r="B6" s="180" t="s">
        <v>1466</v>
      </c>
      <c r="C6" s="180" t="s">
        <v>1467</v>
      </c>
      <c r="D6" s="181">
        <v>1.8943</v>
      </c>
    </row>
    <row r="7" s="56" customFormat="1" ht="22" customHeight="1" spans="1:4">
      <c r="A7" s="180" t="s">
        <v>1468</v>
      </c>
      <c r="B7" s="180" t="s">
        <v>1466</v>
      </c>
      <c r="C7" s="180" t="s">
        <v>1469</v>
      </c>
      <c r="D7" s="181">
        <v>1.16</v>
      </c>
    </row>
    <row r="8" s="56" customFormat="1" ht="22" customHeight="1" spans="1:4">
      <c r="A8" s="180" t="s">
        <v>1470</v>
      </c>
      <c r="B8" s="180" t="s">
        <v>1471</v>
      </c>
      <c r="C8" s="180" t="s">
        <v>1472</v>
      </c>
      <c r="D8" s="181">
        <v>25.25</v>
      </c>
    </row>
    <row r="9" s="56" customFormat="1" ht="22" customHeight="1" spans="1:4">
      <c r="A9" s="180" t="s">
        <v>1473</v>
      </c>
      <c r="B9" s="180" t="s">
        <v>1474</v>
      </c>
      <c r="C9" s="180" t="s">
        <v>1475</v>
      </c>
      <c r="D9" s="181">
        <v>6.604</v>
      </c>
    </row>
    <row r="10" s="56" customFormat="1" ht="22" customHeight="1" spans="1:4">
      <c r="A10" s="180" t="s">
        <v>1476</v>
      </c>
      <c r="B10" s="180" t="s">
        <v>1477</v>
      </c>
      <c r="C10" s="180" t="s">
        <v>1478</v>
      </c>
      <c r="D10" s="181">
        <v>39</v>
      </c>
    </row>
    <row r="11" s="56" customFormat="1" ht="22" customHeight="1" spans="1:4">
      <c r="A11" s="180" t="s">
        <v>1479</v>
      </c>
      <c r="B11" s="180" t="s">
        <v>1477</v>
      </c>
      <c r="C11" s="180" t="s">
        <v>1480</v>
      </c>
      <c r="D11" s="181">
        <v>76</v>
      </c>
    </row>
    <row r="12" s="56" customFormat="1" ht="22" customHeight="1" spans="1:4">
      <c r="A12" s="180" t="s">
        <v>1481</v>
      </c>
      <c r="B12" s="180" t="s">
        <v>1477</v>
      </c>
      <c r="C12" s="180" t="s">
        <v>1482</v>
      </c>
      <c r="D12" s="181">
        <v>22</v>
      </c>
    </row>
    <row r="13" s="56" customFormat="1" ht="22" customHeight="1" spans="1:4">
      <c r="A13" s="180" t="s">
        <v>1473</v>
      </c>
      <c r="B13" s="180" t="s">
        <v>1483</v>
      </c>
      <c r="C13" s="180" t="s">
        <v>1475</v>
      </c>
      <c r="D13" s="181">
        <v>0.18</v>
      </c>
    </row>
    <row r="14" s="56" customFormat="1" ht="22" customHeight="1" spans="1:4">
      <c r="A14" s="180" t="s">
        <v>1484</v>
      </c>
      <c r="B14" s="180" t="s">
        <v>1483</v>
      </c>
      <c r="C14" s="180" t="s">
        <v>1485</v>
      </c>
      <c r="D14" s="181">
        <v>25</v>
      </c>
    </row>
    <row r="15" s="56" customFormat="1" ht="22" customHeight="1" spans="1:4">
      <c r="A15" s="180" t="s">
        <v>1486</v>
      </c>
      <c r="B15" s="180" t="s">
        <v>1487</v>
      </c>
      <c r="C15" s="180" t="s">
        <v>1488</v>
      </c>
      <c r="D15" s="181">
        <v>0.15</v>
      </c>
    </row>
    <row r="16" s="56" customFormat="1" ht="22" customHeight="1" spans="1:4">
      <c r="A16" s="180" t="s">
        <v>1489</v>
      </c>
      <c r="B16" s="180" t="s">
        <v>1487</v>
      </c>
      <c r="C16" s="180" t="s">
        <v>1490</v>
      </c>
      <c r="D16" s="181">
        <v>0.0042</v>
      </c>
    </row>
    <row r="17" s="56" customFormat="1" ht="22" customHeight="1" spans="1:4">
      <c r="A17" s="182" t="s">
        <v>1491</v>
      </c>
      <c r="B17" s="183" t="s">
        <v>1487</v>
      </c>
      <c r="C17" s="184" t="s">
        <v>1492</v>
      </c>
      <c r="D17" s="181">
        <v>3</v>
      </c>
    </row>
    <row r="18" s="56" customFormat="1" ht="22" customHeight="1" spans="1:4">
      <c r="A18" s="180" t="s">
        <v>1493</v>
      </c>
      <c r="B18" s="180" t="s">
        <v>1487</v>
      </c>
      <c r="C18" s="180" t="s">
        <v>1494</v>
      </c>
      <c r="D18" s="181">
        <v>3.8</v>
      </c>
    </row>
    <row r="19" s="56" customFormat="1" ht="22" customHeight="1" spans="1:4">
      <c r="A19" s="180" t="s">
        <v>1495</v>
      </c>
      <c r="B19" s="180" t="s">
        <v>1487</v>
      </c>
      <c r="C19" s="180" t="s">
        <v>1496</v>
      </c>
      <c r="D19" s="181">
        <v>3.4982</v>
      </c>
    </row>
    <row r="20" s="56" customFormat="1" ht="22" customHeight="1" spans="1:4">
      <c r="A20" s="180" t="s">
        <v>1497</v>
      </c>
      <c r="B20" s="180" t="s">
        <v>1487</v>
      </c>
      <c r="C20" s="180" t="s">
        <v>1498</v>
      </c>
      <c r="D20" s="181">
        <v>0.28</v>
      </c>
    </row>
    <row r="21" s="56" customFormat="1" ht="22" customHeight="1" spans="1:4">
      <c r="A21" s="180" t="s">
        <v>1497</v>
      </c>
      <c r="B21" s="180" t="s">
        <v>1487</v>
      </c>
      <c r="C21" s="180" t="s">
        <v>1499</v>
      </c>
      <c r="D21" s="181">
        <v>0.05</v>
      </c>
    </row>
    <row r="22" s="56" customFormat="1" ht="22" customHeight="1" spans="1:4">
      <c r="A22" s="180" t="s">
        <v>1497</v>
      </c>
      <c r="B22" s="180" t="s">
        <v>1487</v>
      </c>
      <c r="C22" s="180" t="s">
        <v>1500</v>
      </c>
      <c r="D22" s="181">
        <v>1</v>
      </c>
    </row>
    <row r="23" s="56" customFormat="1" ht="22" customHeight="1" spans="1:4">
      <c r="A23" s="182" t="s">
        <v>1501</v>
      </c>
      <c r="B23" s="183" t="s">
        <v>1487</v>
      </c>
      <c r="C23" s="184" t="s">
        <v>1502</v>
      </c>
      <c r="D23" s="181">
        <v>0.3</v>
      </c>
    </row>
    <row r="24" s="56" customFormat="1" ht="22" customHeight="1" spans="1:4">
      <c r="A24" s="182" t="s">
        <v>1501</v>
      </c>
      <c r="B24" s="183" t="s">
        <v>1487</v>
      </c>
      <c r="C24" s="184" t="s">
        <v>1503</v>
      </c>
      <c r="D24" s="181">
        <v>0.6</v>
      </c>
    </row>
    <row r="25" s="56" customFormat="1" ht="22" customHeight="1" spans="1:4">
      <c r="A25" s="180" t="s">
        <v>1504</v>
      </c>
      <c r="B25" s="180" t="s">
        <v>1505</v>
      </c>
      <c r="C25" s="180" t="s">
        <v>1506</v>
      </c>
      <c r="D25" s="181">
        <v>0.731000000000002</v>
      </c>
    </row>
    <row r="26" s="56" customFormat="1" ht="22" customHeight="1" spans="1:4">
      <c r="A26" s="180" t="s">
        <v>1507</v>
      </c>
      <c r="B26" s="180" t="s">
        <v>1505</v>
      </c>
      <c r="C26" s="180" t="s">
        <v>1508</v>
      </c>
      <c r="D26" s="181">
        <v>0.635</v>
      </c>
    </row>
    <row r="27" s="56" customFormat="1" ht="22" customHeight="1" spans="1:4">
      <c r="A27" s="180" t="s">
        <v>1509</v>
      </c>
      <c r="B27" s="180" t="s">
        <v>1505</v>
      </c>
      <c r="C27" s="180" t="s">
        <v>1510</v>
      </c>
      <c r="D27" s="181">
        <v>4.2</v>
      </c>
    </row>
    <row r="28" s="56" customFormat="1" ht="22" customHeight="1" spans="1:4">
      <c r="A28" s="180" t="s">
        <v>1511</v>
      </c>
      <c r="B28" s="180" t="s">
        <v>1505</v>
      </c>
      <c r="C28" s="180" t="s">
        <v>1512</v>
      </c>
      <c r="D28" s="181">
        <v>43.1112</v>
      </c>
    </row>
    <row r="29" s="56" customFormat="1" ht="22" customHeight="1" spans="1:4">
      <c r="A29" s="180" t="s">
        <v>1513</v>
      </c>
      <c r="B29" s="180" t="s">
        <v>1505</v>
      </c>
      <c r="C29" s="180" t="s">
        <v>1514</v>
      </c>
      <c r="D29" s="181">
        <v>0.3105</v>
      </c>
    </row>
    <row r="30" s="56" customFormat="1" ht="22" customHeight="1" spans="1:4">
      <c r="A30" s="180" t="s">
        <v>1515</v>
      </c>
      <c r="B30" s="180" t="s">
        <v>1516</v>
      </c>
      <c r="C30" s="180" t="s">
        <v>1517</v>
      </c>
      <c r="D30" s="181">
        <v>27.9</v>
      </c>
    </row>
    <row r="31" s="56" customFormat="1" ht="22" customHeight="1" spans="1:4">
      <c r="A31" s="180" t="s">
        <v>1518</v>
      </c>
      <c r="B31" s="180" t="s">
        <v>1516</v>
      </c>
      <c r="C31" s="180" t="s">
        <v>1519</v>
      </c>
      <c r="D31" s="181">
        <v>21</v>
      </c>
    </row>
    <row r="32" s="56" customFormat="1" ht="22" customHeight="1" spans="1:4">
      <c r="A32" s="180" t="s">
        <v>1518</v>
      </c>
      <c r="B32" s="180" t="s">
        <v>1516</v>
      </c>
      <c r="C32" s="180" t="s">
        <v>1520</v>
      </c>
      <c r="D32" s="181">
        <v>9</v>
      </c>
    </row>
    <row r="33" s="56" customFormat="1" ht="22" customHeight="1" spans="1:4">
      <c r="A33" s="180" t="s">
        <v>1521</v>
      </c>
      <c r="B33" s="180" t="s">
        <v>1516</v>
      </c>
      <c r="C33" s="180" t="s">
        <v>1522</v>
      </c>
      <c r="D33" s="181">
        <v>7</v>
      </c>
    </row>
    <row r="34" s="56" customFormat="1" ht="22" customHeight="1" spans="1:4">
      <c r="A34" s="180" t="s">
        <v>1521</v>
      </c>
      <c r="B34" s="180" t="s">
        <v>1516</v>
      </c>
      <c r="C34" s="180" t="s">
        <v>1523</v>
      </c>
      <c r="D34" s="181">
        <v>4</v>
      </c>
    </row>
    <row r="35" s="56" customFormat="1" ht="22" customHeight="1" spans="1:4">
      <c r="A35" s="180" t="s">
        <v>1524</v>
      </c>
      <c r="B35" s="180" t="s">
        <v>1516</v>
      </c>
      <c r="C35" s="180" t="s">
        <v>1525</v>
      </c>
      <c r="D35" s="181">
        <v>7</v>
      </c>
    </row>
    <row r="36" s="56" customFormat="1" ht="22" customHeight="1" spans="1:4">
      <c r="A36" s="180" t="s">
        <v>1526</v>
      </c>
      <c r="B36" s="180" t="s">
        <v>1516</v>
      </c>
      <c r="C36" s="180" t="s">
        <v>1527</v>
      </c>
      <c r="D36" s="181">
        <v>3</v>
      </c>
    </row>
    <row r="37" s="56" customFormat="1" ht="22" customHeight="1" spans="1:4">
      <c r="A37" s="180" t="s">
        <v>1528</v>
      </c>
      <c r="B37" s="180" t="s">
        <v>1529</v>
      </c>
      <c r="C37" s="180" t="s">
        <v>1530</v>
      </c>
      <c r="D37" s="181">
        <v>5.4815</v>
      </c>
    </row>
    <row r="38" s="56" customFormat="1" ht="22" customHeight="1" spans="1:4">
      <c r="A38" s="180" t="s">
        <v>1531</v>
      </c>
      <c r="B38" s="180" t="s">
        <v>1532</v>
      </c>
      <c r="C38" s="180" t="s">
        <v>1533</v>
      </c>
      <c r="D38" s="181">
        <v>2.875013</v>
      </c>
    </row>
    <row r="39" s="56" customFormat="1" ht="22" customHeight="1" spans="1:4">
      <c r="A39" s="180" t="s">
        <v>1534</v>
      </c>
      <c r="B39" s="180" t="s">
        <v>1532</v>
      </c>
      <c r="C39" s="180" t="s">
        <v>1535</v>
      </c>
      <c r="D39" s="181">
        <v>1</v>
      </c>
    </row>
    <row r="40" s="56" customFormat="1" ht="22" customHeight="1" spans="1:4">
      <c r="A40" s="180" t="s">
        <v>1536</v>
      </c>
      <c r="B40" s="180" t="s">
        <v>1537</v>
      </c>
      <c r="C40" s="180" t="s">
        <v>1538</v>
      </c>
      <c r="D40" s="181">
        <v>6.09</v>
      </c>
    </row>
    <row r="41" s="56" customFormat="1" ht="22" customHeight="1" spans="1:4">
      <c r="A41" s="180" t="s">
        <v>1539</v>
      </c>
      <c r="B41" s="180" t="s">
        <v>1537</v>
      </c>
      <c r="C41" s="180" t="s">
        <v>1540</v>
      </c>
      <c r="D41" s="181">
        <v>0</v>
      </c>
    </row>
    <row r="42" s="56" customFormat="1" ht="22" customHeight="1" spans="1:4">
      <c r="A42" s="180" t="s">
        <v>1541</v>
      </c>
      <c r="B42" s="180" t="s">
        <v>1542</v>
      </c>
      <c r="C42" s="180" t="s">
        <v>1543</v>
      </c>
      <c r="D42" s="181">
        <v>3.41</v>
      </c>
    </row>
    <row r="43" s="56" customFormat="1" ht="22" customHeight="1" spans="1:4">
      <c r="A43" s="180" t="s">
        <v>1544</v>
      </c>
      <c r="B43" s="180" t="s">
        <v>1542</v>
      </c>
      <c r="C43" s="180" t="s">
        <v>1545</v>
      </c>
      <c r="D43" s="181">
        <v>1.714749</v>
      </c>
    </row>
    <row r="44" s="56" customFormat="1" ht="22" customHeight="1" spans="1:4">
      <c r="A44" s="180" t="s">
        <v>1546</v>
      </c>
      <c r="B44" s="180" t="s">
        <v>1547</v>
      </c>
      <c r="C44" s="180" t="s">
        <v>1548</v>
      </c>
      <c r="D44" s="181">
        <v>65.065257</v>
      </c>
    </row>
    <row r="45" s="56" customFormat="1" ht="22" customHeight="1" spans="1:4">
      <c r="A45" s="180" t="s">
        <v>1549</v>
      </c>
      <c r="B45" s="180" t="s">
        <v>1547</v>
      </c>
      <c r="C45" s="180" t="s">
        <v>1550</v>
      </c>
      <c r="D45" s="181">
        <v>22.58</v>
      </c>
    </row>
    <row r="46" s="56" customFormat="1" ht="22" customHeight="1" spans="1:4">
      <c r="A46" s="180" t="s">
        <v>1551</v>
      </c>
      <c r="B46" s="180" t="s">
        <v>1547</v>
      </c>
      <c r="C46" s="180" t="s">
        <v>1552</v>
      </c>
      <c r="D46" s="181">
        <v>14.1</v>
      </c>
    </row>
    <row r="47" s="56" customFormat="1" ht="22" customHeight="1" spans="1:4">
      <c r="A47" s="180" t="s">
        <v>1553</v>
      </c>
      <c r="B47" s="180" t="s">
        <v>1547</v>
      </c>
      <c r="C47" s="180" t="s">
        <v>1554</v>
      </c>
      <c r="D47" s="181">
        <v>10</v>
      </c>
    </row>
    <row r="48" s="56" customFormat="1" ht="22" customHeight="1" spans="1:4">
      <c r="A48" s="180" t="s">
        <v>1553</v>
      </c>
      <c r="B48" s="180" t="s">
        <v>1547</v>
      </c>
      <c r="C48" s="180" t="s">
        <v>1555</v>
      </c>
      <c r="D48" s="181">
        <v>5.6</v>
      </c>
    </row>
    <row r="49" s="56" customFormat="1" ht="22" customHeight="1" spans="1:4">
      <c r="A49" s="180" t="s">
        <v>1553</v>
      </c>
      <c r="B49" s="180" t="s">
        <v>1547</v>
      </c>
      <c r="C49" s="180" t="s">
        <v>1556</v>
      </c>
      <c r="D49" s="181">
        <v>10</v>
      </c>
    </row>
    <row r="50" s="56" customFormat="1" ht="22" customHeight="1" spans="1:4">
      <c r="A50" s="180" t="s">
        <v>1553</v>
      </c>
      <c r="B50" s="180" t="s">
        <v>1547</v>
      </c>
      <c r="C50" s="180" t="s">
        <v>1557</v>
      </c>
      <c r="D50" s="181">
        <v>2</v>
      </c>
    </row>
    <row r="51" s="56" customFormat="1" ht="22" customHeight="1" spans="1:4">
      <c r="A51" s="180" t="s">
        <v>1553</v>
      </c>
      <c r="B51" s="180" t="s">
        <v>1547</v>
      </c>
      <c r="C51" s="180" t="s">
        <v>1558</v>
      </c>
      <c r="D51" s="181">
        <v>28</v>
      </c>
    </row>
    <row r="52" s="56" customFormat="1" ht="22" customHeight="1" spans="1:4">
      <c r="A52" s="180" t="s">
        <v>1559</v>
      </c>
      <c r="B52" s="180" t="s">
        <v>1547</v>
      </c>
      <c r="C52" s="180" t="s">
        <v>1560</v>
      </c>
      <c r="D52" s="181">
        <v>14.8</v>
      </c>
    </row>
    <row r="53" s="56" customFormat="1" ht="22" customHeight="1" spans="1:4">
      <c r="A53" s="180" t="s">
        <v>1561</v>
      </c>
      <c r="B53" s="180" t="s">
        <v>1547</v>
      </c>
      <c r="C53" s="180" t="s">
        <v>1562</v>
      </c>
      <c r="D53" s="181">
        <v>0.7</v>
      </c>
    </row>
    <row r="54" s="56" customFormat="1" ht="22" customHeight="1" spans="1:4">
      <c r="A54" s="180" t="s">
        <v>1563</v>
      </c>
      <c r="B54" s="180" t="s">
        <v>1547</v>
      </c>
      <c r="C54" s="180" t="s">
        <v>1564</v>
      </c>
      <c r="D54" s="181">
        <v>10</v>
      </c>
    </row>
    <row r="55" s="56" customFormat="1" ht="22" customHeight="1" spans="1:4">
      <c r="A55" s="180" t="s">
        <v>1563</v>
      </c>
      <c r="B55" s="180" t="s">
        <v>1547</v>
      </c>
      <c r="C55" s="180" t="s">
        <v>1565</v>
      </c>
      <c r="D55" s="181">
        <v>0.0858</v>
      </c>
    </row>
    <row r="56" s="56" customFormat="1" ht="22" customHeight="1" spans="1:4">
      <c r="A56" s="180" t="s">
        <v>1566</v>
      </c>
      <c r="B56" s="180" t="s">
        <v>1547</v>
      </c>
      <c r="C56" s="180" t="s">
        <v>1567</v>
      </c>
      <c r="D56" s="181">
        <v>4</v>
      </c>
    </row>
    <row r="57" s="56" customFormat="1" ht="22" customHeight="1" spans="1:4">
      <c r="A57" s="180" t="s">
        <v>1566</v>
      </c>
      <c r="B57" s="180" t="s">
        <v>1547</v>
      </c>
      <c r="C57" s="180" t="s">
        <v>1568</v>
      </c>
      <c r="D57" s="181">
        <v>25</v>
      </c>
    </row>
    <row r="58" s="56" customFormat="1" ht="22" customHeight="1" spans="1:4">
      <c r="A58" s="180" t="s">
        <v>1566</v>
      </c>
      <c r="B58" s="180" t="s">
        <v>1547</v>
      </c>
      <c r="C58" s="180" t="s">
        <v>1569</v>
      </c>
      <c r="D58" s="181">
        <v>1</v>
      </c>
    </row>
    <row r="59" s="56" customFormat="1" ht="22" customHeight="1" spans="1:4">
      <c r="A59" s="180" t="s">
        <v>1570</v>
      </c>
      <c r="B59" s="180" t="s">
        <v>1547</v>
      </c>
      <c r="C59" s="180" t="s">
        <v>1571</v>
      </c>
      <c r="D59" s="181">
        <v>20</v>
      </c>
    </row>
    <row r="60" s="56" customFormat="1" ht="22" customHeight="1" spans="1:4">
      <c r="A60" s="180" t="s">
        <v>1572</v>
      </c>
      <c r="B60" s="180" t="s">
        <v>1547</v>
      </c>
      <c r="C60" s="180" t="s">
        <v>1573</v>
      </c>
      <c r="D60" s="181">
        <v>0.85</v>
      </c>
    </row>
    <row r="61" s="56" customFormat="1" ht="22" customHeight="1" spans="1:4">
      <c r="A61" s="180" t="s">
        <v>1572</v>
      </c>
      <c r="B61" s="180" t="s">
        <v>1547</v>
      </c>
      <c r="C61" s="180" t="s">
        <v>1574</v>
      </c>
      <c r="D61" s="181">
        <v>0</v>
      </c>
    </row>
    <row r="62" s="56" customFormat="1" ht="22" customHeight="1" spans="1:4">
      <c r="A62" s="180" t="s">
        <v>1572</v>
      </c>
      <c r="B62" s="180" t="s">
        <v>1547</v>
      </c>
      <c r="C62" s="180" t="s">
        <v>1575</v>
      </c>
      <c r="D62" s="181">
        <v>40</v>
      </c>
    </row>
    <row r="63" s="56" customFormat="1" ht="22" customHeight="1" spans="1:4">
      <c r="A63" s="180" t="s">
        <v>1572</v>
      </c>
      <c r="B63" s="180" t="s">
        <v>1547</v>
      </c>
      <c r="C63" s="180" t="s">
        <v>1576</v>
      </c>
      <c r="D63" s="181">
        <v>15</v>
      </c>
    </row>
    <row r="64" s="56" customFormat="1" ht="22" customHeight="1" spans="1:4">
      <c r="A64" s="180" t="s">
        <v>1572</v>
      </c>
      <c r="B64" s="180" t="s">
        <v>1547</v>
      </c>
      <c r="C64" s="180" t="s">
        <v>1577</v>
      </c>
      <c r="D64" s="181">
        <v>1.25</v>
      </c>
    </row>
    <row r="65" s="56" customFormat="1" ht="22" customHeight="1" spans="1:4">
      <c r="A65" s="180" t="s">
        <v>1578</v>
      </c>
      <c r="B65" s="180" t="s">
        <v>1547</v>
      </c>
      <c r="C65" s="180" t="s">
        <v>1579</v>
      </c>
      <c r="D65" s="181">
        <v>3.976</v>
      </c>
    </row>
    <row r="66" s="56" customFormat="1" ht="22" customHeight="1" spans="1:4">
      <c r="A66" s="180" t="s">
        <v>1578</v>
      </c>
      <c r="B66" s="180" t="s">
        <v>1547</v>
      </c>
      <c r="C66" s="180" t="s">
        <v>1580</v>
      </c>
      <c r="D66" s="181">
        <v>2</v>
      </c>
    </row>
    <row r="67" s="56" customFormat="1" ht="22" customHeight="1" spans="1:4">
      <c r="A67" s="180" t="s">
        <v>1578</v>
      </c>
      <c r="B67" s="180" t="s">
        <v>1547</v>
      </c>
      <c r="C67" s="180" t="s">
        <v>1581</v>
      </c>
      <c r="D67" s="181">
        <v>80</v>
      </c>
    </row>
    <row r="68" s="56" customFormat="1" ht="22" customHeight="1" spans="1:4">
      <c r="A68" s="180" t="s">
        <v>1582</v>
      </c>
      <c r="B68" s="180" t="s">
        <v>1547</v>
      </c>
      <c r="C68" s="180" t="s">
        <v>1583</v>
      </c>
      <c r="D68" s="181">
        <v>45</v>
      </c>
    </row>
    <row r="69" s="56" customFormat="1" ht="22" customHeight="1" spans="1:4">
      <c r="A69" s="180" t="s">
        <v>1584</v>
      </c>
      <c r="B69" s="180" t="s">
        <v>1585</v>
      </c>
      <c r="C69" s="180" t="s">
        <v>1586</v>
      </c>
      <c r="D69" s="181">
        <v>0</v>
      </c>
    </row>
    <row r="70" s="56" customFormat="1" ht="22" customHeight="1" spans="1:4">
      <c r="A70" s="180" t="s">
        <v>1587</v>
      </c>
      <c r="B70" s="180" t="s">
        <v>1588</v>
      </c>
      <c r="C70" s="180" t="s">
        <v>1589</v>
      </c>
      <c r="D70" s="181">
        <v>577</v>
      </c>
    </row>
    <row r="71" s="56" customFormat="1" ht="22" customHeight="1" spans="1:4">
      <c r="A71" s="180" t="s">
        <v>1590</v>
      </c>
      <c r="B71" s="180" t="s">
        <v>1588</v>
      </c>
      <c r="C71" s="180" t="s">
        <v>1591</v>
      </c>
      <c r="D71" s="181">
        <v>4</v>
      </c>
    </row>
    <row r="72" s="56" customFormat="1" ht="22" customHeight="1" spans="1:4">
      <c r="A72" s="180" t="s">
        <v>1590</v>
      </c>
      <c r="B72" s="180" t="s">
        <v>1588</v>
      </c>
      <c r="C72" s="180" t="s">
        <v>1592</v>
      </c>
      <c r="D72" s="181">
        <v>6</v>
      </c>
    </row>
    <row r="73" s="56" customFormat="1" ht="22" customHeight="1" spans="1:4">
      <c r="A73" s="180" t="s">
        <v>1590</v>
      </c>
      <c r="B73" s="180" t="s">
        <v>1588</v>
      </c>
      <c r="C73" s="180" t="s">
        <v>1593</v>
      </c>
      <c r="D73" s="181">
        <v>23</v>
      </c>
    </row>
    <row r="74" s="56" customFormat="1" ht="22" customHeight="1" spans="1:4">
      <c r="A74" s="180" t="s">
        <v>1594</v>
      </c>
      <c r="B74" s="180" t="s">
        <v>1588</v>
      </c>
      <c r="C74" s="180" t="s">
        <v>1595</v>
      </c>
      <c r="D74" s="181">
        <v>903.8223</v>
      </c>
    </row>
    <row r="75" s="56" customFormat="1" ht="22" customHeight="1" spans="1:4">
      <c r="A75" s="180" t="s">
        <v>1594</v>
      </c>
      <c r="B75" s="180" t="s">
        <v>1588</v>
      </c>
      <c r="C75" s="180" t="s">
        <v>1596</v>
      </c>
      <c r="D75" s="181">
        <v>70</v>
      </c>
    </row>
    <row r="76" s="56" customFormat="1" ht="22" customHeight="1" spans="1:4">
      <c r="A76" s="180" t="s">
        <v>1597</v>
      </c>
      <c r="B76" s="180" t="s">
        <v>1598</v>
      </c>
      <c r="C76" s="180" t="s">
        <v>1599</v>
      </c>
      <c r="D76" s="181">
        <v>6.5</v>
      </c>
    </row>
    <row r="77" s="56" customFormat="1" ht="22" customHeight="1" spans="1:4">
      <c r="A77" s="180" t="s">
        <v>1600</v>
      </c>
      <c r="B77" s="180" t="s">
        <v>1598</v>
      </c>
      <c r="C77" s="180" t="s">
        <v>1601</v>
      </c>
      <c r="D77" s="181">
        <v>9.9</v>
      </c>
    </row>
    <row r="78" s="56" customFormat="1" ht="22" customHeight="1" spans="1:4">
      <c r="A78" s="180" t="s">
        <v>1602</v>
      </c>
      <c r="B78" s="180" t="s">
        <v>1598</v>
      </c>
      <c r="C78" s="180" t="s">
        <v>1603</v>
      </c>
      <c r="D78" s="181">
        <v>1.25</v>
      </c>
    </row>
    <row r="79" s="56" customFormat="1" ht="22" customHeight="1" spans="1:4">
      <c r="A79" s="180" t="s">
        <v>1604</v>
      </c>
      <c r="B79" s="180" t="s">
        <v>1598</v>
      </c>
      <c r="C79" s="180" t="s">
        <v>1605</v>
      </c>
      <c r="D79" s="181">
        <v>41</v>
      </c>
    </row>
    <row r="80" s="56" customFormat="1" ht="22" customHeight="1" spans="1:4">
      <c r="A80" s="180" t="s">
        <v>1606</v>
      </c>
      <c r="B80" s="180" t="s">
        <v>1598</v>
      </c>
      <c r="C80" s="180" t="s">
        <v>1607</v>
      </c>
      <c r="D80" s="181">
        <v>1.8</v>
      </c>
    </row>
    <row r="81" s="56" customFormat="1" ht="22" customHeight="1" spans="1:4">
      <c r="A81" s="180" t="s">
        <v>1608</v>
      </c>
      <c r="B81" s="180" t="s">
        <v>1598</v>
      </c>
      <c r="C81" s="180" t="s">
        <v>1609</v>
      </c>
      <c r="D81" s="181">
        <v>3.88</v>
      </c>
    </row>
    <row r="82" s="56" customFormat="1" ht="22" customHeight="1" spans="1:4">
      <c r="A82" s="180" t="s">
        <v>1608</v>
      </c>
      <c r="B82" s="180" t="s">
        <v>1598</v>
      </c>
      <c r="C82" s="180" t="s">
        <v>1610</v>
      </c>
      <c r="D82" s="181">
        <v>16.57</v>
      </c>
    </row>
    <row r="83" s="56" customFormat="1" ht="22" customHeight="1" spans="1:4">
      <c r="A83" s="180" t="s">
        <v>1611</v>
      </c>
      <c r="B83" s="180" t="s">
        <v>1612</v>
      </c>
      <c r="C83" s="180" t="s">
        <v>1613</v>
      </c>
      <c r="D83" s="181">
        <v>2.4</v>
      </c>
    </row>
    <row r="84" s="56" customFormat="1" ht="22" customHeight="1" spans="1:4">
      <c r="A84" s="180" t="s">
        <v>1611</v>
      </c>
      <c r="B84" s="180" t="s">
        <v>1612</v>
      </c>
      <c r="C84" s="180" t="s">
        <v>1614</v>
      </c>
      <c r="D84" s="181">
        <v>5.58</v>
      </c>
    </row>
    <row r="85" s="56" customFormat="1" ht="22" customHeight="1" spans="1:4">
      <c r="A85" s="180" t="s">
        <v>1611</v>
      </c>
      <c r="B85" s="180" t="s">
        <v>1615</v>
      </c>
      <c r="C85" s="180" t="s">
        <v>1613</v>
      </c>
      <c r="D85" s="181">
        <v>34</v>
      </c>
    </row>
    <row r="86" s="56" customFormat="1" ht="22" customHeight="1" spans="1:4">
      <c r="A86" s="180" t="s">
        <v>1611</v>
      </c>
      <c r="B86" s="180" t="s">
        <v>1615</v>
      </c>
      <c r="C86" s="180" t="s">
        <v>1614</v>
      </c>
      <c r="D86" s="181">
        <v>6.160375</v>
      </c>
    </row>
    <row r="87" s="56" customFormat="1" ht="22" customHeight="1" spans="1:4">
      <c r="A87" s="180" t="s">
        <v>1611</v>
      </c>
      <c r="B87" s="180" t="s">
        <v>1615</v>
      </c>
      <c r="C87" s="180" t="s">
        <v>1616</v>
      </c>
      <c r="D87" s="181">
        <v>41</v>
      </c>
    </row>
    <row r="88" s="56" customFormat="1" ht="22" customHeight="1" spans="1:4">
      <c r="A88" s="180" t="s">
        <v>1617</v>
      </c>
      <c r="B88" s="180" t="s">
        <v>1618</v>
      </c>
      <c r="C88" s="180" t="s">
        <v>1619</v>
      </c>
      <c r="D88" s="181">
        <v>0.075</v>
      </c>
    </row>
    <row r="89" s="56" customFormat="1" ht="22" customHeight="1" spans="1:4">
      <c r="A89" s="180" t="s">
        <v>1620</v>
      </c>
      <c r="B89" s="180" t="s">
        <v>1618</v>
      </c>
      <c r="C89" s="180" t="s">
        <v>1621</v>
      </c>
      <c r="D89" s="181">
        <v>1.6</v>
      </c>
    </row>
    <row r="90" s="56" customFormat="1" ht="22" customHeight="1" spans="1:4">
      <c r="A90" s="180" t="s">
        <v>1622</v>
      </c>
      <c r="B90" s="180" t="s">
        <v>1623</v>
      </c>
      <c r="C90" s="180" t="s">
        <v>1624</v>
      </c>
      <c r="D90" s="181">
        <v>4</v>
      </c>
    </row>
    <row r="91" s="56" customFormat="1" ht="22" customHeight="1" spans="1:4">
      <c r="A91" s="180" t="s">
        <v>1622</v>
      </c>
      <c r="B91" s="180" t="s">
        <v>1623</v>
      </c>
      <c r="C91" s="180" t="s">
        <v>1625</v>
      </c>
      <c r="D91" s="181">
        <v>3.616</v>
      </c>
    </row>
    <row r="92" s="56" customFormat="1" ht="22" customHeight="1" spans="1:4">
      <c r="A92" s="180" t="s">
        <v>1626</v>
      </c>
      <c r="B92" s="180" t="s">
        <v>1627</v>
      </c>
      <c r="C92" s="180" t="s">
        <v>1628</v>
      </c>
      <c r="D92" s="181">
        <v>13.556</v>
      </c>
    </row>
    <row r="93" s="56" customFormat="1" ht="22" customHeight="1" spans="1:4">
      <c r="A93" s="180" t="s">
        <v>1629</v>
      </c>
      <c r="B93" s="180" t="s">
        <v>1627</v>
      </c>
      <c r="C93" s="180" t="s">
        <v>1630</v>
      </c>
      <c r="D93" s="181">
        <v>2.46</v>
      </c>
    </row>
    <row r="94" s="56" customFormat="1" ht="22" customHeight="1" spans="1:4">
      <c r="A94" s="180" t="s">
        <v>1629</v>
      </c>
      <c r="B94" s="180" t="s">
        <v>1627</v>
      </c>
      <c r="C94" s="180" t="s">
        <v>1631</v>
      </c>
      <c r="D94" s="181">
        <v>1.475</v>
      </c>
    </row>
    <row r="95" s="56" customFormat="1" ht="22" customHeight="1" spans="1:4">
      <c r="A95" s="180" t="s">
        <v>1632</v>
      </c>
      <c r="B95" s="180" t="s">
        <v>1627</v>
      </c>
      <c r="C95" s="180" t="s">
        <v>1633</v>
      </c>
      <c r="D95" s="181">
        <v>30</v>
      </c>
    </row>
    <row r="96" s="56" customFormat="1" ht="22" customHeight="1" spans="1:4">
      <c r="A96" s="180" t="s">
        <v>1611</v>
      </c>
      <c r="B96" s="180" t="s">
        <v>1634</v>
      </c>
      <c r="C96" s="180" t="s">
        <v>1613</v>
      </c>
      <c r="D96" s="181">
        <v>11.55</v>
      </c>
    </row>
    <row r="97" s="56" customFormat="1" ht="22" customHeight="1" spans="1:4">
      <c r="A97" s="180" t="s">
        <v>1611</v>
      </c>
      <c r="B97" s="180" t="s">
        <v>1634</v>
      </c>
      <c r="C97" s="180" t="s">
        <v>1613</v>
      </c>
      <c r="D97" s="181">
        <v>30.8</v>
      </c>
    </row>
    <row r="98" s="56" customFormat="1" ht="22" customHeight="1" spans="1:4">
      <c r="A98" s="180" t="s">
        <v>1617</v>
      </c>
      <c r="B98" s="180" t="s">
        <v>1635</v>
      </c>
      <c r="C98" s="180" t="s">
        <v>1619</v>
      </c>
      <c r="D98" s="181">
        <v>0.25</v>
      </c>
    </row>
    <row r="99" s="56" customFormat="1" ht="22" customHeight="1" spans="1:4">
      <c r="A99" s="180" t="s">
        <v>1620</v>
      </c>
      <c r="B99" s="180" t="s">
        <v>1635</v>
      </c>
      <c r="C99" s="180" t="s">
        <v>1621</v>
      </c>
      <c r="D99" s="181">
        <v>1.6</v>
      </c>
    </row>
    <row r="100" s="56" customFormat="1" ht="22" customHeight="1" spans="1:4">
      <c r="A100" s="180" t="s">
        <v>1611</v>
      </c>
      <c r="B100" s="180" t="s">
        <v>1636</v>
      </c>
      <c r="C100" s="180" t="s">
        <v>1613</v>
      </c>
      <c r="D100" s="181">
        <v>97.2</v>
      </c>
    </row>
    <row r="101" s="56" customFormat="1" ht="22" customHeight="1" spans="1:4">
      <c r="A101" s="180" t="s">
        <v>1611</v>
      </c>
      <c r="B101" s="180" t="s">
        <v>1637</v>
      </c>
      <c r="C101" s="180" t="s">
        <v>1613</v>
      </c>
      <c r="D101" s="181">
        <v>64</v>
      </c>
    </row>
    <row r="102" s="56" customFormat="1" ht="22" customHeight="1" spans="1:4">
      <c r="A102" s="180" t="s">
        <v>1617</v>
      </c>
      <c r="B102" s="180" t="s">
        <v>1638</v>
      </c>
      <c r="C102" s="180" t="s">
        <v>1619</v>
      </c>
      <c r="D102" s="181">
        <v>0.175</v>
      </c>
    </row>
    <row r="103" s="56" customFormat="1" ht="22" customHeight="1" spans="1:4">
      <c r="A103" s="180" t="s">
        <v>1620</v>
      </c>
      <c r="B103" s="180" t="s">
        <v>1638</v>
      </c>
      <c r="C103" s="180" t="s">
        <v>1621</v>
      </c>
      <c r="D103" s="181">
        <v>0.8</v>
      </c>
    </row>
    <row r="104" s="56" customFormat="1" ht="22" customHeight="1" spans="1:4">
      <c r="A104" s="180" t="s">
        <v>1611</v>
      </c>
      <c r="B104" s="180" t="s">
        <v>1639</v>
      </c>
      <c r="C104" s="180" t="s">
        <v>1613</v>
      </c>
      <c r="D104" s="181">
        <v>39.5</v>
      </c>
    </row>
    <row r="105" s="56" customFormat="1" ht="22" customHeight="1" spans="1:4">
      <c r="A105" s="180" t="s">
        <v>1640</v>
      </c>
      <c r="B105" s="180" t="s">
        <v>1641</v>
      </c>
      <c r="C105" s="180" t="s">
        <v>1642</v>
      </c>
      <c r="D105" s="181">
        <v>17</v>
      </c>
    </row>
    <row r="106" s="56" customFormat="1" ht="22" customHeight="1" spans="1:4">
      <c r="A106" s="180" t="s">
        <v>1643</v>
      </c>
      <c r="B106" s="180" t="s">
        <v>1641</v>
      </c>
      <c r="C106" s="180" t="s">
        <v>1644</v>
      </c>
      <c r="D106" s="181">
        <v>14</v>
      </c>
    </row>
    <row r="107" s="166" customFormat="1" ht="22" customHeight="1" spans="1:4">
      <c r="A107" s="180" t="s">
        <v>1645</v>
      </c>
      <c r="B107" s="180" t="s">
        <v>1646</v>
      </c>
      <c r="C107" s="180" t="s">
        <v>1647</v>
      </c>
      <c r="D107" s="181">
        <v>203</v>
      </c>
    </row>
    <row r="108" s="167" customFormat="1" ht="22" customHeight="1" spans="1:185">
      <c r="A108" s="180" t="s">
        <v>1643</v>
      </c>
      <c r="B108" s="180" t="s">
        <v>1646</v>
      </c>
      <c r="C108" s="180" t="s">
        <v>1644</v>
      </c>
      <c r="D108" s="181">
        <v>14</v>
      </c>
      <c r="E108" s="56"/>
      <c r="F108" s="56"/>
      <c r="G108" s="56"/>
      <c r="H108" s="56"/>
      <c r="I108" s="56"/>
      <c r="J108" s="56"/>
      <c r="K108" s="56"/>
      <c r="L108" s="56"/>
      <c r="M108" s="56"/>
      <c r="N108" s="56"/>
      <c r="O108" s="56"/>
      <c r="P108" s="56"/>
      <c r="Q108" s="56"/>
      <c r="R108" s="56"/>
      <c r="S108" s="56"/>
      <c r="T108" s="56"/>
      <c r="U108" s="56"/>
      <c r="V108" s="56"/>
      <c r="W108" s="56"/>
      <c r="X108" s="56"/>
      <c r="Y108" s="56"/>
      <c r="Z108" s="56"/>
      <c r="AA108" s="56"/>
      <c r="AB108" s="56"/>
      <c r="AC108" s="56"/>
      <c r="AD108" s="56"/>
      <c r="AE108" s="56"/>
      <c r="AF108" s="56"/>
      <c r="AG108" s="56"/>
      <c r="AH108" s="56"/>
      <c r="AI108" s="56"/>
      <c r="AJ108" s="56"/>
      <c r="AK108" s="56"/>
      <c r="AL108" s="56"/>
      <c r="AM108" s="56"/>
      <c r="AN108" s="56"/>
      <c r="AO108" s="56"/>
      <c r="AP108" s="56"/>
      <c r="AQ108" s="56"/>
      <c r="AR108" s="56"/>
      <c r="AS108" s="56"/>
      <c r="AT108" s="56"/>
      <c r="AU108" s="56"/>
      <c r="AV108" s="56"/>
      <c r="AW108" s="56"/>
      <c r="AX108" s="56"/>
      <c r="AY108" s="56"/>
      <c r="AZ108" s="56"/>
      <c r="BA108" s="56"/>
      <c r="BB108" s="56"/>
      <c r="BC108" s="56"/>
      <c r="BD108" s="56"/>
      <c r="BE108" s="56"/>
      <c r="BF108" s="56"/>
      <c r="BG108" s="56"/>
      <c r="BH108" s="56"/>
      <c r="BI108" s="56"/>
      <c r="BJ108" s="56"/>
      <c r="BK108" s="56"/>
      <c r="BL108" s="56"/>
      <c r="BM108" s="56"/>
      <c r="BN108" s="56"/>
      <c r="BO108" s="56"/>
      <c r="BP108" s="56"/>
      <c r="BQ108" s="56"/>
      <c r="BR108" s="56"/>
      <c r="BS108" s="56"/>
      <c r="BT108" s="56"/>
      <c r="BU108" s="56"/>
      <c r="BV108" s="56"/>
      <c r="BW108" s="56"/>
      <c r="BX108" s="56"/>
      <c r="BY108" s="56"/>
      <c r="BZ108" s="56"/>
      <c r="CA108" s="56"/>
      <c r="CB108" s="56"/>
      <c r="CC108" s="56"/>
      <c r="CD108" s="56"/>
      <c r="CE108" s="56"/>
      <c r="CF108" s="56"/>
      <c r="CG108" s="56"/>
      <c r="CH108" s="56"/>
      <c r="CI108" s="56"/>
      <c r="CJ108" s="56"/>
      <c r="CK108" s="56"/>
      <c r="CL108" s="56"/>
      <c r="CM108" s="56"/>
      <c r="CN108" s="56"/>
      <c r="CO108" s="56"/>
      <c r="CP108" s="56"/>
      <c r="CQ108" s="56"/>
      <c r="CR108" s="56"/>
      <c r="CS108" s="56"/>
      <c r="CT108" s="56"/>
      <c r="CU108" s="56"/>
      <c r="CV108" s="56"/>
      <c r="CW108" s="56"/>
      <c r="CX108" s="56"/>
      <c r="CY108" s="56"/>
      <c r="CZ108" s="56"/>
      <c r="DA108" s="56"/>
      <c r="DB108" s="56"/>
      <c r="DC108" s="56"/>
      <c r="DD108" s="56"/>
      <c r="DE108" s="56"/>
      <c r="DF108" s="56"/>
      <c r="DG108" s="56"/>
      <c r="DH108" s="56"/>
      <c r="DI108" s="56"/>
      <c r="DJ108" s="56"/>
      <c r="DK108" s="56"/>
      <c r="DL108" s="56"/>
      <c r="DM108" s="56"/>
      <c r="DN108" s="56"/>
      <c r="DO108" s="56"/>
      <c r="DP108" s="56"/>
      <c r="DQ108" s="56"/>
      <c r="DR108" s="56"/>
      <c r="DS108" s="56"/>
      <c r="DT108" s="56"/>
      <c r="DU108" s="56"/>
      <c r="DV108" s="56"/>
      <c r="DW108" s="56"/>
      <c r="DX108" s="56"/>
      <c r="DY108" s="56"/>
      <c r="DZ108" s="56"/>
      <c r="EA108" s="56"/>
      <c r="EB108" s="56"/>
      <c r="EC108" s="56"/>
      <c r="ED108" s="56"/>
      <c r="EE108" s="56"/>
      <c r="EF108" s="56"/>
      <c r="EG108" s="56"/>
      <c r="EH108" s="56"/>
      <c r="EI108" s="56"/>
      <c r="EJ108" s="56"/>
      <c r="EK108" s="56"/>
      <c r="EL108" s="56"/>
      <c r="EM108" s="56"/>
      <c r="EN108" s="56"/>
      <c r="EO108" s="56"/>
      <c r="EP108" s="56"/>
      <c r="EQ108" s="56"/>
      <c r="ER108" s="56"/>
      <c r="ES108" s="56"/>
      <c r="ET108" s="56"/>
      <c r="EU108" s="56"/>
      <c r="EV108" s="56"/>
      <c r="EW108" s="56"/>
      <c r="EX108" s="56"/>
      <c r="EY108" s="56"/>
      <c r="EZ108" s="56"/>
      <c r="FA108" s="56"/>
      <c r="FB108" s="56"/>
      <c r="FC108" s="56"/>
      <c r="FD108" s="56"/>
      <c r="FE108" s="56"/>
      <c r="FF108" s="56"/>
      <c r="FG108" s="56"/>
      <c r="FH108" s="56"/>
      <c r="FI108" s="56"/>
      <c r="FJ108" s="56"/>
      <c r="FK108" s="56"/>
      <c r="FL108" s="56"/>
      <c r="FM108" s="56"/>
      <c r="FN108" s="56"/>
      <c r="FO108" s="56"/>
      <c r="FP108" s="56"/>
      <c r="FQ108" s="56"/>
      <c r="FR108" s="56"/>
      <c r="FS108" s="56"/>
      <c r="FT108" s="56"/>
      <c r="FU108" s="56"/>
      <c r="FV108" s="56"/>
      <c r="FW108" s="56"/>
      <c r="FX108" s="56"/>
      <c r="FY108" s="56"/>
      <c r="FZ108" s="56"/>
      <c r="GA108" s="56"/>
      <c r="GB108" s="56"/>
      <c r="GC108" s="56"/>
    </row>
    <row r="109" s="167" customFormat="1" ht="22" customHeight="1" spans="1:185">
      <c r="A109" s="180" t="s">
        <v>1611</v>
      </c>
      <c r="B109" s="180" t="s">
        <v>1648</v>
      </c>
      <c r="C109" s="180" t="s">
        <v>1613</v>
      </c>
      <c r="D109" s="181">
        <v>65.8</v>
      </c>
      <c r="E109" s="56"/>
      <c r="F109" s="56"/>
      <c r="G109" s="56"/>
      <c r="H109" s="56"/>
      <c r="I109" s="56"/>
      <c r="J109" s="56"/>
      <c r="K109" s="56"/>
      <c r="L109" s="56"/>
      <c r="M109" s="56"/>
      <c r="N109" s="56"/>
      <c r="O109" s="56"/>
      <c r="P109" s="56"/>
      <c r="Q109" s="56"/>
      <c r="R109" s="56"/>
      <c r="S109" s="56"/>
      <c r="T109" s="56"/>
      <c r="U109" s="56"/>
      <c r="V109" s="56"/>
      <c r="W109" s="56"/>
      <c r="X109" s="56"/>
      <c r="Y109" s="56"/>
      <c r="Z109" s="56"/>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c r="BB109" s="56"/>
      <c r="BC109" s="56"/>
      <c r="BD109" s="56"/>
      <c r="BE109" s="56"/>
      <c r="BF109" s="56"/>
      <c r="BG109" s="56"/>
      <c r="BH109" s="56"/>
      <c r="BI109" s="56"/>
      <c r="BJ109" s="56"/>
      <c r="BK109" s="56"/>
      <c r="BL109" s="56"/>
      <c r="BM109" s="56"/>
      <c r="BN109" s="56"/>
      <c r="BO109" s="56"/>
      <c r="BP109" s="56"/>
      <c r="BQ109" s="56"/>
      <c r="BR109" s="56"/>
      <c r="BS109" s="56"/>
      <c r="BT109" s="56"/>
      <c r="BU109" s="56"/>
      <c r="BV109" s="56"/>
      <c r="BW109" s="56"/>
      <c r="BX109" s="56"/>
      <c r="BY109" s="56"/>
      <c r="BZ109" s="56"/>
      <c r="CA109" s="56"/>
      <c r="CB109" s="56"/>
      <c r="CC109" s="56"/>
      <c r="CD109" s="56"/>
      <c r="CE109" s="56"/>
      <c r="CF109" s="56"/>
      <c r="CG109" s="56"/>
      <c r="CH109" s="56"/>
      <c r="CI109" s="56"/>
      <c r="CJ109" s="56"/>
      <c r="CK109" s="56"/>
      <c r="CL109" s="56"/>
      <c r="CM109" s="56"/>
      <c r="CN109" s="56"/>
      <c r="CO109" s="56"/>
      <c r="CP109" s="56"/>
      <c r="CQ109" s="56"/>
      <c r="CR109" s="56"/>
      <c r="CS109" s="56"/>
      <c r="CT109" s="56"/>
      <c r="CU109" s="56"/>
      <c r="CV109" s="56"/>
      <c r="CW109" s="56"/>
      <c r="CX109" s="56"/>
      <c r="CY109" s="56"/>
      <c r="CZ109" s="56"/>
      <c r="DA109" s="56"/>
      <c r="DB109" s="56"/>
      <c r="DC109" s="56"/>
      <c r="DD109" s="56"/>
      <c r="DE109" s="56"/>
      <c r="DF109" s="56"/>
      <c r="DG109" s="56"/>
      <c r="DH109" s="56"/>
      <c r="DI109" s="56"/>
      <c r="DJ109" s="56"/>
      <c r="DK109" s="56"/>
      <c r="DL109" s="56"/>
      <c r="DM109" s="56"/>
      <c r="DN109" s="56"/>
      <c r="DO109" s="56"/>
      <c r="DP109" s="56"/>
      <c r="DQ109" s="56"/>
      <c r="DR109" s="56"/>
      <c r="DS109" s="56"/>
      <c r="DT109" s="56"/>
      <c r="DU109" s="56"/>
      <c r="DV109" s="56"/>
      <c r="DW109" s="56"/>
      <c r="DX109" s="56"/>
      <c r="DY109" s="56"/>
      <c r="DZ109" s="56"/>
      <c r="EA109" s="56"/>
      <c r="EB109" s="56"/>
      <c r="EC109" s="56"/>
      <c r="ED109" s="56"/>
      <c r="EE109" s="56"/>
      <c r="EF109" s="56"/>
      <c r="EG109" s="56"/>
      <c r="EH109" s="56"/>
      <c r="EI109" s="56"/>
      <c r="EJ109" s="56"/>
      <c r="EK109" s="56"/>
      <c r="EL109" s="56"/>
      <c r="EM109" s="56"/>
      <c r="EN109" s="56"/>
      <c r="EO109" s="56"/>
      <c r="EP109" s="56"/>
      <c r="EQ109" s="56"/>
      <c r="ER109" s="56"/>
      <c r="ES109" s="56"/>
      <c r="ET109" s="56"/>
      <c r="EU109" s="56"/>
      <c r="EV109" s="56"/>
      <c r="EW109" s="56"/>
      <c r="EX109" s="56"/>
      <c r="EY109" s="56"/>
      <c r="EZ109" s="56"/>
      <c r="FA109" s="56"/>
      <c r="FB109" s="56"/>
      <c r="FC109" s="56"/>
      <c r="FD109" s="56"/>
      <c r="FE109" s="56"/>
      <c r="FF109" s="56"/>
      <c r="FG109" s="56"/>
      <c r="FH109" s="56"/>
      <c r="FI109" s="56"/>
      <c r="FJ109" s="56"/>
      <c r="FK109" s="56"/>
      <c r="FL109" s="56"/>
      <c r="FM109" s="56"/>
      <c r="FN109" s="56"/>
      <c r="FO109" s="56"/>
      <c r="FP109" s="56"/>
      <c r="FQ109" s="56"/>
      <c r="FR109" s="56"/>
      <c r="FS109" s="56"/>
      <c r="FT109" s="56"/>
      <c r="FU109" s="56"/>
      <c r="FV109" s="56"/>
      <c r="FW109" s="56"/>
      <c r="FX109" s="56"/>
      <c r="FY109" s="56"/>
      <c r="FZ109" s="56"/>
      <c r="GA109" s="56"/>
      <c r="GB109" s="56"/>
      <c r="GC109" s="56"/>
    </row>
    <row r="110" s="167" customFormat="1" ht="22" customHeight="1" spans="1:185">
      <c r="A110" s="180" t="s">
        <v>1649</v>
      </c>
      <c r="B110" s="180" t="s">
        <v>1648</v>
      </c>
      <c r="C110" s="180" t="s">
        <v>1650</v>
      </c>
      <c r="D110" s="181">
        <v>0.5</v>
      </c>
      <c r="E110" s="56"/>
      <c r="F110" s="56"/>
      <c r="G110" s="56"/>
      <c r="H110" s="56"/>
      <c r="I110" s="56"/>
      <c r="J110" s="56"/>
      <c r="K110" s="56"/>
      <c r="L110" s="56"/>
      <c r="M110" s="56"/>
      <c r="N110" s="56"/>
      <c r="O110" s="56"/>
      <c r="P110" s="56"/>
      <c r="Q110" s="56"/>
      <c r="R110" s="56"/>
      <c r="S110" s="56"/>
      <c r="T110" s="56"/>
      <c r="U110" s="56"/>
      <c r="V110" s="56"/>
      <c r="W110" s="56"/>
      <c r="X110" s="56"/>
      <c r="Y110" s="56"/>
      <c r="Z110" s="56"/>
      <c r="AA110" s="56"/>
      <c r="AB110" s="56"/>
      <c r="AC110" s="56"/>
      <c r="AD110" s="56"/>
      <c r="AE110" s="56"/>
      <c r="AF110" s="56"/>
      <c r="AG110" s="56"/>
      <c r="AH110" s="56"/>
      <c r="AI110" s="56"/>
      <c r="AJ110" s="56"/>
      <c r="AK110" s="56"/>
      <c r="AL110" s="56"/>
      <c r="AM110" s="56"/>
      <c r="AN110" s="56"/>
      <c r="AO110" s="56"/>
      <c r="AP110" s="56"/>
      <c r="AQ110" s="56"/>
      <c r="AR110" s="56"/>
      <c r="AS110" s="56"/>
      <c r="AT110" s="56"/>
      <c r="AU110" s="56"/>
      <c r="AV110" s="56"/>
      <c r="AW110" s="56"/>
      <c r="AX110" s="56"/>
      <c r="AY110" s="56"/>
      <c r="AZ110" s="56"/>
      <c r="BA110" s="56"/>
      <c r="BB110" s="56"/>
      <c r="BC110" s="56"/>
      <c r="BD110" s="56"/>
      <c r="BE110" s="56"/>
      <c r="BF110" s="56"/>
      <c r="BG110" s="56"/>
      <c r="BH110" s="56"/>
      <c r="BI110" s="56"/>
      <c r="BJ110" s="56"/>
      <c r="BK110" s="56"/>
      <c r="BL110" s="56"/>
      <c r="BM110" s="56"/>
      <c r="BN110" s="56"/>
      <c r="BO110" s="56"/>
      <c r="BP110" s="56"/>
      <c r="BQ110" s="56"/>
      <c r="BR110" s="56"/>
      <c r="BS110" s="56"/>
      <c r="BT110" s="56"/>
      <c r="BU110" s="56"/>
      <c r="BV110" s="56"/>
      <c r="BW110" s="56"/>
      <c r="BX110" s="56"/>
      <c r="BY110" s="56"/>
      <c r="BZ110" s="56"/>
      <c r="CA110" s="56"/>
      <c r="CB110" s="56"/>
      <c r="CC110" s="56"/>
      <c r="CD110" s="56"/>
      <c r="CE110" s="56"/>
      <c r="CF110" s="56"/>
      <c r="CG110" s="56"/>
      <c r="CH110" s="56"/>
      <c r="CI110" s="56"/>
      <c r="CJ110" s="56"/>
      <c r="CK110" s="56"/>
      <c r="CL110" s="56"/>
      <c r="CM110" s="56"/>
      <c r="CN110" s="56"/>
      <c r="CO110" s="56"/>
      <c r="CP110" s="56"/>
      <c r="CQ110" s="56"/>
      <c r="CR110" s="56"/>
      <c r="CS110" s="56"/>
      <c r="CT110" s="56"/>
      <c r="CU110" s="56"/>
      <c r="CV110" s="56"/>
      <c r="CW110" s="56"/>
      <c r="CX110" s="56"/>
      <c r="CY110" s="56"/>
      <c r="CZ110" s="56"/>
      <c r="DA110" s="56"/>
      <c r="DB110" s="56"/>
      <c r="DC110" s="56"/>
      <c r="DD110" s="56"/>
      <c r="DE110" s="56"/>
      <c r="DF110" s="56"/>
      <c r="DG110" s="56"/>
      <c r="DH110" s="56"/>
      <c r="DI110" s="56"/>
      <c r="DJ110" s="56"/>
      <c r="DK110" s="56"/>
      <c r="DL110" s="56"/>
      <c r="DM110" s="56"/>
      <c r="DN110" s="56"/>
      <c r="DO110" s="56"/>
      <c r="DP110" s="56"/>
      <c r="DQ110" s="56"/>
      <c r="DR110" s="56"/>
      <c r="DS110" s="56"/>
      <c r="DT110" s="56"/>
      <c r="DU110" s="56"/>
      <c r="DV110" s="56"/>
      <c r="DW110" s="56"/>
      <c r="DX110" s="56"/>
      <c r="DY110" s="56"/>
      <c r="DZ110" s="56"/>
      <c r="EA110" s="56"/>
      <c r="EB110" s="56"/>
      <c r="EC110" s="56"/>
      <c r="ED110" s="56"/>
      <c r="EE110" s="56"/>
      <c r="EF110" s="56"/>
      <c r="EG110" s="56"/>
      <c r="EH110" s="56"/>
      <c r="EI110" s="56"/>
      <c r="EJ110" s="56"/>
      <c r="EK110" s="56"/>
      <c r="EL110" s="56"/>
      <c r="EM110" s="56"/>
      <c r="EN110" s="56"/>
      <c r="EO110" s="56"/>
      <c r="EP110" s="56"/>
      <c r="EQ110" s="56"/>
      <c r="ER110" s="56"/>
      <c r="ES110" s="56"/>
      <c r="ET110" s="56"/>
      <c r="EU110" s="56"/>
      <c r="EV110" s="56"/>
      <c r="EW110" s="56"/>
      <c r="EX110" s="56"/>
      <c r="EY110" s="56"/>
      <c r="EZ110" s="56"/>
      <c r="FA110" s="56"/>
      <c r="FB110" s="56"/>
      <c r="FC110" s="56"/>
      <c r="FD110" s="56"/>
      <c r="FE110" s="56"/>
      <c r="FF110" s="56"/>
      <c r="FG110" s="56"/>
      <c r="FH110" s="56"/>
      <c r="FI110" s="56"/>
      <c r="FJ110" s="56"/>
      <c r="FK110" s="56"/>
      <c r="FL110" s="56"/>
      <c r="FM110" s="56"/>
      <c r="FN110" s="56"/>
      <c r="FO110" s="56"/>
      <c r="FP110" s="56"/>
      <c r="FQ110" s="56"/>
      <c r="FR110" s="56"/>
      <c r="FS110" s="56"/>
      <c r="FT110" s="56"/>
      <c r="FU110" s="56"/>
      <c r="FV110" s="56"/>
      <c r="FW110" s="56"/>
      <c r="FX110" s="56"/>
      <c r="FY110" s="56"/>
      <c r="FZ110" s="56"/>
      <c r="GA110" s="56"/>
      <c r="GB110" s="56"/>
      <c r="GC110" s="56"/>
    </row>
    <row r="111" s="167" customFormat="1" ht="22" customHeight="1" spans="1:185">
      <c r="A111" s="180" t="s">
        <v>1651</v>
      </c>
      <c r="B111" s="180" t="s">
        <v>1648</v>
      </c>
      <c r="C111" s="180" t="s">
        <v>1652</v>
      </c>
      <c r="D111" s="181">
        <v>0.05</v>
      </c>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56"/>
      <c r="BN111" s="56"/>
      <c r="BO111" s="56"/>
      <c r="BP111" s="56"/>
      <c r="BQ111" s="56"/>
      <c r="BR111" s="56"/>
      <c r="BS111" s="56"/>
      <c r="BT111" s="56"/>
      <c r="BU111" s="56"/>
      <c r="BV111" s="56"/>
      <c r="BW111" s="56"/>
      <c r="BX111" s="56"/>
      <c r="BY111" s="56"/>
      <c r="BZ111" s="56"/>
      <c r="CA111" s="56"/>
      <c r="CB111" s="56"/>
      <c r="CC111" s="56"/>
      <c r="CD111" s="56"/>
      <c r="CE111" s="56"/>
      <c r="CF111" s="56"/>
      <c r="CG111" s="56"/>
      <c r="CH111" s="56"/>
      <c r="CI111" s="56"/>
      <c r="CJ111" s="56"/>
      <c r="CK111" s="56"/>
      <c r="CL111" s="56"/>
      <c r="CM111" s="56"/>
      <c r="CN111" s="56"/>
      <c r="CO111" s="56"/>
      <c r="CP111" s="56"/>
      <c r="CQ111" s="56"/>
      <c r="CR111" s="56"/>
      <c r="CS111" s="56"/>
      <c r="CT111" s="56"/>
      <c r="CU111" s="56"/>
      <c r="CV111" s="56"/>
      <c r="CW111" s="56"/>
      <c r="CX111" s="56"/>
      <c r="CY111" s="56"/>
      <c r="CZ111" s="56"/>
      <c r="DA111" s="56"/>
      <c r="DB111" s="56"/>
      <c r="DC111" s="56"/>
      <c r="DD111" s="56"/>
      <c r="DE111" s="56"/>
      <c r="DF111" s="56"/>
      <c r="DG111" s="56"/>
      <c r="DH111" s="56"/>
      <c r="DI111" s="56"/>
      <c r="DJ111" s="56"/>
      <c r="DK111" s="56"/>
      <c r="DL111" s="56"/>
      <c r="DM111" s="56"/>
      <c r="DN111" s="56"/>
      <c r="DO111" s="56"/>
      <c r="DP111" s="56"/>
      <c r="DQ111" s="56"/>
      <c r="DR111" s="56"/>
      <c r="DS111" s="56"/>
      <c r="DT111" s="56"/>
      <c r="DU111" s="56"/>
      <c r="DV111" s="56"/>
      <c r="DW111" s="56"/>
      <c r="DX111" s="56"/>
      <c r="DY111" s="56"/>
      <c r="DZ111" s="56"/>
      <c r="EA111" s="56"/>
      <c r="EB111" s="56"/>
      <c r="EC111" s="56"/>
      <c r="ED111" s="56"/>
      <c r="EE111" s="56"/>
      <c r="EF111" s="56"/>
      <c r="EG111" s="56"/>
      <c r="EH111" s="56"/>
      <c r="EI111" s="56"/>
      <c r="EJ111" s="56"/>
      <c r="EK111" s="56"/>
      <c r="EL111" s="56"/>
      <c r="EM111" s="56"/>
      <c r="EN111" s="56"/>
      <c r="EO111" s="56"/>
      <c r="EP111" s="56"/>
      <c r="EQ111" s="56"/>
      <c r="ER111" s="56"/>
      <c r="ES111" s="56"/>
      <c r="ET111" s="56"/>
      <c r="EU111" s="56"/>
      <c r="EV111" s="56"/>
      <c r="EW111" s="56"/>
      <c r="EX111" s="56"/>
      <c r="EY111" s="56"/>
      <c r="EZ111" s="56"/>
      <c r="FA111" s="56"/>
      <c r="FB111" s="56"/>
      <c r="FC111" s="56"/>
      <c r="FD111" s="56"/>
      <c r="FE111" s="56"/>
      <c r="FF111" s="56"/>
      <c r="FG111" s="56"/>
      <c r="FH111" s="56"/>
      <c r="FI111" s="56"/>
      <c r="FJ111" s="56"/>
      <c r="FK111" s="56"/>
      <c r="FL111" s="56"/>
      <c r="FM111" s="56"/>
      <c r="FN111" s="56"/>
      <c r="FO111" s="56"/>
      <c r="FP111" s="56"/>
      <c r="FQ111" s="56"/>
      <c r="FR111" s="56"/>
      <c r="FS111" s="56"/>
      <c r="FT111" s="56"/>
      <c r="FU111" s="56"/>
      <c r="FV111" s="56"/>
      <c r="FW111" s="56"/>
      <c r="FX111" s="56"/>
      <c r="FY111" s="56"/>
      <c r="FZ111" s="56"/>
      <c r="GA111" s="56"/>
      <c r="GB111" s="56"/>
      <c r="GC111" s="56"/>
    </row>
    <row r="112" s="168" customFormat="1" ht="22" customHeight="1" spans="1:185">
      <c r="A112" s="180" t="s">
        <v>1620</v>
      </c>
      <c r="B112" s="180" t="s">
        <v>1653</v>
      </c>
      <c r="C112" s="180" t="s">
        <v>1621</v>
      </c>
      <c r="D112" s="181">
        <v>0.8</v>
      </c>
      <c r="E112" s="56"/>
      <c r="F112" s="56"/>
      <c r="G112" s="56"/>
      <c r="H112" s="56"/>
      <c r="I112" s="56"/>
      <c r="J112" s="56"/>
      <c r="K112" s="56"/>
      <c r="L112" s="56"/>
      <c r="M112" s="56"/>
      <c r="N112" s="56"/>
      <c r="O112" s="56"/>
      <c r="P112" s="56"/>
      <c r="Q112" s="56"/>
      <c r="R112" s="56"/>
      <c r="S112" s="56"/>
      <c r="T112" s="56"/>
      <c r="U112" s="56"/>
      <c r="V112" s="56"/>
      <c r="W112" s="56"/>
      <c r="X112" s="56"/>
      <c r="Y112" s="56"/>
      <c r="Z112" s="56"/>
      <c r="AA112" s="56"/>
      <c r="AB112" s="56"/>
      <c r="AC112" s="56"/>
      <c r="AD112" s="56"/>
      <c r="AE112" s="56"/>
      <c r="AF112" s="56"/>
      <c r="AG112" s="56"/>
      <c r="AH112" s="56"/>
      <c r="AI112" s="56"/>
      <c r="AJ112" s="56"/>
      <c r="AK112" s="56"/>
      <c r="AL112" s="56"/>
      <c r="AM112" s="56"/>
      <c r="AN112" s="56"/>
      <c r="AO112" s="56"/>
      <c r="AP112" s="56"/>
      <c r="AQ112" s="56"/>
      <c r="AR112" s="56"/>
      <c r="AS112" s="56"/>
      <c r="AT112" s="56"/>
      <c r="AU112" s="56"/>
      <c r="AV112" s="56"/>
      <c r="AW112" s="56"/>
      <c r="AX112" s="56"/>
      <c r="AY112" s="56"/>
      <c r="AZ112" s="56"/>
      <c r="BA112" s="56"/>
      <c r="BB112" s="56"/>
      <c r="BC112" s="56"/>
      <c r="BD112" s="56"/>
      <c r="BE112" s="56"/>
      <c r="BF112" s="56"/>
      <c r="BG112" s="56"/>
      <c r="BH112" s="56"/>
      <c r="BI112" s="56"/>
      <c r="BJ112" s="56"/>
      <c r="BK112" s="56"/>
      <c r="BL112" s="56"/>
      <c r="BM112" s="56"/>
      <c r="BN112" s="56"/>
      <c r="BO112" s="56"/>
      <c r="BP112" s="56"/>
      <c r="BQ112" s="56"/>
      <c r="BR112" s="56"/>
      <c r="BS112" s="56"/>
      <c r="BT112" s="56"/>
      <c r="BU112" s="56"/>
      <c r="BV112" s="56"/>
      <c r="BW112" s="56"/>
      <c r="BX112" s="56"/>
      <c r="BY112" s="56"/>
      <c r="BZ112" s="56"/>
      <c r="CA112" s="56"/>
      <c r="CB112" s="56"/>
      <c r="CC112" s="56"/>
      <c r="CD112" s="56"/>
      <c r="CE112" s="56"/>
      <c r="CF112" s="56"/>
      <c r="CG112" s="56"/>
      <c r="CH112" s="56"/>
      <c r="CI112" s="56"/>
      <c r="CJ112" s="56"/>
      <c r="CK112" s="56"/>
      <c r="CL112" s="56"/>
      <c r="CM112" s="56"/>
      <c r="CN112" s="56"/>
      <c r="CO112" s="56"/>
      <c r="CP112" s="56"/>
      <c r="CQ112" s="56"/>
      <c r="CR112" s="56"/>
      <c r="CS112" s="56"/>
      <c r="CT112" s="56"/>
      <c r="CU112" s="56"/>
      <c r="CV112" s="56"/>
      <c r="CW112" s="56"/>
      <c r="CX112" s="56"/>
      <c r="CY112" s="56"/>
      <c r="CZ112" s="56"/>
      <c r="DA112" s="56"/>
      <c r="DB112" s="56"/>
      <c r="DC112" s="56"/>
      <c r="DD112" s="56"/>
      <c r="DE112" s="56"/>
      <c r="DF112" s="56"/>
      <c r="DG112" s="56"/>
      <c r="DH112" s="56"/>
      <c r="DI112" s="56"/>
      <c r="DJ112" s="56"/>
      <c r="DK112" s="56"/>
      <c r="DL112" s="56"/>
      <c r="DM112" s="56"/>
      <c r="DN112" s="56"/>
      <c r="DO112" s="56"/>
      <c r="DP112" s="56"/>
      <c r="DQ112" s="56"/>
      <c r="DR112" s="56"/>
      <c r="DS112" s="56"/>
      <c r="DT112" s="56"/>
      <c r="DU112" s="56"/>
      <c r="DV112" s="56"/>
      <c r="DW112" s="56"/>
      <c r="DX112" s="56"/>
      <c r="DY112" s="56"/>
      <c r="DZ112" s="56"/>
      <c r="EA112" s="56"/>
      <c r="EB112" s="56"/>
      <c r="EC112" s="56"/>
      <c r="ED112" s="56"/>
      <c r="EE112" s="56"/>
      <c r="EF112" s="56"/>
      <c r="EG112" s="56"/>
      <c r="EH112" s="56"/>
      <c r="EI112" s="56"/>
      <c r="EJ112" s="56"/>
      <c r="EK112" s="56"/>
      <c r="EL112" s="56"/>
      <c r="EM112" s="56"/>
      <c r="EN112" s="56"/>
      <c r="EO112" s="56"/>
      <c r="EP112" s="56"/>
      <c r="EQ112" s="56"/>
      <c r="ER112" s="56"/>
      <c r="ES112" s="56"/>
      <c r="ET112" s="56"/>
      <c r="EU112" s="56"/>
      <c r="EV112" s="56"/>
      <c r="EW112" s="56"/>
      <c r="EX112" s="56"/>
      <c r="EY112" s="56"/>
      <c r="EZ112" s="56"/>
      <c r="FA112" s="56"/>
      <c r="FB112" s="56"/>
      <c r="FC112" s="56"/>
      <c r="FD112" s="56"/>
      <c r="FE112" s="56"/>
      <c r="FF112" s="56"/>
      <c r="FG112" s="56"/>
      <c r="FH112" s="56"/>
      <c r="FI112" s="56"/>
      <c r="FJ112" s="56"/>
      <c r="FK112" s="56"/>
      <c r="FL112" s="56"/>
      <c r="FM112" s="56"/>
      <c r="FN112" s="56"/>
      <c r="FO112" s="56"/>
      <c r="FP112" s="56"/>
      <c r="FQ112" s="56"/>
      <c r="FR112" s="56"/>
      <c r="FS112" s="56"/>
      <c r="FT112" s="56"/>
      <c r="FU112" s="56"/>
      <c r="FV112" s="56"/>
      <c r="FW112" s="56"/>
      <c r="FX112" s="56"/>
      <c r="FY112" s="56"/>
      <c r="FZ112" s="56"/>
      <c r="GA112" s="56"/>
      <c r="GB112" s="56"/>
      <c r="GC112" s="56"/>
    </row>
    <row r="113" s="168" customFormat="1" ht="22" customHeight="1" spans="1:185">
      <c r="A113" s="180" t="s">
        <v>1654</v>
      </c>
      <c r="B113" s="180" t="s">
        <v>1655</v>
      </c>
      <c r="C113" s="180" t="s">
        <v>1656</v>
      </c>
      <c r="D113" s="181">
        <v>1.4</v>
      </c>
      <c r="E113" s="56"/>
      <c r="F113" s="56"/>
      <c r="G113" s="56"/>
      <c r="H113" s="56"/>
      <c r="I113" s="56"/>
      <c r="J113" s="56"/>
      <c r="K113" s="56"/>
      <c r="L113" s="56"/>
      <c r="M113" s="56"/>
      <c r="N113" s="56"/>
      <c r="O113" s="56"/>
      <c r="P113" s="56"/>
      <c r="Q113" s="56"/>
      <c r="R113" s="56"/>
      <c r="S113" s="56"/>
      <c r="T113" s="56"/>
      <c r="U113" s="56"/>
      <c r="V113" s="56"/>
      <c r="W113" s="56"/>
      <c r="X113" s="56"/>
      <c r="Y113" s="56"/>
      <c r="Z113" s="56"/>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c r="BB113" s="56"/>
      <c r="BC113" s="56"/>
      <c r="BD113" s="56"/>
      <c r="BE113" s="56"/>
      <c r="BF113" s="56"/>
      <c r="BG113" s="56"/>
      <c r="BH113" s="56"/>
      <c r="BI113" s="56"/>
      <c r="BJ113" s="56"/>
      <c r="BK113" s="56"/>
      <c r="BL113" s="56"/>
      <c r="BM113" s="56"/>
      <c r="BN113" s="56"/>
      <c r="BO113" s="56"/>
      <c r="BP113" s="56"/>
      <c r="BQ113" s="56"/>
      <c r="BR113" s="56"/>
      <c r="BS113" s="56"/>
      <c r="BT113" s="56"/>
      <c r="BU113" s="56"/>
      <c r="BV113" s="56"/>
      <c r="BW113" s="56"/>
      <c r="BX113" s="56"/>
      <c r="BY113" s="56"/>
      <c r="BZ113" s="56"/>
      <c r="CA113" s="56"/>
      <c r="CB113" s="56"/>
      <c r="CC113" s="56"/>
      <c r="CD113" s="56"/>
      <c r="CE113" s="56"/>
      <c r="CF113" s="56"/>
      <c r="CG113" s="56"/>
      <c r="CH113" s="56"/>
      <c r="CI113" s="56"/>
      <c r="CJ113" s="56"/>
      <c r="CK113" s="56"/>
      <c r="CL113" s="56"/>
      <c r="CM113" s="56"/>
      <c r="CN113" s="56"/>
      <c r="CO113" s="56"/>
      <c r="CP113" s="56"/>
      <c r="CQ113" s="56"/>
      <c r="CR113" s="56"/>
      <c r="CS113" s="56"/>
      <c r="CT113" s="56"/>
      <c r="CU113" s="56"/>
      <c r="CV113" s="56"/>
      <c r="CW113" s="56"/>
      <c r="CX113" s="56"/>
      <c r="CY113" s="56"/>
      <c r="CZ113" s="56"/>
      <c r="DA113" s="56"/>
      <c r="DB113" s="56"/>
      <c r="DC113" s="56"/>
      <c r="DD113" s="56"/>
      <c r="DE113" s="56"/>
      <c r="DF113" s="56"/>
      <c r="DG113" s="56"/>
      <c r="DH113" s="56"/>
      <c r="DI113" s="56"/>
      <c r="DJ113" s="56"/>
      <c r="DK113" s="56"/>
      <c r="DL113" s="56"/>
      <c r="DM113" s="56"/>
      <c r="DN113" s="56"/>
      <c r="DO113" s="56"/>
      <c r="DP113" s="56"/>
      <c r="DQ113" s="56"/>
      <c r="DR113" s="56"/>
      <c r="DS113" s="56"/>
      <c r="DT113" s="56"/>
      <c r="DU113" s="56"/>
      <c r="DV113" s="56"/>
      <c r="DW113" s="56"/>
      <c r="DX113" s="56"/>
      <c r="DY113" s="56"/>
      <c r="DZ113" s="56"/>
      <c r="EA113" s="56"/>
      <c r="EB113" s="56"/>
      <c r="EC113" s="56"/>
      <c r="ED113" s="56"/>
      <c r="EE113" s="56"/>
      <c r="EF113" s="56"/>
      <c r="EG113" s="56"/>
      <c r="EH113" s="56"/>
      <c r="EI113" s="56"/>
      <c r="EJ113" s="56"/>
      <c r="EK113" s="56"/>
      <c r="EL113" s="56"/>
      <c r="EM113" s="56"/>
      <c r="EN113" s="56"/>
      <c r="EO113" s="56"/>
      <c r="EP113" s="56"/>
      <c r="EQ113" s="56"/>
      <c r="ER113" s="56"/>
      <c r="ES113" s="56"/>
      <c r="ET113" s="56"/>
      <c r="EU113" s="56"/>
      <c r="EV113" s="56"/>
      <c r="EW113" s="56"/>
      <c r="EX113" s="56"/>
      <c r="EY113" s="56"/>
      <c r="EZ113" s="56"/>
      <c r="FA113" s="56"/>
      <c r="FB113" s="56"/>
      <c r="FC113" s="56"/>
      <c r="FD113" s="56"/>
      <c r="FE113" s="56"/>
      <c r="FF113" s="56"/>
      <c r="FG113" s="56"/>
      <c r="FH113" s="56"/>
      <c r="FI113" s="56"/>
      <c r="FJ113" s="56"/>
      <c r="FK113" s="56"/>
      <c r="FL113" s="56"/>
      <c r="FM113" s="56"/>
      <c r="FN113" s="56"/>
      <c r="FO113" s="56"/>
      <c r="FP113" s="56"/>
      <c r="FQ113" s="56"/>
      <c r="FR113" s="56"/>
      <c r="FS113" s="56"/>
      <c r="FT113" s="56"/>
      <c r="FU113" s="56"/>
      <c r="FV113" s="56"/>
      <c r="FW113" s="56"/>
      <c r="FX113" s="56"/>
      <c r="FY113" s="56"/>
      <c r="FZ113" s="56"/>
      <c r="GA113" s="56"/>
      <c r="GB113" s="56"/>
      <c r="GC113" s="56"/>
    </row>
    <row r="114" s="168" customFormat="1" ht="22" customHeight="1" spans="1:185">
      <c r="A114" s="182" t="s">
        <v>1620</v>
      </c>
      <c r="B114" s="183" t="s">
        <v>1655</v>
      </c>
      <c r="C114" s="184" t="s">
        <v>1621</v>
      </c>
      <c r="D114" s="181">
        <v>0.8</v>
      </c>
      <c r="E114" s="56"/>
      <c r="F114" s="56"/>
      <c r="G114" s="56"/>
      <c r="H114" s="56"/>
      <c r="I114" s="56"/>
      <c r="J114" s="56"/>
      <c r="K114" s="56"/>
      <c r="L114" s="56"/>
      <c r="M114" s="56"/>
      <c r="N114" s="56"/>
      <c r="O114" s="56"/>
      <c r="P114" s="56"/>
      <c r="Q114" s="56"/>
      <c r="R114" s="56"/>
      <c r="S114" s="56"/>
      <c r="T114" s="56"/>
      <c r="U114" s="56"/>
      <c r="V114" s="56"/>
      <c r="W114" s="56"/>
      <c r="X114" s="56"/>
      <c r="Y114" s="56"/>
      <c r="Z114" s="56"/>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c r="BB114" s="56"/>
      <c r="BC114" s="56"/>
      <c r="BD114" s="56"/>
      <c r="BE114" s="56"/>
      <c r="BF114" s="56"/>
      <c r="BG114" s="56"/>
      <c r="BH114" s="56"/>
      <c r="BI114" s="56"/>
      <c r="BJ114" s="56"/>
      <c r="BK114" s="56"/>
      <c r="BL114" s="56"/>
      <c r="BM114" s="56"/>
      <c r="BN114" s="56"/>
      <c r="BO114" s="56"/>
      <c r="BP114" s="56"/>
      <c r="BQ114" s="56"/>
      <c r="BR114" s="56"/>
      <c r="BS114" s="56"/>
      <c r="BT114" s="56"/>
      <c r="BU114" s="56"/>
      <c r="BV114" s="56"/>
      <c r="BW114" s="56"/>
      <c r="BX114" s="56"/>
      <c r="BY114" s="56"/>
      <c r="BZ114" s="56"/>
      <c r="CA114" s="56"/>
      <c r="CB114" s="56"/>
      <c r="CC114" s="56"/>
      <c r="CD114" s="56"/>
      <c r="CE114" s="56"/>
      <c r="CF114" s="56"/>
      <c r="CG114" s="56"/>
      <c r="CH114" s="56"/>
      <c r="CI114" s="56"/>
      <c r="CJ114" s="56"/>
      <c r="CK114" s="56"/>
      <c r="CL114" s="56"/>
      <c r="CM114" s="56"/>
      <c r="CN114" s="56"/>
      <c r="CO114" s="56"/>
      <c r="CP114" s="56"/>
      <c r="CQ114" s="56"/>
      <c r="CR114" s="56"/>
      <c r="CS114" s="56"/>
      <c r="CT114" s="56"/>
      <c r="CU114" s="56"/>
      <c r="CV114" s="56"/>
      <c r="CW114" s="56"/>
      <c r="CX114" s="56"/>
      <c r="CY114" s="56"/>
      <c r="CZ114" s="56"/>
      <c r="DA114" s="56"/>
      <c r="DB114" s="56"/>
      <c r="DC114" s="56"/>
      <c r="DD114" s="56"/>
      <c r="DE114" s="56"/>
      <c r="DF114" s="56"/>
      <c r="DG114" s="56"/>
      <c r="DH114" s="56"/>
      <c r="DI114" s="56"/>
      <c r="DJ114" s="56"/>
      <c r="DK114" s="56"/>
      <c r="DL114" s="56"/>
      <c r="DM114" s="56"/>
      <c r="DN114" s="56"/>
      <c r="DO114" s="56"/>
      <c r="DP114" s="56"/>
      <c r="DQ114" s="56"/>
      <c r="DR114" s="56"/>
      <c r="DS114" s="56"/>
      <c r="DT114" s="56"/>
      <c r="DU114" s="56"/>
      <c r="DV114" s="56"/>
      <c r="DW114" s="56"/>
      <c r="DX114" s="56"/>
      <c r="DY114" s="56"/>
      <c r="DZ114" s="56"/>
      <c r="EA114" s="56"/>
      <c r="EB114" s="56"/>
      <c r="EC114" s="56"/>
      <c r="ED114" s="56"/>
      <c r="EE114" s="56"/>
      <c r="EF114" s="56"/>
      <c r="EG114" s="56"/>
      <c r="EH114" s="56"/>
      <c r="EI114" s="56"/>
      <c r="EJ114" s="56"/>
      <c r="EK114" s="56"/>
      <c r="EL114" s="56"/>
      <c r="EM114" s="56"/>
      <c r="EN114" s="56"/>
      <c r="EO114" s="56"/>
      <c r="EP114" s="56"/>
      <c r="EQ114" s="56"/>
      <c r="ER114" s="56"/>
      <c r="ES114" s="56"/>
      <c r="ET114" s="56"/>
      <c r="EU114" s="56"/>
      <c r="EV114" s="56"/>
      <c r="EW114" s="56"/>
      <c r="EX114" s="56"/>
      <c r="EY114" s="56"/>
      <c r="EZ114" s="56"/>
      <c r="FA114" s="56"/>
      <c r="FB114" s="56"/>
      <c r="FC114" s="56"/>
      <c r="FD114" s="56"/>
      <c r="FE114" s="56"/>
      <c r="FF114" s="56"/>
      <c r="FG114" s="56"/>
      <c r="FH114" s="56"/>
      <c r="FI114" s="56"/>
      <c r="FJ114" s="56"/>
      <c r="FK114" s="56"/>
      <c r="FL114" s="56"/>
      <c r="FM114" s="56"/>
      <c r="FN114" s="56"/>
      <c r="FO114" s="56"/>
      <c r="FP114" s="56"/>
      <c r="FQ114" s="56"/>
      <c r="FR114" s="56"/>
      <c r="FS114" s="56"/>
      <c r="FT114" s="56"/>
      <c r="FU114" s="56"/>
      <c r="FV114" s="56"/>
      <c r="FW114" s="56"/>
      <c r="FX114" s="56"/>
      <c r="FY114" s="56"/>
      <c r="FZ114" s="56"/>
      <c r="GA114" s="56"/>
      <c r="GB114" s="56"/>
      <c r="GC114" s="56"/>
    </row>
    <row r="115" s="168" customFormat="1" ht="22" customHeight="1" spans="1:185">
      <c r="A115" s="182" t="s">
        <v>1617</v>
      </c>
      <c r="B115" s="183" t="s">
        <v>1657</v>
      </c>
      <c r="C115" s="184" t="s">
        <v>1619</v>
      </c>
      <c r="D115" s="181">
        <v>0.09375</v>
      </c>
      <c r="E115" s="56"/>
      <c r="F115" s="56"/>
      <c r="G115" s="56"/>
      <c r="H115" s="56"/>
      <c r="I115" s="56"/>
      <c r="J115" s="56"/>
      <c r="K115" s="56"/>
      <c r="L115" s="56"/>
      <c r="M115" s="56"/>
      <c r="N115" s="56"/>
      <c r="O115" s="56"/>
      <c r="P115" s="56"/>
      <c r="Q115" s="56"/>
      <c r="R115" s="56"/>
      <c r="S115" s="56"/>
      <c r="T115" s="56"/>
      <c r="U115" s="56"/>
      <c r="V115" s="56"/>
      <c r="W115" s="56"/>
      <c r="X115" s="56"/>
      <c r="Y115" s="56"/>
      <c r="Z115" s="56"/>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c r="BB115" s="56"/>
      <c r="BC115" s="56"/>
      <c r="BD115" s="56"/>
      <c r="BE115" s="56"/>
      <c r="BF115" s="56"/>
      <c r="BG115" s="56"/>
      <c r="BH115" s="56"/>
      <c r="BI115" s="56"/>
      <c r="BJ115" s="56"/>
      <c r="BK115" s="56"/>
      <c r="BL115" s="56"/>
      <c r="BM115" s="56"/>
      <c r="BN115" s="56"/>
      <c r="BO115" s="56"/>
      <c r="BP115" s="56"/>
      <c r="BQ115" s="56"/>
      <c r="BR115" s="56"/>
      <c r="BS115" s="56"/>
      <c r="BT115" s="56"/>
      <c r="BU115" s="56"/>
      <c r="BV115" s="56"/>
      <c r="BW115" s="56"/>
      <c r="BX115" s="56"/>
      <c r="BY115" s="56"/>
      <c r="BZ115" s="56"/>
      <c r="CA115" s="56"/>
      <c r="CB115" s="56"/>
      <c r="CC115" s="56"/>
      <c r="CD115" s="56"/>
      <c r="CE115" s="56"/>
      <c r="CF115" s="56"/>
      <c r="CG115" s="56"/>
      <c r="CH115" s="56"/>
      <c r="CI115" s="56"/>
      <c r="CJ115" s="56"/>
      <c r="CK115" s="56"/>
      <c r="CL115" s="56"/>
      <c r="CM115" s="56"/>
      <c r="CN115" s="56"/>
      <c r="CO115" s="56"/>
      <c r="CP115" s="56"/>
      <c r="CQ115" s="56"/>
      <c r="CR115" s="56"/>
      <c r="CS115" s="56"/>
      <c r="CT115" s="56"/>
      <c r="CU115" s="56"/>
      <c r="CV115" s="56"/>
      <c r="CW115" s="56"/>
      <c r="CX115" s="56"/>
      <c r="CY115" s="56"/>
      <c r="CZ115" s="56"/>
      <c r="DA115" s="56"/>
      <c r="DB115" s="56"/>
      <c r="DC115" s="56"/>
      <c r="DD115" s="56"/>
      <c r="DE115" s="56"/>
      <c r="DF115" s="56"/>
      <c r="DG115" s="56"/>
      <c r="DH115" s="56"/>
      <c r="DI115" s="56"/>
      <c r="DJ115" s="56"/>
      <c r="DK115" s="56"/>
      <c r="DL115" s="56"/>
      <c r="DM115" s="56"/>
      <c r="DN115" s="56"/>
      <c r="DO115" s="56"/>
      <c r="DP115" s="56"/>
      <c r="DQ115" s="56"/>
      <c r="DR115" s="56"/>
      <c r="DS115" s="56"/>
      <c r="DT115" s="56"/>
      <c r="DU115" s="56"/>
      <c r="DV115" s="56"/>
      <c r="DW115" s="56"/>
      <c r="DX115" s="56"/>
      <c r="DY115" s="56"/>
      <c r="DZ115" s="56"/>
      <c r="EA115" s="56"/>
      <c r="EB115" s="56"/>
      <c r="EC115" s="56"/>
      <c r="ED115" s="56"/>
      <c r="EE115" s="56"/>
      <c r="EF115" s="56"/>
      <c r="EG115" s="56"/>
      <c r="EH115" s="56"/>
      <c r="EI115" s="56"/>
      <c r="EJ115" s="56"/>
      <c r="EK115" s="56"/>
      <c r="EL115" s="56"/>
      <c r="EM115" s="56"/>
      <c r="EN115" s="56"/>
      <c r="EO115" s="56"/>
      <c r="EP115" s="56"/>
      <c r="EQ115" s="56"/>
      <c r="ER115" s="56"/>
      <c r="ES115" s="56"/>
      <c r="ET115" s="56"/>
      <c r="EU115" s="56"/>
      <c r="EV115" s="56"/>
      <c r="EW115" s="56"/>
      <c r="EX115" s="56"/>
      <c r="EY115" s="56"/>
      <c r="EZ115" s="56"/>
      <c r="FA115" s="56"/>
      <c r="FB115" s="56"/>
      <c r="FC115" s="56"/>
      <c r="FD115" s="56"/>
      <c r="FE115" s="56"/>
      <c r="FF115" s="56"/>
      <c r="FG115" s="56"/>
      <c r="FH115" s="56"/>
      <c r="FI115" s="56"/>
      <c r="FJ115" s="56"/>
      <c r="FK115" s="56"/>
      <c r="FL115" s="56"/>
      <c r="FM115" s="56"/>
      <c r="FN115" s="56"/>
      <c r="FO115" s="56"/>
      <c r="FP115" s="56"/>
      <c r="FQ115" s="56"/>
      <c r="FR115" s="56"/>
      <c r="FS115" s="56"/>
      <c r="FT115" s="56"/>
      <c r="FU115" s="56"/>
      <c r="FV115" s="56"/>
      <c r="FW115" s="56"/>
      <c r="FX115" s="56"/>
      <c r="FY115" s="56"/>
      <c r="FZ115" s="56"/>
      <c r="GA115" s="56"/>
      <c r="GB115" s="56"/>
      <c r="GC115" s="56"/>
    </row>
    <row r="116" s="168" customFormat="1" ht="22" customHeight="1" spans="1:185">
      <c r="A116" s="182" t="s">
        <v>1620</v>
      </c>
      <c r="B116" s="183" t="s">
        <v>1657</v>
      </c>
      <c r="C116" s="184" t="s">
        <v>1621</v>
      </c>
      <c r="D116" s="181">
        <v>0.8</v>
      </c>
      <c r="E116" s="56"/>
      <c r="F116" s="56"/>
      <c r="G116" s="56"/>
      <c r="H116" s="56"/>
      <c r="I116" s="56"/>
      <c r="J116" s="56"/>
      <c r="K116" s="56"/>
      <c r="L116" s="56"/>
      <c r="M116" s="56"/>
      <c r="N116" s="56"/>
      <c r="O116" s="56"/>
      <c r="P116" s="56"/>
      <c r="Q116" s="56"/>
      <c r="R116" s="56"/>
      <c r="S116" s="56"/>
      <c r="T116" s="56"/>
      <c r="U116" s="56"/>
      <c r="V116" s="56"/>
      <c r="W116" s="56"/>
      <c r="X116" s="56"/>
      <c r="Y116" s="56"/>
      <c r="Z116" s="56"/>
      <c r="AA116" s="56"/>
      <c r="AB116" s="56"/>
      <c r="AC116" s="56"/>
      <c r="AD116" s="56"/>
      <c r="AE116" s="56"/>
      <c r="AF116" s="56"/>
      <c r="AG116" s="56"/>
      <c r="AH116" s="56"/>
      <c r="AI116" s="56"/>
      <c r="AJ116" s="56"/>
      <c r="AK116" s="56"/>
      <c r="AL116" s="56"/>
      <c r="AM116" s="56"/>
      <c r="AN116" s="56"/>
      <c r="AO116" s="56"/>
      <c r="AP116" s="56"/>
      <c r="AQ116" s="56"/>
      <c r="AR116" s="56"/>
      <c r="AS116" s="56"/>
      <c r="AT116" s="56"/>
      <c r="AU116" s="56"/>
      <c r="AV116" s="56"/>
      <c r="AW116" s="56"/>
      <c r="AX116" s="56"/>
      <c r="AY116" s="56"/>
      <c r="AZ116" s="56"/>
      <c r="BA116" s="56"/>
      <c r="BB116" s="56"/>
      <c r="BC116" s="56"/>
      <c r="BD116" s="56"/>
      <c r="BE116" s="56"/>
      <c r="BF116" s="56"/>
      <c r="BG116" s="56"/>
      <c r="BH116" s="56"/>
      <c r="BI116" s="56"/>
      <c r="BJ116" s="56"/>
      <c r="BK116" s="56"/>
      <c r="BL116" s="56"/>
      <c r="BM116" s="56"/>
      <c r="BN116" s="56"/>
      <c r="BO116" s="56"/>
      <c r="BP116" s="56"/>
      <c r="BQ116" s="56"/>
      <c r="BR116" s="56"/>
      <c r="BS116" s="56"/>
      <c r="BT116" s="56"/>
      <c r="BU116" s="56"/>
      <c r="BV116" s="56"/>
      <c r="BW116" s="56"/>
      <c r="BX116" s="56"/>
      <c r="BY116" s="56"/>
      <c r="BZ116" s="56"/>
      <c r="CA116" s="56"/>
      <c r="CB116" s="56"/>
      <c r="CC116" s="56"/>
      <c r="CD116" s="56"/>
      <c r="CE116" s="56"/>
      <c r="CF116" s="56"/>
      <c r="CG116" s="56"/>
      <c r="CH116" s="56"/>
      <c r="CI116" s="56"/>
      <c r="CJ116" s="56"/>
      <c r="CK116" s="56"/>
      <c r="CL116" s="56"/>
      <c r="CM116" s="56"/>
      <c r="CN116" s="56"/>
      <c r="CO116" s="56"/>
      <c r="CP116" s="56"/>
      <c r="CQ116" s="56"/>
      <c r="CR116" s="56"/>
      <c r="CS116" s="56"/>
      <c r="CT116" s="56"/>
      <c r="CU116" s="56"/>
      <c r="CV116" s="56"/>
      <c r="CW116" s="56"/>
      <c r="CX116" s="56"/>
      <c r="CY116" s="56"/>
      <c r="CZ116" s="56"/>
      <c r="DA116" s="56"/>
      <c r="DB116" s="56"/>
      <c r="DC116" s="56"/>
      <c r="DD116" s="56"/>
      <c r="DE116" s="56"/>
      <c r="DF116" s="56"/>
      <c r="DG116" s="56"/>
      <c r="DH116" s="56"/>
      <c r="DI116" s="56"/>
      <c r="DJ116" s="56"/>
      <c r="DK116" s="56"/>
      <c r="DL116" s="56"/>
      <c r="DM116" s="56"/>
      <c r="DN116" s="56"/>
      <c r="DO116" s="56"/>
      <c r="DP116" s="56"/>
      <c r="DQ116" s="56"/>
      <c r="DR116" s="56"/>
      <c r="DS116" s="56"/>
      <c r="DT116" s="56"/>
      <c r="DU116" s="56"/>
      <c r="DV116" s="56"/>
      <c r="DW116" s="56"/>
      <c r="DX116" s="56"/>
      <c r="DY116" s="56"/>
      <c r="DZ116" s="56"/>
      <c r="EA116" s="56"/>
      <c r="EB116" s="56"/>
      <c r="EC116" s="56"/>
      <c r="ED116" s="56"/>
      <c r="EE116" s="56"/>
      <c r="EF116" s="56"/>
      <c r="EG116" s="56"/>
      <c r="EH116" s="56"/>
      <c r="EI116" s="56"/>
      <c r="EJ116" s="56"/>
      <c r="EK116" s="56"/>
      <c r="EL116" s="56"/>
      <c r="EM116" s="56"/>
      <c r="EN116" s="56"/>
      <c r="EO116" s="56"/>
      <c r="EP116" s="56"/>
      <c r="EQ116" s="56"/>
      <c r="ER116" s="56"/>
      <c r="ES116" s="56"/>
      <c r="ET116" s="56"/>
      <c r="EU116" s="56"/>
      <c r="EV116" s="56"/>
      <c r="EW116" s="56"/>
      <c r="EX116" s="56"/>
      <c r="EY116" s="56"/>
      <c r="EZ116" s="56"/>
      <c r="FA116" s="56"/>
      <c r="FB116" s="56"/>
      <c r="FC116" s="56"/>
      <c r="FD116" s="56"/>
      <c r="FE116" s="56"/>
      <c r="FF116" s="56"/>
      <c r="FG116" s="56"/>
      <c r="FH116" s="56"/>
      <c r="FI116" s="56"/>
      <c r="FJ116" s="56"/>
      <c r="FK116" s="56"/>
      <c r="FL116" s="56"/>
      <c r="FM116" s="56"/>
      <c r="FN116" s="56"/>
      <c r="FO116" s="56"/>
      <c r="FP116" s="56"/>
      <c r="FQ116" s="56"/>
      <c r="FR116" s="56"/>
      <c r="FS116" s="56"/>
      <c r="FT116" s="56"/>
      <c r="FU116" s="56"/>
      <c r="FV116" s="56"/>
      <c r="FW116" s="56"/>
      <c r="FX116" s="56"/>
      <c r="FY116" s="56"/>
      <c r="FZ116" s="56"/>
      <c r="GA116" s="56"/>
      <c r="GB116" s="56"/>
      <c r="GC116" s="56"/>
    </row>
    <row r="117" s="168" customFormat="1" ht="22" customHeight="1" spans="1:185">
      <c r="A117" s="182" t="s">
        <v>1658</v>
      </c>
      <c r="B117" s="183" t="s">
        <v>1659</v>
      </c>
      <c r="C117" s="184" t="s">
        <v>1660</v>
      </c>
      <c r="D117" s="181">
        <v>0.05</v>
      </c>
      <c r="E117" s="56"/>
      <c r="F117" s="56"/>
      <c r="G117" s="56"/>
      <c r="H117" s="56"/>
      <c r="I117" s="56"/>
      <c r="J117" s="56"/>
      <c r="K117" s="56"/>
      <c r="L117" s="56"/>
      <c r="M117" s="56"/>
      <c r="N117" s="56"/>
      <c r="O117" s="56"/>
      <c r="P117" s="56"/>
      <c r="Q117" s="56"/>
      <c r="R117" s="56"/>
      <c r="S117" s="56"/>
      <c r="T117" s="56"/>
      <c r="U117" s="56"/>
      <c r="V117" s="56"/>
      <c r="W117" s="56"/>
      <c r="X117" s="56"/>
      <c r="Y117" s="56"/>
      <c r="Z117" s="56"/>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c r="AW117" s="56"/>
      <c r="AX117" s="56"/>
      <c r="AY117" s="56"/>
      <c r="AZ117" s="56"/>
      <c r="BA117" s="56"/>
      <c r="BB117" s="56"/>
      <c r="BC117" s="56"/>
      <c r="BD117" s="56"/>
      <c r="BE117" s="56"/>
      <c r="BF117" s="56"/>
      <c r="BG117" s="56"/>
      <c r="BH117" s="56"/>
      <c r="BI117" s="56"/>
      <c r="BJ117" s="56"/>
      <c r="BK117" s="56"/>
      <c r="BL117" s="56"/>
      <c r="BM117" s="56"/>
      <c r="BN117" s="56"/>
      <c r="BO117" s="56"/>
      <c r="BP117" s="56"/>
      <c r="BQ117" s="56"/>
      <c r="BR117" s="56"/>
      <c r="BS117" s="56"/>
      <c r="BT117" s="56"/>
      <c r="BU117" s="56"/>
      <c r="BV117" s="56"/>
      <c r="BW117" s="56"/>
      <c r="BX117" s="56"/>
      <c r="BY117" s="56"/>
      <c r="BZ117" s="56"/>
      <c r="CA117" s="56"/>
      <c r="CB117" s="56"/>
      <c r="CC117" s="56"/>
      <c r="CD117" s="56"/>
      <c r="CE117" s="56"/>
      <c r="CF117" s="56"/>
      <c r="CG117" s="56"/>
      <c r="CH117" s="56"/>
      <c r="CI117" s="56"/>
      <c r="CJ117" s="56"/>
      <c r="CK117" s="56"/>
      <c r="CL117" s="56"/>
      <c r="CM117" s="56"/>
      <c r="CN117" s="56"/>
      <c r="CO117" s="56"/>
      <c r="CP117" s="56"/>
      <c r="CQ117" s="56"/>
      <c r="CR117" s="56"/>
      <c r="CS117" s="56"/>
      <c r="CT117" s="56"/>
      <c r="CU117" s="56"/>
      <c r="CV117" s="56"/>
      <c r="CW117" s="56"/>
      <c r="CX117" s="56"/>
      <c r="CY117" s="56"/>
      <c r="CZ117" s="56"/>
      <c r="DA117" s="56"/>
      <c r="DB117" s="56"/>
      <c r="DC117" s="56"/>
      <c r="DD117" s="56"/>
      <c r="DE117" s="56"/>
      <c r="DF117" s="56"/>
      <c r="DG117" s="56"/>
      <c r="DH117" s="56"/>
      <c r="DI117" s="56"/>
      <c r="DJ117" s="56"/>
      <c r="DK117" s="56"/>
      <c r="DL117" s="56"/>
      <c r="DM117" s="56"/>
      <c r="DN117" s="56"/>
      <c r="DO117" s="56"/>
      <c r="DP117" s="56"/>
      <c r="DQ117" s="56"/>
      <c r="DR117" s="56"/>
      <c r="DS117" s="56"/>
      <c r="DT117" s="56"/>
      <c r="DU117" s="56"/>
      <c r="DV117" s="56"/>
      <c r="DW117" s="56"/>
      <c r="DX117" s="56"/>
      <c r="DY117" s="56"/>
      <c r="DZ117" s="56"/>
      <c r="EA117" s="56"/>
      <c r="EB117" s="56"/>
      <c r="EC117" s="56"/>
      <c r="ED117" s="56"/>
      <c r="EE117" s="56"/>
      <c r="EF117" s="56"/>
      <c r="EG117" s="56"/>
      <c r="EH117" s="56"/>
      <c r="EI117" s="56"/>
      <c r="EJ117" s="56"/>
      <c r="EK117" s="56"/>
      <c r="EL117" s="56"/>
      <c r="EM117" s="56"/>
      <c r="EN117" s="56"/>
      <c r="EO117" s="56"/>
      <c r="EP117" s="56"/>
      <c r="EQ117" s="56"/>
      <c r="ER117" s="56"/>
      <c r="ES117" s="56"/>
      <c r="ET117" s="56"/>
      <c r="EU117" s="56"/>
      <c r="EV117" s="56"/>
      <c r="EW117" s="56"/>
      <c r="EX117" s="56"/>
      <c r="EY117" s="56"/>
      <c r="EZ117" s="56"/>
      <c r="FA117" s="56"/>
      <c r="FB117" s="56"/>
      <c r="FC117" s="56"/>
      <c r="FD117" s="56"/>
      <c r="FE117" s="56"/>
      <c r="FF117" s="56"/>
      <c r="FG117" s="56"/>
      <c r="FH117" s="56"/>
      <c r="FI117" s="56"/>
      <c r="FJ117" s="56"/>
      <c r="FK117" s="56"/>
      <c r="FL117" s="56"/>
      <c r="FM117" s="56"/>
      <c r="FN117" s="56"/>
      <c r="FO117" s="56"/>
      <c r="FP117" s="56"/>
      <c r="FQ117" s="56"/>
      <c r="FR117" s="56"/>
      <c r="FS117" s="56"/>
      <c r="FT117" s="56"/>
      <c r="FU117" s="56"/>
      <c r="FV117" s="56"/>
      <c r="FW117" s="56"/>
      <c r="FX117" s="56"/>
      <c r="FY117" s="56"/>
      <c r="FZ117" s="56"/>
      <c r="GA117" s="56"/>
      <c r="GB117" s="56"/>
      <c r="GC117" s="56"/>
    </row>
    <row r="118" s="168" customFormat="1" ht="22" customHeight="1" spans="1:185">
      <c r="A118" s="182" t="s">
        <v>1661</v>
      </c>
      <c r="B118" s="183" t="s">
        <v>1659</v>
      </c>
      <c r="C118" s="184" t="s">
        <v>1662</v>
      </c>
      <c r="D118" s="181">
        <v>6.685</v>
      </c>
      <c r="E118" s="56"/>
      <c r="F118" s="56"/>
      <c r="G118" s="56"/>
      <c r="H118" s="56"/>
      <c r="I118" s="56"/>
      <c r="J118" s="56"/>
      <c r="K118" s="56"/>
      <c r="L118" s="56"/>
      <c r="M118" s="56"/>
      <c r="N118" s="56"/>
      <c r="O118" s="56"/>
      <c r="P118" s="56"/>
      <c r="Q118" s="56"/>
      <c r="R118" s="56"/>
      <c r="S118" s="56"/>
      <c r="T118" s="56"/>
      <c r="U118" s="56"/>
      <c r="V118" s="56"/>
      <c r="W118" s="56"/>
      <c r="X118" s="56"/>
      <c r="Y118" s="56"/>
      <c r="Z118" s="56"/>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c r="AX118" s="56"/>
      <c r="AY118" s="56"/>
      <c r="AZ118" s="56"/>
      <c r="BA118" s="56"/>
      <c r="BB118" s="56"/>
      <c r="BC118" s="56"/>
      <c r="BD118" s="56"/>
      <c r="BE118" s="56"/>
      <c r="BF118" s="56"/>
      <c r="BG118" s="56"/>
      <c r="BH118" s="56"/>
      <c r="BI118" s="56"/>
      <c r="BJ118" s="56"/>
      <c r="BK118" s="56"/>
      <c r="BL118" s="56"/>
      <c r="BM118" s="56"/>
      <c r="BN118" s="56"/>
      <c r="BO118" s="56"/>
      <c r="BP118" s="56"/>
      <c r="BQ118" s="56"/>
      <c r="BR118" s="56"/>
      <c r="BS118" s="56"/>
      <c r="BT118" s="56"/>
      <c r="BU118" s="56"/>
      <c r="BV118" s="56"/>
      <c r="BW118" s="56"/>
      <c r="BX118" s="56"/>
      <c r="BY118" s="56"/>
      <c r="BZ118" s="56"/>
      <c r="CA118" s="56"/>
      <c r="CB118" s="56"/>
      <c r="CC118" s="56"/>
      <c r="CD118" s="56"/>
      <c r="CE118" s="56"/>
      <c r="CF118" s="56"/>
      <c r="CG118" s="56"/>
      <c r="CH118" s="56"/>
      <c r="CI118" s="56"/>
      <c r="CJ118" s="56"/>
      <c r="CK118" s="56"/>
      <c r="CL118" s="56"/>
      <c r="CM118" s="56"/>
      <c r="CN118" s="56"/>
      <c r="CO118" s="56"/>
      <c r="CP118" s="56"/>
      <c r="CQ118" s="56"/>
      <c r="CR118" s="56"/>
      <c r="CS118" s="56"/>
      <c r="CT118" s="56"/>
      <c r="CU118" s="56"/>
      <c r="CV118" s="56"/>
      <c r="CW118" s="56"/>
      <c r="CX118" s="56"/>
      <c r="CY118" s="56"/>
      <c r="CZ118" s="56"/>
      <c r="DA118" s="56"/>
      <c r="DB118" s="56"/>
      <c r="DC118" s="56"/>
      <c r="DD118" s="56"/>
      <c r="DE118" s="56"/>
      <c r="DF118" s="56"/>
      <c r="DG118" s="56"/>
      <c r="DH118" s="56"/>
      <c r="DI118" s="56"/>
      <c r="DJ118" s="56"/>
      <c r="DK118" s="56"/>
      <c r="DL118" s="56"/>
      <c r="DM118" s="56"/>
      <c r="DN118" s="56"/>
      <c r="DO118" s="56"/>
      <c r="DP118" s="56"/>
      <c r="DQ118" s="56"/>
      <c r="DR118" s="56"/>
      <c r="DS118" s="56"/>
      <c r="DT118" s="56"/>
      <c r="DU118" s="56"/>
      <c r="DV118" s="56"/>
      <c r="DW118" s="56"/>
      <c r="DX118" s="56"/>
      <c r="DY118" s="56"/>
      <c r="DZ118" s="56"/>
      <c r="EA118" s="56"/>
      <c r="EB118" s="56"/>
      <c r="EC118" s="56"/>
      <c r="ED118" s="56"/>
      <c r="EE118" s="56"/>
      <c r="EF118" s="56"/>
      <c r="EG118" s="56"/>
      <c r="EH118" s="56"/>
      <c r="EI118" s="56"/>
      <c r="EJ118" s="56"/>
      <c r="EK118" s="56"/>
      <c r="EL118" s="56"/>
      <c r="EM118" s="56"/>
      <c r="EN118" s="56"/>
      <c r="EO118" s="56"/>
      <c r="EP118" s="56"/>
      <c r="EQ118" s="56"/>
      <c r="ER118" s="56"/>
      <c r="ES118" s="56"/>
      <c r="ET118" s="56"/>
      <c r="EU118" s="56"/>
      <c r="EV118" s="56"/>
      <c r="EW118" s="56"/>
      <c r="EX118" s="56"/>
      <c r="EY118" s="56"/>
      <c r="EZ118" s="56"/>
      <c r="FA118" s="56"/>
      <c r="FB118" s="56"/>
      <c r="FC118" s="56"/>
      <c r="FD118" s="56"/>
      <c r="FE118" s="56"/>
      <c r="FF118" s="56"/>
      <c r="FG118" s="56"/>
      <c r="FH118" s="56"/>
      <c r="FI118" s="56"/>
      <c r="FJ118" s="56"/>
      <c r="FK118" s="56"/>
      <c r="FL118" s="56"/>
      <c r="FM118" s="56"/>
      <c r="FN118" s="56"/>
      <c r="FO118" s="56"/>
      <c r="FP118" s="56"/>
      <c r="FQ118" s="56"/>
      <c r="FR118" s="56"/>
      <c r="FS118" s="56"/>
      <c r="FT118" s="56"/>
      <c r="FU118" s="56"/>
      <c r="FV118" s="56"/>
      <c r="FW118" s="56"/>
      <c r="FX118" s="56"/>
      <c r="FY118" s="56"/>
      <c r="FZ118" s="56"/>
      <c r="GA118" s="56"/>
      <c r="GB118" s="56"/>
      <c r="GC118" s="56"/>
    </row>
    <row r="119" s="168" customFormat="1" ht="22" customHeight="1" spans="1:185">
      <c r="A119" s="182" t="s">
        <v>1663</v>
      </c>
      <c r="B119" s="183" t="s">
        <v>1664</v>
      </c>
      <c r="C119" s="184" t="s">
        <v>1665</v>
      </c>
      <c r="D119" s="181">
        <v>25</v>
      </c>
      <c r="E119" s="56"/>
      <c r="F119" s="56"/>
      <c r="G119" s="56"/>
      <c r="H119" s="56"/>
      <c r="I119" s="56"/>
      <c r="J119" s="56"/>
      <c r="K119" s="56"/>
      <c r="L119" s="56"/>
      <c r="M119" s="56"/>
      <c r="N119" s="56"/>
      <c r="O119" s="56"/>
      <c r="P119" s="56"/>
      <c r="Q119" s="56"/>
      <c r="R119" s="56"/>
      <c r="S119" s="56"/>
      <c r="T119" s="56"/>
      <c r="U119" s="56"/>
      <c r="V119" s="56"/>
      <c r="W119" s="56"/>
      <c r="X119" s="56"/>
      <c r="Y119" s="56"/>
      <c r="Z119" s="56"/>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c r="AX119" s="56"/>
      <c r="AY119" s="56"/>
      <c r="AZ119" s="56"/>
      <c r="BA119" s="56"/>
      <c r="BB119" s="56"/>
      <c r="BC119" s="56"/>
      <c r="BD119" s="56"/>
      <c r="BE119" s="56"/>
      <c r="BF119" s="56"/>
      <c r="BG119" s="56"/>
      <c r="BH119" s="56"/>
      <c r="BI119" s="56"/>
      <c r="BJ119" s="56"/>
      <c r="BK119" s="56"/>
      <c r="BL119" s="56"/>
      <c r="BM119" s="56"/>
      <c r="BN119" s="56"/>
      <c r="BO119" s="56"/>
      <c r="BP119" s="56"/>
      <c r="BQ119" s="56"/>
      <c r="BR119" s="56"/>
      <c r="BS119" s="56"/>
      <c r="BT119" s="56"/>
      <c r="BU119" s="56"/>
      <c r="BV119" s="56"/>
      <c r="BW119" s="56"/>
      <c r="BX119" s="56"/>
      <c r="BY119" s="56"/>
      <c r="BZ119" s="56"/>
      <c r="CA119" s="56"/>
      <c r="CB119" s="56"/>
      <c r="CC119" s="56"/>
      <c r="CD119" s="56"/>
      <c r="CE119" s="56"/>
      <c r="CF119" s="56"/>
      <c r="CG119" s="56"/>
      <c r="CH119" s="56"/>
      <c r="CI119" s="56"/>
      <c r="CJ119" s="56"/>
      <c r="CK119" s="56"/>
      <c r="CL119" s="56"/>
      <c r="CM119" s="56"/>
      <c r="CN119" s="56"/>
      <c r="CO119" s="56"/>
      <c r="CP119" s="56"/>
      <c r="CQ119" s="56"/>
      <c r="CR119" s="56"/>
      <c r="CS119" s="56"/>
      <c r="CT119" s="56"/>
      <c r="CU119" s="56"/>
      <c r="CV119" s="56"/>
      <c r="CW119" s="56"/>
      <c r="CX119" s="56"/>
      <c r="CY119" s="56"/>
      <c r="CZ119" s="56"/>
      <c r="DA119" s="56"/>
      <c r="DB119" s="56"/>
      <c r="DC119" s="56"/>
      <c r="DD119" s="56"/>
      <c r="DE119" s="56"/>
      <c r="DF119" s="56"/>
      <c r="DG119" s="56"/>
      <c r="DH119" s="56"/>
      <c r="DI119" s="56"/>
      <c r="DJ119" s="56"/>
      <c r="DK119" s="56"/>
      <c r="DL119" s="56"/>
      <c r="DM119" s="56"/>
      <c r="DN119" s="56"/>
      <c r="DO119" s="56"/>
      <c r="DP119" s="56"/>
      <c r="DQ119" s="56"/>
      <c r="DR119" s="56"/>
      <c r="DS119" s="56"/>
      <c r="DT119" s="56"/>
      <c r="DU119" s="56"/>
      <c r="DV119" s="56"/>
      <c r="DW119" s="56"/>
      <c r="DX119" s="56"/>
      <c r="DY119" s="56"/>
      <c r="DZ119" s="56"/>
      <c r="EA119" s="56"/>
      <c r="EB119" s="56"/>
      <c r="EC119" s="56"/>
      <c r="ED119" s="56"/>
      <c r="EE119" s="56"/>
      <c r="EF119" s="56"/>
      <c r="EG119" s="56"/>
      <c r="EH119" s="56"/>
      <c r="EI119" s="56"/>
      <c r="EJ119" s="56"/>
      <c r="EK119" s="56"/>
      <c r="EL119" s="56"/>
      <c r="EM119" s="56"/>
      <c r="EN119" s="56"/>
      <c r="EO119" s="56"/>
      <c r="EP119" s="56"/>
      <c r="EQ119" s="56"/>
      <c r="ER119" s="56"/>
      <c r="ES119" s="56"/>
      <c r="ET119" s="56"/>
      <c r="EU119" s="56"/>
      <c r="EV119" s="56"/>
      <c r="EW119" s="56"/>
      <c r="EX119" s="56"/>
      <c r="EY119" s="56"/>
      <c r="EZ119" s="56"/>
      <c r="FA119" s="56"/>
      <c r="FB119" s="56"/>
      <c r="FC119" s="56"/>
      <c r="FD119" s="56"/>
      <c r="FE119" s="56"/>
      <c r="FF119" s="56"/>
      <c r="FG119" s="56"/>
      <c r="FH119" s="56"/>
      <c r="FI119" s="56"/>
      <c r="FJ119" s="56"/>
      <c r="FK119" s="56"/>
      <c r="FL119" s="56"/>
      <c r="FM119" s="56"/>
      <c r="FN119" s="56"/>
      <c r="FO119" s="56"/>
      <c r="FP119" s="56"/>
      <c r="FQ119" s="56"/>
      <c r="FR119" s="56"/>
      <c r="FS119" s="56"/>
      <c r="FT119" s="56"/>
      <c r="FU119" s="56"/>
      <c r="FV119" s="56"/>
      <c r="FW119" s="56"/>
      <c r="FX119" s="56"/>
      <c r="FY119" s="56"/>
      <c r="FZ119" s="56"/>
      <c r="GA119" s="56"/>
      <c r="GB119" s="56"/>
      <c r="GC119" s="56"/>
    </row>
    <row r="120" s="168" customFormat="1" ht="22" customHeight="1" spans="1:185">
      <c r="A120" s="182" t="s">
        <v>1666</v>
      </c>
      <c r="B120" s="183" t="s">
        <v>1664</v>
      </c>
      <c r="C120" s="184" t="s">
        <v>1667</v>
      </c>
      <c r="D120" s="181">
        <v>1.51</v>
      </c>
      <c r="E120" s="56"/>
      <c r="F120" s="56"/>
      <c r="G120" s="56"/>
      <c r="H120" s="56"/>
      <c r="I120" s="56"/>
      <c r="J120" s="56"/>
      <c r="K120" s="56"/>
      <c r="L120" s="56"/>
      <c r="M120" s="56"/>
      <c r="N120" s="56"/>
      <c r="O120" s="56"/>
      <c r="P120" s="56"/>
      <c r="Q120" s="56"/>
      <c r="R120" s="56"/>
      <c r="S120" s="56"/>
      <c r="T120" s="56"/>
      <c r="U120" s="56"/>
      <c r="V120" s="56"/>
      <c r="W120" s="56"/>
      <c r="X120" s="56"/>
      <c r="Y120" s="56"/>
      <c r="Z120" s="56"/>
      <c r="AA120" s="56"/>
      <c r="AB120" s="56"/>
      <c r="AC120" s="56"/>
      <c r="AD120" s="56"/>
      <c r="AE120" s="56"/>
      <c r="AF120" s="56"/>
      <c r="AG120" s="56"/>
      <c r="AH120" s="56"/>
      <c r="AI120" s="56"/>
      <c r="AJ120" s="56"/>
      <c r="AK120" s="56"/>
      <c r="AL120" s="56"/>
      <c r="AM120" s="56"/>
      <c r="AN120" s="56"/>
      <c r="AO120" s="56"/>
      <c r="AP120" s="56"/>
      <c r="AQ120" s="56"/>
      <c r="AR120" s="56"/>
      <c r="AS120" s="56"/>
      <c r="AT120" s="56"/>
      <c r="AU120" s="56"/>
      <c r="AV120" s="56"/>
      <c r="AW120" s="56"/>
      <c r="AX120" s="56"/>
      <c r="AY120" s="56"/>
      <c r="AZ120" s="56"/>
      <c r="BA120" s="56"/>
      <c r="BB120" s="56"/>
      <c r="BC120" s="56"/>
      <c r="BD120" s="56"/>
      <c r="BE120" s="56"/>
      <c r="BF120" s="56"/>
      <c r="BG120" s="56"/>
      <c r="BH120" s="56"/>
      <c r="BI120" s="56"/>
      <c r="BJ120" s="56"/>
      <c r="BK120" s="56"/>
      <c r="BL120" s="56"/>
      <c r="BM120" s="56"/>
      <c r="BN120" s="56"/>
      <c r="BO120" s="56"/>
      <c r="BP120" s="56"/>
      <c r="BQ120" s="56"/>
      <c r="BR120" s="56"/>
      <c r="BS120" s="56"/>
      <c r="BT120" s="56"/>
      <c r="BU120" s="56"/>
      <c r="BV120" s="56"/>
      <c r="BW120" s="56"/>
      <c r="BX120" s="56"/>
      <c r="BY120" s="56"/>
      <c r="BZ120" s="56"/>
      <c r="CA120" s="56"/>
      <c r="CB120" s="56"/>
      <c r="CC120" s="56"/>
      <c r="CD120" s="56"/>
      <c r="CE120" s="56"/>
      <c r="CF120" s="56"/>
      <c r="CG120" s="56"/>
      <c r="CH120" s="56"/>
      <c r="CI120" s="56"/>
      <c r="CJ120" s="56"/>
      <c r="CK120" s="56"/>
      <c r="CL120" s="56"/>
      <c r="CM120" s="56"/>
      <c r="CN120" s="56"/>
      <c r="CO120" s="56"/>
      <c r="CP120" s="56"/>
      <c r="CQ120" s="56"/>
      <c r="CR120" s="56"/>
      <c r="CS120" s="56"/>
      <c r="CT120" s="56"/>
      <c r="CU120" s="56"/>
      <c r="CV120" s="56"/>
      <c r="CW120" s="56"/>
      <c r="CX120" s="56"/>
      <c r="CY120" s="56"/>
      <c r="CZ120" s="56"/>
      <c r="DA120" s="56"/>
      <c r="DB120" s="56"/>
      <c r="DC120" s="56"/>
      <c r="DD120" s="56"/>
      <c r="DE120" s="56"/>
      <c r="DF120" s="56"/>
      <c r="DG120" s="56"/>
      <c r="DH120" s="56"/>
      <c r="DI120" s="56"/>
      <c r="DJ120" s="56"/>
      <c r="DK120" s="56"/>
      <c r="DL120" s="56"/>
      <c r="DM120" s="56"/>
      <c r="DN120" s="56"/>
      <c r="DO120" s="56"/>
      <c r="DP120" s="56"/>
      <c r="DQ120" s="56"/>
      <c r="DR120" s="56"/>
      <c r="DS120" s="56"/>
      <c r="DT120" s="56"/>
      <c r="DU120" s="56"/>
      <c r="DV120" s="56"/>
      <c r="DW120" s="56"/>
      <c r="DX120" s="56"/>
      <c r="DY120" s="56"/>
      <c r="DZ120" s="56"/>
      <c r="EA120" s="56"/>
      <c r="EB120" s="56"/>
      <c r="EC120" s="56"/>
      <c r="ED120" s="56"/>
      <c r="EE120" s="56"/>
      <c r="EF120" s="56"/>
      <c r="EG120" s="56"/>
      <c r="EH120" s="56"/>
      <c r="EI120" s="56"/>
      <c r="EJ120" s="56"/>
      <c r="EK120" s="56"/>
      <c r="EL120" s="56"/>
      <c r="EM120" s="56"/>
      <c r="EN120" s="56"/>
      <c r="EO120" s="56"/>
      <c r="EP120" s="56"/>
      <c r="EQ120" s="56"/>
      <c r="ER120" s="56"/>
      <c r="ES120" s="56"/>
      <c r="ET120" s="56"/>
      <c r="EU120" s="56"/>
      <c r="EV120" s="56"/>
      <c r="EW120" s="56"/>
      <c r="EX120" s="56"/>
      <c r="EY120" s="56"/>
      <c r="EZ120" s="56"/>
      <c r="FA120" s="56"/>
      <c r="FB120" s="56"/>
      <c r="FC120" s="56"/>
      <c r="FD120" s="56"/>
      <c r="FE120" s="56"/>
      <c r="FF120" s="56"/>
      <c r="FG120" s="56"/>
      <c r="FH120" s="56"/>
      <c r="FI120" s="56"/>
      <c r="FJ120" s="56"/>
      <c r="FK120" s="56"/>
      <c r="FL120" s="56"/>
      <c r="FM120" s="56"/>
      <c r="FN120" s="56"/>
      <c r="FO120" s="56"/>
      <c r="FP120" s="56"/>
      <c r="FQ120" s="56"/>
      <c r="FR120" s="56"/>
      <c r="FS120" s="56"/>
      <c r="FT120" s="56"/>
      <c r="FU120" s="56"/>
      <c r="FV120" s="56"/>
      <c r="FW120" s="56"/>
      <c r="FX120" s="56"/>
      <c r="FY120" s="56"/>
      <c r="FZ120" s="56"/>
      <c r="GA120" s="56"/>
      <c r="GB120" s="56"/>
      <c r="GC120" s="56"/>
    </row>
    <row r="121" s="168" customFormat="1" ht="22" customHeight="1" spans="1:185">
      <c r="A121" s="182" t="s">
        <v>1668</v>
      </c>
      <c r="B121" s="183" t="s">
        <v>1664</v>
      </c>
      <c r="C121" s="184" t="s">
        <v>1669</v>
      </c>
      <c r="D121" s="181">
        <v>39</v>
      </c>
      <c r="E121" s="56"/>
      <c r="F121" s="56"/>
      <c r="G121" s="56"/>
      <c r="H121" s="56"/>
      <c r="I121" s="56"/>
      <c r="J121" s="56"/>
      <c r="K121" s="56"/>
      <c r="L121" s="56"/>
      <c r="M121" s="56"/>
      <c r="N121" s="56"/>
      <c r="O121" s="56"/>
      <c r="P121" s="56"/>
      <c r="Q121" s="56"/>
      <c r="R121" s="56"/>
      <c r="S121" s="56"/>
      <c r="T121" s="56"/>
      <c r="U121" s="56"/>
      <c r="V121" s="56"/>
      <c r="W121" s="56"/>
      <c r="X121" s="56"/>
      <c r="Y121" s="56"/>
      <c r="Z121" s="56"/>
      <c r="AA121" s="56"/>
      <c r="AB121" s="56"/>
      <c r="AC121" s="56"/>
      <c r="AD121" s="56"/>
      <c r="AE121" s="56"/>
      <c r="AF121" s="56"/>
      <c r="AG121" s="56"/>
      <c r="AH121" s="56"/>
      <c r="AI121" s="56"/>
      <c r="AJ121" s="56"/>
      <c r="AK121" s="56"/>
      <c r="AL121" s="56"/>
      <c r="AM121" s="56"/>
      <c r="AN121" s="56"/>
      <c r="AO121" s="56"/>
      <c r="AP121" s="56"/>
      <c r="AQ121" s="56"/>
      <c r="AR121" s="56"/>
      <c r="AS121" s="56"/>
      <c r="AT121" s="56"/>
      <c r="AU121" s="56"/>
      <c r="AV121" s="56"/>
      <c r="AW121" s="56"/>
      <c r="AX121" s="56"/>
      <c r="AY121" s="56"/>
      <c r="AZ121" s="56"/>
      <c r="BA121" s="56"/>
      <c r="BB121" s="56"/>
      <c r="BC121" s="56"/>
      <c r="BD121" s="56"/>
      <c r="BE121" s="56"/>
      <c r="BF121" s="56"/>
      <c r="BG121" s="56"/>
      <c r="BH121" s="56"/>
      <c r="BI121" s="56"/>
      <c r="BJ121" s="56"/>
      <c r="BK121" s="56"/>
      <c r="BL121" s="56"/>
      <c r="BM121" s="56"/>
      <c r="BN121" s="56"/>
      <c r="BO121" s="56"/>
      <c r="BP121" s="56"/>
      <c r="BQ121" s="56"/>
      <c r="BR121" s="56"/>
      <c r="BS121" s="56"/>
      <c r="BT121" s="56"/>
      <c r="BU121" s="56"/>
      <c r="BV121" s="56"/>
      <c r="BW121" s="56"/>
      <c r="BX121" s="56"/>
      <c r="BY121" s="56"/>
      <c r="BZ121" s="56"/>
      <c r="CA121" s="56"/>
      <c r="CB121" s="56"/>
      <c r="CC121" s="56"/>
      <c r="CD121" s="56"/>
      <c r="CE121" s="56"/>
      <c r="CF121" s="56"/>
      <c r="CG121" s="56"/>
      <c r="CH121" s="56"/>
      <c r="CI121" s="56"/>
      <c r="CJ121" s="56"/>
      <c r="CK121" s="56"/>
      <c r="CL121" s="56"/>
      <c r="CM121" s="56"/>
      <c r="CN121" s="56"/>
      <c r="CO121" s="56"/>
      <c r="CP121" s="56"/>
      <c r="CQ121" s="56"/>
      <c r="CR121" s="56"/>
      <c r="CS121" s="56"/>
      <c r="CT121" s="56"/>
      <c r="CU121" s="56"/>
      <c r="CV121" s="56"/>
      <c r="CW121" s="56"/>
      <c r="CX121" s="56"/>
      <c r="CY121" s="56"/>
      <c r="CZ121" s="56"/>
      <c r="DA121" s="56"/>
      <c r="DB121" s="56"/>
      <c r="DC121" s="56"/>
      <c r="DD121" s="56"/>
      <c r="DE121" s="56"/>
      <c r="DF121" s="56"/>
      <c r="DG121" s="56"/>
      <c r="DH121" s="56"/>
      <c r="DI121" s="56"/>
      <c r="DJ121" s="56"/>
      <c r="DK121" s="56"/>
      <c r="DL121" s="56"/>
      <c r="DM121" s="56"/>
      <c r="DN121" s="56"/>
      <c r="DO121" s="56"/>
      <c r="DP121" s="56"/>
      <c r="DQ121" s="56"/>
      <c r="DR121" s="56"/>
      <c r="DS121" s="56"/>
      <c r="DT121" s="56"/>
      <c r="DU121" s="56"/>
      <c r="DV121" s="56"/>
      <c r="DW121" s="56"/>
      <c r="DX121" s="56"/>
      <c r="DY121" s="56"/>
      <c r="DZ121" s="56"/>
      <c r="EA121" s="56"/>
      <c r="EB121" s="56"/>
      <c r="EC121" s="56"/>
      <c r="ED121" s="56"/>
      <c r="EE121" s="56"/>
      <c r="EF121" s="56"/>
      <c r="EG121" s="56"/>
      <c r="EH121" s="56"/>
      <c r="EI121" s="56"/>
      <c r="EJ121" s="56"/>
      <c r="EK121" s="56"/>
      <c r="EL121" s="56"/>
      <c r="EM121" s="56"/>
      <c r="EN121" s="56"/>
      <c r="EO121" s="56"/>
      <c r="EP121" s="56"/>
      <c r="EQ121" s="56"/>
      <c r="ER121" s="56"/>
      <c r="ES121" s="56"/>
      <c r="ET121" s="56"/>
      <c r="EU121" s="56"/>
      <c r="EV121" s="56"/>
      <c r="EW121" s="56"/>
      <c r="EX121" s="56"/>
      <c r="EY121" s="56"/>
      <c r="EZ121" s="56"/>
      <c r="FA121" s="56"/>
      <c r="FB121" s="56"/>
      <c r="FC121" s="56"/>
      <c r="FD121" s="56"/>
      <c r="FE121" s="56"/>
      <c r="FF121" s="56"/>
      <c r="FG121" s="56"/>
      <c r="FH121" s="56"/>
      <c r="FI121" s="56"/>
      <c r="FJ121" s="56"/>
      <c r="FK121" s="56"/>
      <c r="FL121" s="56"/>
      <c r="FM121" s="56"/>
      <c r="FN121" s="56"/>
      <c r="FO121" s="56"/>
      <c r="FP121" s="56"/>
      <c r="FQ121" s="56"/>
      <c r="FR121" s="56"/>
      <c r="FS121" s="56"/>
      <c r="FT121" s="56"/>
      <c r="FU121" s="56"/>
      <c r="FV121" s="56"/>
      <c r="FW121" s="56"/>
      <c r="FX121" s="56"/>
      <c r="FY121" s="56"/>
      <c r="FZ121" s="56"/>
      <c r="GA121" s="56"/>
      <c r="GB121" s="56"/>
      <c r="GC121" s="56"/>
    </row>
    <row r="122" s="168" customFormat="1" ht="22" customHeight="1" spans="1:185">
      <c r="A122" s="182" t="s">
        <v>1670</v>
      </c>
      <c r="B122" s="183" t="s">
        <v>1664</v>
      </c>
      <c r="C122" s="184" t="s">
        <v>1671</v>
      </c>
      <c r="D122" s="181">
        <v>6.09</v>
      </c>
      <c r="E122" s="56"/>
      <c r="F122" s="56"/>
      <c r="G122" s="56"/>
      <c r="H122" s="56"/>
      <c r="I122" s="56"/>
      <c r="J122" s="56"/>
      <c r="K122" s="56"/>
      <c r="L122" s="56"/>
      <c r="M122" s="56"/>
      <c r="N122" s="56"/>
      <c r="O122" s="56"/>
      <c r="P122" s="56"/>
      <c r="Q122" s="56"/>
      <c r="R122" s="56"/>
      <c r="S122" s="56"/>
      <c r="T122" s="56"/>
      <c r="U122" s="56"/>
      <c r="V122" s="56"/>
      <c r="W122" s="56"/>
      <c r="X122" s="56"/>
      <c r="Y122" s="56"/>
      <c r="Z122" s="56"/>
      <c r="AA122" s="56"/>
      <c r="AB122" s="56"/>
      <c r="AC122" s="56"/>
      <c r="AD122" s="56"/>
      <c r="AE122" s="56"/>
      <c r="AF122" s="56"/>
      <c r="AG122" s="56"/>
      <c r="AH122" s="56"/>
      <c r="AI122" s="56"/>
      <c r="AJ122" s="56"/>
      <c r="AK122" s="56"/>
      <c r="AL122" s="56"/>
      <c r="AM122" s="56"/>
      <c r="AN122" s="56"/>
      <c r="AO122" s="56"/>
      <c r="AP122" s="56"/>
      <c r="AQ122" s="56"/>
      <c r="AR122" s="56"/>
      <c r="AS122" s="56"/>
      <c r="AT122" s="56"/>
      <c r="AU122" s="56"/>
      <c r="AV122" s="56"/>
      <c r="AW122" s="56"/>
      <c r="AX122" s="56"/>
      <c r="AY122" s="56"/>
      <c r="AZ122" s="56"/>
      <c r="BA122" s="56"/>
      <c r="BB122" s="56"/>
      <c r="BC122" s="56"/>
      <c r="BD122" s="56"/>
      <c r="BE122" s="56"/>
      <c r="BF122" s="56"/>
      <c r="BG122" s="56"/>
      <c r="BH122" s="56"/>
      <c r="BI122" s="56"/>
      <c r="BJ122" s="56"/>
      <c r="BK122" s="56"/>
      <c r="BL122" s="56"/>
      <c r="BM122" s="56"/>
      <c r="BN122" s="56"/>
      <c r="BO122" s="56"/>
      <c r="BP122" s="56"/>
      <c r="BQ122" s="56"/>
      <c r="BR122" s="56"/>
      <c r="BS122" s="56"/>
      <c r="BT122" s="56"/>
      <c r="BU122" s="56"/>
      <c r="BV122" s="56"/>
      <c r="BW122" s="56"/>
      <c r="BX122" s="56"/>
      <c r="BY122" s="56"/>
      <c r="BZ122" s="56"/>
      <c r="CA122" s="56"/>
      <c r="CB122" s="56"/>
      <c r="CC122" s="56"/>
      <c r="CD122" s="56"/>
      <c r="CE122" s="56"/>
      <c r="CF122" s="56"/>
      <c r="CG122" s="56"/>
      <c r="CH122" s="56"/>
      <c r="CI122" s="56"/>
      <c r="CJ122" s="56"/>
      <c r="CK122" s="56"/>
      <c r="CL122" s="56"/>
      <c r="CM122" s="56"/>
      <c r="CN122" s="56"/>
      <c r="CO122" s="56"/>
      <c r="CP122" s="56"/>
      <c r="CQ122" s="56"/>
      <c r="CR122" s="56"/>
      <c r="CS122" s="56"/>
      <c r="CT122" s="56"/>
      <c r="CU122" s="56"/>
      <c r="CV122" s="56"/>
      <c r="CW122" s="56"/>
      <c r="CX122" s="56"/>
      <c r="CY122" s="56"/>
      <c r="CZ122" s="56"/>
      <c r="DA122" s="56"/>
      <c r="DB122" s="56"/>
      <c r="DC122" s="56"/>
      <c r="DD122" s="56"/>
      <c r="DE122" s="56"/>
      <c r="DF122" s="56"/>
      <c r="DG122" s="56"/>
      <c r="DH122" s="56"/>
      <c r="DI122" s="56"/>
      <c r="DJ122" s="56"/>
      <c r="DK122" s="56"/>
      <c r="DL122" s="56"/>
      <c r="DM122" s="56"/>
      <c r="DN122" s="56"/>
      <c r="DO122" s="56"/>
      <c r="DP122" s="56"/>
      <c r="DQ122" s="56"/>
      <c r="DR122" s="56"/>
      <c r="DS122" s="56"/>
      <c r="DT122" s="56"/>
      <c r="DU122" s="56"/>
      <c r="DV122" s="56"/>
      <c r="DW122" s="56"/>
      <c r="DX122" s="56"/>
      <c r="DY122" s="56"/>
      <c r="DZ122" s="56"/>
      <c r="EA122" s="56"/>
      <c r="EB122" s="56"/>
      <c r="EC122" s="56"/>
      <c r="ED122" s="56"/>
      <c r="EE122" s="56"/>
      <c r="EF122" s="56"/>
      <c r="EG122" s="56"/>
      <c r="EH122" s="56"/>
      <c r="EI122" s="56"/>
      <c r="EJ122" s="56"/>
      <c r="EK122" s="56"/>
      <c r="EL122" s="56"/>
      <c r="EM122" s="56"/>
      <c r="EN122" s="56"/>
      <c r="EO122" s="56"/>
      <c r="EP122" s="56"/>
      <c r="EQ122" s="56"/>
      <c r="ER122" s="56"/>
      <c r="ES122" s="56"/>
      <c r="ET122" s="56"/>
      <c r="EU122" s="56"/>
      <c r="EV122" s="56"/>
      <c r="EW122" s="56"/>
      <c r="EX122" s="56"/>
      <c r="EY122" s="56"/>
      <c r="EZ122" s="56"/>
      <c r="FA122" s="56"/>
      <c r="FB122" s="56"/>
      <c r="FC122" s="56"/>
      <c r="FD122" s="56"/>
      <c r="FE122" s="56"/>
      <c r="FF122" s="56"/>
      <c r="FG122" s="56"/>
      <c r="FH122" s="56"/>
      <c r="FI122" s="56"/>
      <c r="FJ122" s="56"/>
      <c r="FK122" s="56"/>
      <c r="FL122" s="56"/>
      <c r="FM122" s="56"/>
      <c r="FN122" s="56"/>
      <c r="FO122" s="56"/>
      <c r="FP122" s="56"/>
      <c r="FQ122" s="56"/>
      <c r="FR122" s="56"/>
      <c r="FS122" s="56"/>
      <c r="FT122" s="56"/>
      <c r="FU122" s="56"/>
      <c r="FV122" s="56"/>
      <c r="FW122" s="56"/>
      <c r="FX122" s="56"/>
      <c r="FY122" s="56"/>
      <c r="FZ122" s="56"/>
      <c r="GA122" s="56"/>
      <c r="GB122" s="56"/>
      <c r="GC122" s="56"/>
    </row>
    <row r="123" s="168" customFormat="1" ht="22" customHeight="1" spans="1:185">
      <c r="A123" s="182" t="s">
        <v>1672</v>
      </c>
      <c r="B123" s="183" t="s">
        <v>1673</v>
      </c>
      <c r="C123" s="184" t="s">
        <v>1674</v>
      </c>
      <c r="D123" s="181">
        <v>4</v>
      </c>
      <c r="E123" s="56"/>
      <c r="F123" s="56"/>
      <c r="G123" s="56"/>
      <c r="H123" s="56"/>
      <c r="I123" s="56"/>
      <c r="J123" s="56"/>
      <c r="K123" s="56"/>
      <c r="L123" s="56"/>
      <c r="M123" s="56"/>
      <c r="N123" s="56"/>
      <c r="O123" s="56"/>
      <c r="P123" s="56"/>
      <c r="Q123" s="56"/>
      <c r="R123" s="56"/>
      <c r="S123" s="56"/>
      <c r="T123" s="56"/>
      <c r="U123" s="56"/>
      <c r="V123" s="56"/>
      <c r="W123" s="56"/>
      <c r="X123" s="56"/>
      <c r="Y123" s="56"/>
      <c r="Z123" s="56"/>
      <c r="AA123" s="56"/>
      <c r="AB123" s="56"/>
      <c r="AC123" s="56"/>
      <c r="AD123" s="56"/>
      <c r="AE123" s="56"/>
      <c r="AF123" s="56"/>
      <c r="AG123" s="56"/>
      <c r="AH123" s="56"/>
      <c r="AI123" s="56"/>
      <c r="AJ123" s="56"/>
      <c r="AK123" s="56"/>
      <c r="AL123" s="56"/>
      <c r="AM123" s="56"/>
      <c r="AN123" s="56"/>
      <c r="AO123" s="56"/>
      <c r="AP123" s="56"/>
      <c r="AQ123" s="56"/>
      <c r="AR123" s="56"/>
      <c r="AS123" s="56"/>
      <c r="AT123" s="56"/>
      <c r="AU123" s="56"/>
      <c r="AV123" s="56"/>
      <c r="AW123" s="56"/>
      <c r="AX123" s="56"/>
      <c r="AY123" s="56"/>
      <c r="AZ123" s="56"/>
      <c r="BA123" s="56"/>
      <c r="BB123" s="56"/>
      <c r="BC123" s="56"/>
      <c r="BD123" s="56"/>
      <c r="BE123" s="56"/>
      <c r="BF123" s="56"/>
      <c r="BG123" s="56"/>
      <c r="BH123" s="56"/>
      <c r="BI123" s="56"/>
      <c r="BJ123" s="56"/>
      <c r="BK123" s="56"/>
      <c r="BL123" s="56"/>
      <c r="BM123" s="56"/>
      <c r="BN123" s="56"/>
      <c r="BO123" s="56"/>
      <c r="BP123" s="56"/>
      <c r="BQ123" s="56"/>
      <c r="BR123" s="56"/>
      <c r="BS123" s="56"/>
      <c r="BT123" s="56"/>
      <c r="BU123" s="56"/>
      <c r="BV123" s="56"/>
      <c r="BW123" s="56"/>
      <c r="BX123" s="56"/>
      <c r="BY123" s="56"/>
      <c r="BZ123" s="56"/>
      <c r="CA123" s="56"/>
      <c r="CB123" s="56"/>
      <c r="CC123" s="56"/>
      <c r="CD123" s="56"/>
      <c r="CE123" s="56"/>
      <c r="CF123" s="56"/>
      <c r="CG123" s="56"/>
      <c r="CH123" s="56"/>
      <c r="CI123" s="56"/>
      <c r="CJ123" s="56"/>
      <c r="CK123" s="56"/>
      <c r="CL123" s="56"/>
      <c r="CM123" s="56"/>
      <c r="CN123" s="56"/>
      <c r="CO123" s="56"/>
      <c r="CP123" s="56"/>
      <c r="CQ123" s="56"/>
      <c r="CR123" s="56"/>
      <c r="CS123" s="56"/>
      <c r="CT123" s="56"/>
      <c r="CU123" s="56"/>
      <c r="CV123" s="56"/>
      <c r="CW123" s="56"/>
      <c r="CX123" s="56"/>
      <c r="CY123" s="56"/>
      <c r="CZ123" s="56"/>
      <c r="DA123" s="56"/>
      <c r="DB123" s="56"/>
      <c r="DC123" s="56"/>
      <c r="DD123" s="56"/>
      <c r="DE123" s="56"/>
      <c r="DF123" s="56"/>
      <c r="DG123" s="56"/>
      <c r="DH123" s="56"/>
      <c r="DI123" s="56"/>
      <c r="DJ123" s="56"/>
      <c r="DK123" s="56"/>
      <c r="DL123" s="56"/>
      <c r="DM123" s="56"/>
      <c r="DN123" s="56"/>
      <c r="DO123" s="56"/>
      <c r="DP123" s="56"/>
      <c r="DQ123" s="56"/>
      <c r="DR123" s="56"/>
      <c r="DS123" s="56"/>
      <c r="DT123" s="56"/>
      <c r="DU123" s="56"/>
      <c r="DV123" s="56"/>
      <c r="DW123" s="56"/>
      <c r="DX123" s="56"/>
      <c r="DY123" s="56"/>
      <c r="DZ123" s="56"/>
      <c r="EA123" s="56"/>
      <c r="EB123" s="56"/>
      <c r="EC123" s="56"/>
      <c r="ED123" s="56"/>
      <c r="EE123" s="56"/>
      <c r="EF123" s="56"/>
      <c r="EG123" s="56"/>
      <c r="EH123" s="56"/>
      <c r="EI123" s="56"/>
      <c r="EJ123" s="56"/>
      <c r="EK123" s="56"/>
      <c r="EL123" s="56"/>
      <c r="EM123" s="56"/>
      <c r="EN123" s="56"/>
      <c r="EO123" s="56"/>
      <c r="EP123" s="56"/>
      <c r="EQ123" s="56"/>
      <c r="ER123" s="56"/>
      <c r="ES123" s="56"/>
      <c r="ET123" s="56"/>
      <c r="EU123" s="56"/>
      <c r="EV123" s="56"/>
      <c r="EW123" s="56"/>
      <c r="EX123" s="56"/>
      <c r="EY123" s="56"/>
      <c r="EZ123" s="56"/>
      <c r="FA123" s="56"/>
      <c r="FB123" s="56"/>
      <c r="FC123" s="56"/>
      <c r="FD123" s="56"/>
      <c r="FE123" s="56"/>
      <c r="FF123" s="56"/>
      <c r="FG123" s="56"/>
      <c r="FH123" s="56"/>
      <c r="FI123" s="56"/>
      <c r="FJ123" s="56"/>
      <c r="FK123" s="56"/>
      <c r="FL123" s="56"/>
      <c r="FM123" s="56"/>
      <c r="FN123" s="56"/>
      <c r="FO123" s="56"/>
      <c r="FP123" s="56"/>
      <c r="FQ123" s="56"/>
      <c r="FR123" s="56"/>
      <c r="FS123" s="56"/>
      <c r="FT123" s="56"/>
      <c r="FU123" s="56"/>
      <c r="FV123" s="56"/>
      <c r="FW123" s="56"/>
      <c r="FX123" s="56"/>
      <c r="FY123" s="56"/>
      <c r="FZ123" s="56"/>
      <c r="GA123" s="56"/>
      <c r="GB123" s="56"/>
      <c r="GC123" s="56"/>
    </row>
    <row r="124" s="168" customFormat="1" ht="22" customHeight="1" spans="1:185">
      <c r="A124" s="182" t="s">
        <v>1672</v>
      </c>
      <c r="B124" s="183" t="s">
        <v>1673</v>
      </c>
      <c r="C124" s="184" t="s">
        <v>1675</v>
      </c>
      <c r="D124" s="181">
        <v>4.362</v>
      </c>
      <c r="E124" s="56"/>
      <c r="F124" s="56"/>
      <c r="G124" s="56"/>
      <c r="H124" s="56"/>
      <c r="I124" s="56"/>
      <c r="J124" s="56"/>
      <c r="K124" s="56"/>
      <c r="L124" s="56"/>
      <c r="M124" s="56"/>
      <c r="N124" s="56"/>
      <c r="O124" s="56"/>
      <c r="P124" s="56"/>
      <c r="Q124" s="56"/>
      <c r="R124" s="56"/>
      <c r="S124" s="56"/>
      <c r="T124" s="56"/>
      <c r="U124" s="56"/>
      <c r="V124" s="56"/>
      <c r="W124" s="56"/>
      <c r="X124" s="56"/>
      <c r="Y124" s="56"/>
      <c r="Z124" s="56"/>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c r="BB124" s="56"/>
      <c r="BC124" s="56"/>
      <c r="BD124" s="56"/>
      <c r="BE124" s="56"/>
      <c r="BF124" s="56"/>
      <c r="BG124" s="56"/>
      <c r="BH124" s="56"/>
      <c r="BI124" s="56"/>
      <c r="BJ124" s="56"/>
      <c r="BK124" s="56"/>
      <c r="BL124" s="56"/>
      <c r="BM124" s="56"/>
      <c r="BN124" s="56"/>
      <c r="BO124" s="56"/>
      <c r="BP124" s="56"/>
      <c r="BQ124" s="56"/>
      <c r="BR124" s="56"/>
      <c r="BS124" s="56"/>
      <c r="BT124" s="56"/>
      <c r="BU124" s="56"/>
      <c r="BV124" s="56"/>
      <c r="BW124" s="56"/>
      <c r="BX124" s="56"/>
      <c r="BY124" s="56"/>
      <c r="BZ124" s="56"/>
      <c r="CA124" s="56"/>
      <c r="CB124" s="56"/>
      <c r="CC124" s="56"/>
      <c r="CD124" s="56"/>
      <c r="CE124" s="56"/>
      <c r="CF124" s="56"/>
      <c r="CG124" s="56"/>
      <c r="CH124" s="56"/>
      <c r="CI124" s="56"/>
      <c r="CJ124" s="56"/>
      <c r="CK124" s="56"/>
      <c r="CL124" s="56"/>
      <c r="CM124" s="56"/>
      <c r="CN124" s="56"/>
      <c r="CO124" s="56"/>
      <c r="CP124" s="56"/>
      <c r="CQ124" s="56"/>
      <c r="CR124" s="56"/>
      <c r="CS124" s="56"/>
      <c r="CT124" s="56"/>
      <c r="CU124" s="56"/>
      <c r="CV124" s="56"/>
      <c r="CW124" s="56"/>
      <c r="CX124" s="56"/>
      <c r="CY124" s="56"/>
      <c r="CZ124" s="56"/>
      <c r="DA124" s="56"/>
      <c r="DB124" s="56"/>
      <c r="DC124" s="56"/>
      <c r="DD124" s="56"/>
      <c r="DE124" s="56"/>
      <c r="DF124" s="56"/>
      <c r="DG124" s="56"/>
      <c r="DH124" s="56"/>
      <c r="DI124" s="56"/>
      <c r="DJ124" s="56"/>
      <c r="DK124" s="56"/>
      <c r="DL124" s="56"/>
      <c r="DM124" s="56"/>
      <c r="DN124" s="56"/>
      <c r="DO124" s="56"/>
      <c r="DP124" s="56"/>
      <c r="DQ124" s="56"/>
      <c r="DR124" s="56"/>
      <c r="DS124" s="56"/>
      <c r="DT124" s="56"/>
      <c r="DU124" s="56"/>
      <c r="DV124" s="56"/>
      <c r="DW124" s="56"/>
      <c r="DX124" s="56"/>
      <c r="DY124" s="56"/>
      <c r="DZ124" s="56"/>
      <c r="EA124" s="56"/>
      <c r="EB124" s="56"/>
      <c r="EC124" s="56"/>
      <c r="ED124" s="56"/>
      <c r="EE124" s="56"/>
      <c r="EF124" s="56"/>
      <c r="EG124" s="56"/>
      <c r="EH124" s="56"/>
      <c r="EI124" s="56"/>
      <c r="EJ124" s="56"/>
      <c r="EK124" s="56"/>
      <c r="EL124" s="56"/>
      <c r="EM124" s="56"/>
      <c r="EN124" s="56"/>
      <c r="EO124" s="56"/>
      <c r="EP124" s="56"/>
      <c r="EQ124" s="56"/>
      <c r="ER124" s="56"/>
      <c r="ES124" s="56"/>
      <c r="ET124" s="56"/>
      <c r="EU124" s="56"/>
      <c r="EV124" s="56"/>
      <c r="EW124" s="56"/>
      <c r="EX124" s="56"/>
      <c r="EY124" s="56"/>
      <c r="EZ124" s="56"/>
      <c r="FA124" s="56"/>
      <c r="FB124" s="56"/>
      <c r="FC124" s="56"/>
      <c r="FD124" s="56"/>
      <c r="FE124" s="56"/>
      <c r="FF124" s="56"/>
      <c r="FG124" s="56"/>
      <c r="FH124" s="56"/>
      <c r="FI124" s="56"/>
      <c r="FJ124" s="56"/>
      <c r="FK124" s="56"/>
      <c r="FL124" s="56"/>
      <c r="FM124" s="56"/>
      <c r="FN124" s="56"/>
      <c r="FO124" s="56"/>
      <c r="FP124" s="56"/>
      <c r="FQ124" s="56"/>
      <c r="FR124" s="56"/>
      <c r="FS124" s="56"/>
      <c r="FT124" s="56"/>
      <c r="FU124" s="56"/>
      <c r="FV124" s="56"/>
      <c r="FW124" s="56"/>
      <c r="FX124" s="56"/>
      <c r="FY124" s="56"/>
      <c r="FZ124" s="56"/>
      <c r="GA124" s="56"/>
      <c r="GB124" s="56"/>
      <c r="GC124" s="56"/>
    </row>
    <row r="125" s="168" customFormat="1" ht="22" customHeight="1" spans="1:185">
      <c r="A125" s="182" t="s">
        <v>1676</v>
      </c>
      <c r="B125" s="183" t="s">
        <v>1673</v>
      </c>
      <c r="C125" s="184" t="s">
        <v>1677</v>
      </c>
      <c r="D125" s="181">
        <v>21.2</v>
      </c>
      <c r="E125" s="56"/>
      <c r="F125" s="56"/>
      <c r="G125" s="56"/>
      <c r="H125" s="56"/>
      <c r="I125" s="56"/>
      <c r="J125" s="56"/>
      <c r="K125" s="56"/>
      <c r="L125" s="56"/>
      <c r="M125" s="56"/>
      <c r="N125" s="56"/>
      <c r="O125" s="56"/>
      <c r="P125" s="56"/>
      <c r="Q125" s="56"/>
      <c r="R125" s="56"/>
      <c r="S125" s="56"/>
      <c r="T125" s="56"/>
      <c r="U125" s="56"/>
      <c r="V125" s="56"/>
      <c r="W125" s="56"/>
      <c r="X125" s="56"/>
      <c r="Y125" s="56"/>
      <c r="Z125" s="56"/>
      <c r="AA125" s="56"/>
      <c r="AB125" s="56"/>
      <c r="AC125" s="56"/>
      <c r="AD125" s="56"/>
      <c r="AE125" s="56"/>
      <c r="AF125" s="56"/>
      <c r="AG125" s="56"/>
      <c r="AH125" s="56"/>
      <c r="AI125" s="56"/>
      <c r="AJ125" s="56"/>
      <c r="AK125" s="56"/>
      <c r="AL125" s="56"/>
      <c r="AM125" s="56"/>
      <c r="AN125" s="56"/>
      <c r="AO125" s="56"/>
      <c r="AP125" s="56"/>
      <c r="AQ125" s="56"/>
      <c r="AR125" s="56"/>
      <c r="AS125" s="56"/>
      <c r="AT125" s="56"/>
      <c r="AU125" s="56"/>
      <c r="AV125" s="56"/>
      <c r="AW125" s="56"/>
      <c r="AX125" s="56"/>
      <c r="AY125" s="56"/>
      <c r="AZ125" s="56"/>
      <c r="BA125" s="56"/>
      <c r="BB125" s="56"/>
      <c r="BC125" s="56"/>
      <c r="BD125" s="56"/>
      <c r="BE125" s="56"/>
      <c r="BF125" s="56"/>
      <c r="BG125" s="56"/>
      <c r="BH125" s="56"/>
      <c r="BI125" s="56"/>
      <c r="BJ125" s="56"/>
      <c r="BK125" s="56"/>
      <c r="BL125" s="56"/>
      <c r="BM125" s="56"/>
      <c r="BN125" s="56"/>
      <c r="BO125" s="56"/>
      <c r="BP125" s="56"/>
      <c r="BQ125" s="56"/>
      <c r="BR125" s="56"/>
      <c r="BS125" s="56"/>
      <c r="BT125" s="56"/>
      <c r="BU125" s="56"/>
      <c r="BV125" s="56"/>
      <c r="BW125" s="56"/>
      <c r="BX125" s="56"/>
      <c r="BY125" s="56"/>
      <c r="BZ125" s="56"/>
      <c r="CA125" s="56"/>
      <c r="CB125" s="56"/>
      <c r="CC125" s="56"/>
      <c r="CD125" s="56"/>
      <c r="CE125" s="56"/>
      <c r="CF125" s="56"/>
      <c r="CG125" s="56"/>
      <c r="CH125" s="56"/>
      <c r="CI125" s="56"/>
      <c r="CJ125" s="56"/>
      <c r="CK125" s="56"/>
      <c r="CL125" s="56"/>
      <c r="CM125" s="56"/>
      <c r="CN125" s="56"/>
      <c r="CO125" s="56"/>
      <c r="CP125" s="56"/>
      <c r="CQ125" s="56"/>
      <c r="CR125" s="56"/>
      <c r="CS125" s="56"/>
      <c r="CT125" s="56"/>
      <c r="CU125" s="56"/>
      <c r="CV125" s="56"/>
      <c r="CW125" s="56"/>
      <c r="CX125" s="56"/>
      <c r="CY125" s="56"/>
      <c r="CZ125" s="56"/>
      <c r="DA125" s="56"/>
      <c r="DB125" s="56"/>
      <c r="DC125" s="56"/>
      <c r="DD125" s="56"/>
      <c r="DE125" s="56"/>
      <c r="DF125" s="56"/>
      <c r="DG125" s="56"/>
      <c r="DH125" s="56"/>
      <c r="DI125" s="56"/>
      <c r="DJ125" s="56"/>
      <c r="DK125" s="56"/>
      <c r="DL125" s="56"/>
      <c r="DM125" s="56"/>
      <c r="DN125" s="56"/>
      <c r="DO125" s="56"/>
      <c r="DP125" s="56"/>
      <c r="DQ125" s="56"/>
      <c r="DR125" s="56"/>
      <c r="DS125" s="56"/>
      <c r="DT125" s="56"/>
      <c r="DU125" s="56"/>
      <c r="DV125" s="56"/>
      <c r="DW125" s="56"/>
      <c r="DX125" s="56"/>
      <c r="DY125" s="56"/>
      <c r="DZ125" s="56"/>
      <c r="EA125" s="56"/>
      <c r="EB125" s="56"/>
      <c r="EC125" s="56"/>
      <c r="ED125" s="56"/>
      <c r="EE125" s="56"/>
      <c r="EF125" s="56"/>
      <c r="EG125" s="56"/>
      <c r="EH125" s="56"/>
      <c r="EI125" s="56"/>
      <c r="EJ125" s="56"/>
      <c r="EK125" s="56"/>
      <c r="EL125" s="56"/>
      <c r="EM125" s="56"/>
      <c r="EN125" s="56"/>
      <c r="EO125" s="56"/>
      <c r="EP125" s="56"/>
      <c r="EQ125" s="56"/>
      <c r="ER125" s="56"/>
      <c r="ES125" s="56"/>
      <c r="ET125" s="56"/>
      <c r="EU125" s="56"/>
      <c r="EV125" s="56"/>
      <c r="EW125" s="56"/>
      <c r="EX125" s="56"/>
      <c r="EY125" s="56"/>
      <c r="EZ125" s="56"/>
      <c r="FA125" s="56"/>
      <c r="FB125" s="56"/>
      <c r="FC125" s="56"/>
      <c r="FD125" s="56"/>
      <c r="FE125" s="56"/>
      <c r="FF125" s="56"/>
      <c r="FG125" s="56"/>
      <c r="FH125" s="56"/>
      <c r="FI125" s="56"/>
      <c r="FJ125" s="56"/>
      <c r="FK125" s="56"/>
      <c r="FL125" s="56"/>
      <c r="FM125" s="56"/>
      <c r="FN125" s="56"/>
      <c r="FO125" s="56"/>
      <c r="FP125" s="56"/>
      <c r="FQ125" s="56"/>
      <c r="FR125" s="56"/>
      <c r="FS125" s="56"/>
      <c r="FT125" s="56"/>
      <c r="FU125" s="56"/>
      <c r="FV125" s="56"/>
      <c r="FW125" s="56"/>
      <c r="FX125" s="56"/>
      <c r="FY125" s="56"/>
      <c r="FZ125" s="56"/>
      <c r="GA125" s="56"/>
      <c r="GB125" s="56"/>
      <c r="GC125" s="56"/>
    </row>
    <row r="126" s="168" customFormat="1" ht="22" customHeight="1" spans="1:185">
      <c r="A126" s="182" t="s">
        <v>1678</v>
      </c>
      <c r="B126" s="183" t="s">
        <v>1673</v>
      </c>
      <c r="C126" s="184" t="s">
        <v>1679</v>
      </c>
      <c r="D126" s="181">
        <v>12.31</v>
      </c>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56"/>
      <c r="CE126" s="56"/>
      <c r="CF126" s="56"/>
      <c r="CG126" s="56"/>
      <c r="CH126" s="56"/>
      <c r="CI126" s="56"/>
      <c r="CJ126" s="56"/>
      <c r="CK126" s="56"/>
      <c r="CL126" s="56"/>
      <c r="CM126" s="56"/>
      <c r="CN126" s="56"/>
      <c r="CO126" s="56"/>
      <c r="CP126" s="56"/>
      <c r="CQ126" s="56"/>
      <c r="CR126" s="56"/>
      <c r="CS126" s="56"/>
      <c r="CT126" s="56"/>
      <c r="CU126" s="56"/>
      <c r="CV126" s="56"/>
      <c r="CW126" s="56"/>
      <c r="CX126" s="56"/>
      <c r="CY126" s="56"/>
      <c r="CZ126" s="56"/>
      <c r="DA126" s="56"/>
      <c r="DB126" s="56"/>
      <c r="DC126" s="56"/>
      <c r="DD126" s="56"/>
      <c r="DE126" s="56"/>
      <c r="DF126" s="56"/>
      <c r="DG126" s="56"/>
      <c r="DH126" s="56"/>
      <c r="DI126" s="56"/>
      <c r="DJ126" s="56"/>
      <c r="DK126" s="56"/>
      <c r="DL126" s="56"/>
      <c r="DM126" s="56"/>
      <c r="DN126" s="56"/>
      <c r="DO126" s="56"/>
      <c r="DP126" s="56"/>
      <c r="DQ126" s="56"/>
      <c r="DR126" s="56"/>
      <c r="DS126" s="56"/>
      <c r="DT126" s="56"/>
      <c r="DU126" s="56"/>
      <c r="DV126" s="56"/>
      <c r="DW126" s="56"/>
      <c r="DX126" s="56"/>
      <c r="DY126" s="56"/>
      <c r="DZ126" s="56"/>
      <c r="EA126" s="56"/>
      <c r="EB126" s="56"/>
      <c r="EC126" s="56"/>
      <c r="ED126" s="56"/>
      <c r="EE126" s="56"/>
      <c r="EF126" s="56"/>
      <c r="EG126" s="56"/>
      <c r="EH126" s="56"/>
      <c r="EI126" s="56"/>
      <c r="EJ126" s="56"/>
      <c r="EK126" s="56"/>
      <c r="EL126" s="56"/>
      <c r="EM126" s="56"/>
      <c r="EN126" s="56"/>
      <c r="EO126" s="56"/>
      <c r="EP126" s="56"/>
      <c r="EQ126" s="56"/>
      <c r="ER126" s="56"/>
      <c r="ES126" s="56"/>
      <c r="ET126" s="56"/>
      <c r="EU126" s="56"/>
      <c r="EV126" s="56"/>
      <c r="EW126" s="56"/>
      <c r="EX126" s="56"/>
      <c r="EY126" s="56"/>
      <c r="EZ126" s="56"/>
      <c r="FA126" s="56"/>
      <c r="FB126" s="56"/>
      <c r="FC126" s="56"/>
      <c r="FD126" s="56"/>
      <c r="FE126" s="56"/>
      <c r="FF126" s="56"/>
      <c r="FG126" s="56"/>
      <c r="FH126" s="56"/>
      <c r="FI126" s="56"/>
      <c r="FJ126" s="56"/>
      <c r="FK126" s="56"/>
      <c r="FL126" s="56"/>
      <c r="FM126" s="56"/>
      <c r="FN126" s="56"/>
      <c r="FO126" s="56"/>
      <c r="FP126" s="56"/>
      <c r="FQ126" s="56"/>
      <c r="FR126" s="56"/>
      <c r="FS126" s="56"/>
      <c r="FT126" s="56"/>
      <c r="FU126" s="56"/>
      <c r="FV126" s="56"/>
      <c r="FW126" s="56"/>
      <c r="FX126" s="56"/>
      <c r="FY126" s="56"/>
      <c r="FZ126" s="56"/>
      <c r="GA126" s="56"/>
      <c r="GB126" s="56"/>
      <c r="GC126" s="56"/>
    </row>
    <row r="127" s="168" customFormat="1" ht="22" customHeight="1" spans="1:185">
      <c r="A127" s="182" t="s">
        <v>1670</v>
      </c>
      <c r="B127" s="183" t="s">
        <v>1673</v>
      </c>
      <c r="C127" s="184" t="s">
        <v>1671</v>
      </c>
      <c r="D127" s="181">
        <v>3.46</v>
      </c>
      <c r="E127" s="56"/>
      <c r="F127" s="56"/>
      <c r="G127" s="56"/>
      <c r="H127" s="56"/>
      <c r="I127" s="56"/>
      <c r="J127" s="56"/>
      <c r="K127" s="56"/>
      <c r="L127" s="56"/>
      <c r="M127" s="56"/>
      <c r="N127" s="56"/>
      <c r="O127" s="56"/>
      <c r="P127" s="56"/>
      <c r="Q127" s="56"/>
      <c r="R127" s="56"/>
      <c r="S127" s="56"/>
      <c r="T127" s="56"/>
      <c r="U127" s="56"/>
      <c r="V127" s="56"/>
      <c r="W127" s="56"/>
      <c r="X127" s="56"/>
      <c r="Y127" s="56"/>
      <c r="Z127" s="56"/>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c r="BB127" s="56"/>
      <c r="BC127" s="56"/>
      <c r="BD127" s="56"/>
      <c r="BE127" s="56"/>
      <c r="BF127" s="56"/>
      <c r="BG127" s="56"/>
      <c r="BH127" s="56"/>
      <c r="BI127" s="56"/>
      <c r="BJ127" s="56"/>
      <c r="BK127" s="56"/>
      <c r="BL127" s="56"/>
      <c r="BM127" s="56"/>
      <c r="BN127" s="56"/>
      <c r="BO127" s="56"/>
      <c r="BP127" s="56"/>
      <c r="BQ127" s="56"/>
      <c r="BR127" s="56"/>
      <c r="BS127" s="56"/>
      <c r="BT127" s="56"/>
      <c r="BU127" s="56"/>
      <c r="BV127" s="56"/>
      <c r="BW127" s="56"/>
      <c r="BX127" s="56"/>
      <c r="BY127" s="56"/>
      <c r="BZ127" s="56"/>
      <c r="CA127" s="56"/>
      <c r="CB127" s="56"/>
      <c r="CC127" s="56"/>
      <c r="CD127" s="56"/>
      <c r="CE127" s="56"/>
      <c r="CF127" s="56"/>
      <c r="CG127" s="56"/>
      <c r="CH127" s="56"/>
      <c r="CI127" s="56"/>
      <c r="CJ127" s="56"/>
      <c r="CK127" s="56"/>
      <c r="CL127" s="56"/>
      <c r="CM127" s="56"/>
      <c r="CN127" s="56"/>
      <c r="CO127" s="56"/>
      <c r="CP127" s="56"/>
      <c r="CQ127" s="56"/>
      <c r="CR127" s="56"/>
      <c r="CS127" s="56"/>
      <c r="CT127" s="56"/>
      <c r="CU127" s="56"/>
      <c r="CV127" s="56"/>
      <c r="CW127" s="56"/>
      <c r="CX127" s="56"/>
      <c r="CY127" s="56"/>
      <c r="CZ127" s="56"/>
      <c r="DA127" s="56"/>
      <c r="DB127" s="56"/>
      <c r="DC127" s="56"/>
      <c r="DD127" s="56"/>
      <c r="DE127" s="56"/>
      <c r="DF127" s="56"/>
      <c r="DG127" s="56"/>
      <c r="DH127" s="56"/>
      <c r="DI127" s="56"/>
      <c r="DJ127" s="56"/>
      <c r="DK127" s="56"/>
      <c r="DL127" s="56"/>
      <c r="DM127" s="56"/>
      <c r="DN127" s="56"/>
      <c r="DO127" s="56"/>
      <c r="DP127" s="56"/>
      <c r="DQ127" s="56"/>
      <c r="DR127" s="56"/>
      <c r="DS127" s="56"/>
      <c r="DT127" s="56"/>
      <c r="DU127" s="56"/>
      <c r="DV127" s="56"/>
      <c r="DW127" s="56"/>
      <c r="DX127" s="56"/>
      <c r="DY127" s="56"/>
      <c r="DZ127" s="56"/>
      <c r="EA127" s="56"/>
      <c r="EB127" s="56"/>
      <c r="EC127" s="56"/>
      <c r="ED127" s="56"/>
      <c r="EE127" s="56"/>
      <c r="EF127" s="56"/>
      <c r="EG127" s="56"/>
      <c r="EH127" s="56"/>
      <c r="EI127" s="56"/>
      <c r="EJ127" s="56"/>
      <c r="EK127" s="56"/>
      <c r="EL127" s="56"/>
      <c r="EM127" s="56"/>
      <c r="EN127" s="56"/>
      <c r="EO127" s="56"/>
      <c r="EP127" s="56"/>
      <c r="EQ127" s="56"/>
      <c r="ER127" s="56"/>
      <c r="ES127" s="56"/>
      <c r="ET127" s="56"/>
      <c r="EU127" s="56"/>
      <c r="EV127" s="56"/>
      <c r="EW127" s="56"/>
      <c r="EX127" s="56"/>
      <c r="EY127" s="56"/>
      <c r="EZ127" s="56"/>
      <c r="FA127" s="56"/>
      <c r="FB127" s="56"/>
      <c r="FC127" s="56"/>
      <c r="FD127" s="56"/>
      <c r="FE127" s="56"/>
      <c r="FF127" s="56"/>
      <c r="FG127" s="56"/>
      <c r="FH127" s="56"/>
      <c r="FI127" s="56"/>
      <c r="FJ127" s="56"/>
      <c r="FK127" s="56"/>
      <c r="FL127" s="56"/>
      <c r="FM127" s="56"/>
      <c r="FN127" s="56"/>
      <c r="FO127" s="56"/>
      <c r="FP127" s="56"/>
      <c r="FQ127" s="56"/>
      <c r="FR127" s="56"/>
      <c r="FS127" s="56"/>
      <c r="FT127" s="56"/>
      <c r="FU127" s="56"/>
      <c r="FV127" s="56"/>
      <c r="FW127" s="56"/>
      <c r="FX127" s="56"/>
      <c r="FY127" s="56"/>
      <c r="FZ127" s="56"/>
      <c r="GA127" s="56"/>
      <c r="GB127" s="56"/>
      <c r="GC127" s="56"/>
    </row>
    <row r="128" s="168" customFormat="1" ht="22" customHeight="1" spans="1:185">
      <c r="A128" s="182" t="s">
        <v>1680</v>
      </c>
      <c r="B128" s="183" t="s">
        <v>1681</v>
      </c>
      <c r="C128" s="184" t="s">
        <v>1682</v>
      </c>
      <c r="D128" s="181">
        <v>7.07</v>
      </c>
      <c r="E128" s="56"/>
      <c r="F128" s="56"/>
      <c r="G128" s="56"/>
      <c r="H128" s="56"/>
      <c r="I128" s="56"/>
      <c r="J128" s="56"/>
      <c r="K128" s="56"/>
      <c r="L128" s="56"/>
      <c r="M128" s="56"/>
      <c r="N128" s="56"/>
      <c r="O128" s="56"/>
      <c r="P128" s="56"/>
      <c r="Q128" s="56"/>
      <c r="R128" s="56"/>
      <c r="S128" s="56"/>
      <c r="T128" s="56"/>
      <c r="U128" s="56"/>
      <c r="V128" s="56"/>
      <c r="W128" s="56"/>
      <c r="X128" s="56"/>
      <c r="Y128" s="56"/>
      <c r="Z128" s="56"/>
      <c r="AA128" s="56"/>
      <c r="AB128" s="56"/>
      <c r="AC128" s="56"/>
      <c r="AD128" s="56"/>
      <c r="AE128" s="56"/>
      <c r="AF128" s="56"/>
      <c r="AG128" s="56"/>
      <c r="AH128" s="56"/>
      <c r="AI128" s="56"/>
      <c r="AJ128" s="56"/>
      <c r="AK128" s="56"/>
      <c r="AL128" s="56"/>
      <c r="AM128" s="56"/>
      <c r="AN128" s="56"/>
      <c r="AO128" s="56"/>
      <c r="AP128" s="56"/>
      <c r="AQ128" s="56"/>
      <c r="AR128" s="56"/>
      <c r="AS128" s="56"/>
      <c r="AT128" s="56"/>
      <c r="AU128" s="56"/>
      <c r="AV128" s="56"/>
      <c r="AW128" s="56"/>
      <c r="AX128" s="56"/>
      <c r="AY128" s="56"/>
      <c r="AZ128" s="56"/>
      <c r="BA128" s="56"/>
      <c r="BB128" s="56"/>
      <c r="BC128" s="56"/>
      <c r="BD128" s="56"/>
      <c r="BE128" s="56"/>
      <c r="BF128" s="56"/>
      <c r="BG128" s="56"/>
      <c r="BH128" s="56"/>
      <c r="BI128" s="56"/>
      <c r="BJ128" s="56"/>
      <c r="BK128" s="56"/>
      <c r="BL128" s="56"/>
      <c r="BM128" s="56"/>
      <c r="BN128" s="56"/>
      <c r="BO128" s="56"/>
      <c r="BP128" s="56"/>
      <c r="BQ128" s="56"/>
      <c r="BR128" s="56"/>
      <c r="BS128" s="56"/>
      <c r="BT128" s="56"/>
      <c r="BU128" s="56"/>
      <c r="BV128" s="56"/>
      <c r="BW128" s="56"/>
      <c r="BX128" s="56"/>
      <c r="BY128" s="56"/>
      <c r="BZ128" s="56"/>
      <c r="CA128" s="56"/>
      <c r="CB128" s="56"/>
      <c r="CC128" s="56"/>
      <c r="CD128" s="56"/>
      <c r="CE128" s="56"/>
      <c r="CF128" s="56"/>
      <c r="CG128" s="56"/>
      <c r="CH128" s="56"/>
      <c r="CI128" s="56"/>
      <c r="CJ128" s="56"/>
      <c r="CK128" s="56"/>
      <c r="CL128" s="56"/>
      <c r="CM128" s="56"/>
      <c r="CN128" s="56"/>
      <c r="CO128" s="56"/>
      <c r="CP128" s="56"/>
      <c r="CQ128" s="56"/>
      <c r="CR128" s="56"/>
      <c r="CS128" s="56"/>
      <c r="CT128" s="56"/>
      <c r="CU128" s="56"/>
      <c r="CV128" s="56"/>
      <c r="CW128" s="56"/>
      <c r="CX128" s="56"/>
      <c r="CY128" s="56"/>
      <c r="CZ128" s="56"/>
      <c r="DA128" s="56"/>
      <c r="DB128" s="56"/>
      <c r="DC128" s="56"/>
      <c r="DD128" s="56"/>
      <c r="DE128" s="56"/>
      <c r="DF128" s="56"/>
      <c r="DG128" s="56"/>
      <c r="DH128" s="56"/>
      <c r="DI128" s="56"/>
      <c r="DJ128" s="56"/>
      <c r="DK128" s="56"/>
      <c r="DL128" s="56"/>
      <c r="DM128" s="56"/>
      <c r="DN128" s="56"/>
      <c r="DO128" s="56"/>
      <c r="DP128" s="56"/>
      <c r="DQ128" s="56"/>
      <c r="DR128" s="56"/>
      <c r="DS128" s="56"/>
      <c r="DT128" s="56"/>
      <c r="DU128" s="56"/>
      <c r="DV128" s="56"/>
      <c r="DW128" s="56"/>
      <c r="DX128" s="56"/>
      <c r="DY128" s="56"/>
      <c r="DZ128" s="56"/>
      <c r="EA128" s="56"/>
      <c r="EB128" s="56"/>
      <c r="EC128" s="56"/>
      <c r="ED128" s="56"/>
      <c r="EE128" s="56"/>
      <c r="EF128" s="56"/>
      <c r="EG128" s="56"/>
      <c r="EH128" s="56"/>
      <c r="EI128" s="56"/>
      <c r="EJ128" s="56"/>
      <c r="EK128" s="56"/>
      <c r="EL128" s="56"/>
      <c r="EM128" s="56"/>
      <c r="EN128" s="56"/>
      <c r="EO128" s="56"/>
      <c r="EP128" s="56"/>
      <c r="EQ128" s="56"/>
      <c r="ER128" s="56"/>
      <c r="ES128" s="56"/>
      <c r="ET128" s="56"/>
      <c r="EU128" s="56"/>
      <c r="EV128" s="56"/>
      <c r="EW128" s="56"/>
      <c r="EX128" s="56"/>
      <c r="EY128" s="56"/>
      <c r="EZ128" s="56"/>
      <c r="FA128" s="56"/>
      <c r="FB128" s="56"/>
      <c r="FC128" s="56"/>
      <c r="FD128" s="56"/>
      <c r="FE128" s="56"/>
      <c r="FF128" s="56"/>
      <c r="FG128" s="56"/>
      <c r="FH128" s="56"/>
      <c r="FI128" s="56"/>
      <c r="FJ128" s="56"/>
      <c r="FK128" s="56"/>
      <c r="FL128" s="56"/>
      <c r="FM128" s="56"/>
      <c r="FN128" s="56"/>
      <c r="FO128" s="56"/>
      <c r="FP128" s="56"/>
      <c r="FQ128" s="56"/>
      <c r="FR128" s="56"/>
      <c r="FS128" s="56"/>
      <c r="FT128" s="56"/>
      <c r="FU128" s="56"/>
      <c r="FV128" s="56"/>
      <c r="FW128" s="56"/>
      <c r="FX128" s="56"/>
      <c r="FY128" s="56"/>
      <c r="FZ128" s="56"/>
      <c r="GA128" s="56"/>
      <c r="GB128" s="56"/>
      <c r="GC128" s="56"/>
    </row>
    <row r="129" s="168" customFormat="1" ht="22" customHeight="1" spans="1:185">
      <c r="A129" s="182" t="s">
        <v>1683</v>
      </c>
      <c r="B129" s="183" t="s">
        <v>1681</v>
      </c>
      <c r="C129" s="184" t="s">
        <v>1684</v>
      </c>
      <c r="D129" s="181">
        <v>0.5711</v>
      </c>
      <c r="E129" s="56"/>
      <c r="F129" s="56"/>
      <c r="G129" s="56"/>
      <c r="H129" s="56"/>
      <c r="I129" s="56"/>
      <c r="J129" s="56"/>
      <c r="K129" s="56"/>
      <c r="L129" s="56"/>
      <c r="M129" s="56"/>
      <c r="N129" s="56"/>
      <c r="O129" s="56"/>
      <c r="P129" s="56"/>
      <c r="Q129" s="56"/>
      <c r="R129" s="56"/>
      <c r="S129" s="56"/>
      <c r="T129" s="56"/>
      <c r="U129" s="56"/>
      <c r="V129" s="56"/>
      <c r="W129" s="56"/>
      <c r="X129" s="56"/>
      <c r="Y129" s="56"/>
      <c r="Z129" s="56"/>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c r="BB129" s="56"/>
      <c r="BC129" s="56"/>
      <c r="BD129" s="56"/>
      <c r="BE129" s="56"/>
      <c r="BF129" s="56"/>
      <c r="BG129" s="56"/>
      <c r="BH129" s="56"/>
      <c r="BI129" s="56"/>
      <c r="BJ129" s="56"/>
      <c r="BK129" s="56"/>
      <c r="BL129" s="56"/>
      <c r="BM129" s="56"/>
      <c r="BN129" s="56"/>
      <c r="BO129" s="56"/>
      <c r="BP129" s="56"/>
      <c r="BQ129" s="56"/>
      <c r="BR129" s="56"/>
      <c r="BS129" s="56"/>
      <c r="BT129" s="56"/>
      <c r="BU129" s="56"/>
      <c r="BV129" s="56"/>
      <c r="BW129" s="56"/>
      <c r="BX129" s="56"/>
      <c r="BY129" s="56"/>
      <c r="BZ129" s="56"/>
      <c r="CA129" s="56"/>
      <c r="CB129" s="56"/>
      <c r="CC129" s="56"/>
      <c r="CD129" s="56"/>
      <c r="CE129" s="56"/>
      <c r="CF129" s="56"/>
      <c r="CG129" s="56"/>
      <c r="CH129" s="56"/>
      <c r="CI129" s="56"/>
      <c r="CJ129" s="56"/>
      <c r="CK129" s="56"/>
      <c r="CL129" s="56"/>
      <c r="CM129" s="56"/>
      <c r="CN129" s="56"/>
      <c r="CO129" s="56"/>
      <c r="CP129" s="56"/>
      <c r="CQ129" s="56"/>
      <c r="CR129" s="56"/>
      <c r="CS129" s="56"/>
      <c r="CT129" s="56"/>
      <c r="CU129" s="56"/>
      <c r="CV129" s="56"/>
      <c r="CW129" s="56"/>
      <c r="CX129" s="56"/>
      <c r="CY129" s="56"/>
      <c r="CZ129" s="56"/>
      <c r="DA129" s="56"/>
      <c r="DB129" s="56"/>
      <c r="DC129" s="56"/>
      <c r="DD129" s="56"/>
      <c r="DE129" s="56"/>
      <c r="DF129" s="56"/>
      <c r="DG129" s="56"/>
      <c r="DH129" s="56"/>
      <c r="DI129" s="56"/>
      <c r="DJ129" s="56"/>
      <c r="DK129" s="56"/>
      <c r="DL129" s="56"/>
      <c r="DM129" s="56"/>
      <c r="DN129" s="56"/>
      <c r="DO129" s="56"/>
      <c r="DP129" s="56"/>
      <c r="DQ129" s="56"/>
      <c r="DR129" s="56"/>
      <c r="DS129" s="56"/>
      <c r="DT129" s="56"/>
      <c r="DU129" s="56"/>
      <c r="DV129" s="56"/>
      <c r="DW129" s="56"/>
      <c r="DX129" s="56"/>
      <c r="DY129" s="56"/>
      <c r="DZ129" s="56"/>
      <c r="EA129" s="56"/>
      <c r="EB129" s="56"/>
      <c r="EC129" s="56"/>
      <c r="ED129" s="56"/>
      <c r="EE129" s="56"/>
      <c r="EF129" s="56"/>
      <c r="EG129" s="56"/>
      <c r="EH129" s="56"/>
      <c r="EI129" s="56"/>
      <c r="EJ129" s="56"/>
      <c r="EK129" s="56"/>
      <c r="EL129" s="56"/>
      <c r="EM129" s="56"/>
      <c r="EN129" s="56"/>
      <c r="EO129" s="56"/>
      <c r="EP129" s="56"/>
      <c r="EQ129" s="56"/>
      <c r="ER129" s="56"/>
      <c r="ES129" s="56"/>
      <c r="ET129" s="56"/>
      <c r="EU129" s="56"/>
      <c r="EV129" s="56"/>
      <c r="EW129" s="56"/>
      <c r="EX129" s="56"/>
      <c r="EY129" s="56"/>
      <c r="EZ129" s="56"/>
      <c r="FA129" s="56"/>
      <c r="FB129" s="56"/>
      <c r="FC129" s="56"/>
      <c r="FD129" s="56"/>
      <c r="FE129" s="56"/>
      <c r="FF129" s="56"/>
      <c r="FG129" s="56"/>
      <c r="FH129" s="56"/>
      <c r="FI129" s="56"/>
      <c r="FJ129" s="56"/>
      <c r="FK129" s="56"/>
      <c r="FL129" s="56"/>
      <c r="FM129" s="56"/>
      <c r="FN129" s="56"/>
      <c r="FO129" s="56"/>
      <c r="FP129" s="56"/>
      <c r="FQ129" s="56"/>
      <c r="FR129" s="56"/>
      <c r="FS129" s="56"/>
      <c r="FT129" s="56"/>
      <c r="FU129" s="56"/>
      <c r="FV129" s="56"/>
      <c r="FW129" s="56"/>
      <c r="FX129" s="56"/>
      <c r="FY129" s="56"/>
      <c r="FZ129" s="56"/>
      <c r="GA129" s="56"/>
      <c r="GB129" s="56"/>
      <c r="GC129" s="56"/>
    </row>
    <row r="130" s="168" customFormat="1" ht="22" customHeight="1" spans="1:185">
      <c r="A130" s="182" t="s">
        <v>1676</v>
      </c>
      <c r="B130" s="183" t="s">
        <v>1681</v>
      </c>
      <c r="C130" s="184" t="s">
        <v>1677</v>
      </c>
      <c r="D130" s="181">
        <v>0.3424</v>
      </c>
      <c r="E130" s="56"/>
      <c r="F130" s="56"/>
      <c r="G130" s="56"/>
      <c r="H130" s="56"/>
      <c r="I130" s="56"/>
      <c r="J130" s="56"/>
      <c r="K130" s="56"/>
      <c r="L130" s="56"/>
      <c r="M130" s="56"/>
      <c r="N130" s="56"/>
      <c r="O130" s="56"/>
      <c r="P130" s="56"/>
      <c r="Q130" s="56"/>
      <c r="R130" s="56"/>
      <c r="S130" s="56"/>
      <c r="T130" s="56"/>
      <c r="U130" s="56"/>
      <c r="V130" s="56"/>
      <c r="W130" s="56"/>
      <c r="X130" s="56"/>
      <c r="Y130" s="56"/>
      <c r="Z130" s="56"/>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c r="BB130" s="56"/>
      <c r="BC130" s="56"/>
      <c r="BD130" s="56"/>
      <c r="BE130" s="56"/>
      <c r="BF130" s="56"/>
      <c r="BG130" s="56"/>
      <c r="BH130" s="56"/>
      <c r="BI130" s="56"/>
      <c r="BJ130" s="56"/>
      <c r="BK130" s="56"/>
      <c r="BL130" s="56"/>
      <c r="BM130" s="56"/>
      <c r="BN130" s="56"/>
      <c r="BO130" s="56"/>
      <c r="BP130" s="56"/>
      <c r="BQ130" s="56"/>
      <c r="BR130" s="56"/>
      <c r="BS130" s="56"/>
      <c r="BT130" s="56"/>
      <c r="BU130" s="56"/>
      <c r="BV130" s="56"/>
      <c r="BW130" s="56"/>
      <c r="BX130" s="56"/>
      <c r="BY130" s="56"/>
      <c r="BZ130" s="56"/>
      <c r="CA130" s="56"/>
      <c r="CB130" s="56"/>
      <c r="CC130" s="56"/>
      <c r="CD130" s="56"/>
      <c r="CE130" s="56"/>
      <c r="CF130" s="56"/>
      <c r="CG130" s="56"/>
      <c r="CH130" s="56"/>
      <c r="CI130" s="56"/>
      <c r="CJ130" s="56"/>
      <c r="CK130" s="56"/>
      <c r="CL130" s="56"/>
      <c r="CM130" s="56"/>
      <c r="CN130" s="56"/>
      <c r="CO130" s="56"/>
      <c r="CP130" s="56"/>
      <c r="CQ130" s="56"/>
      <c r="CR130" s="56"/>
      <c r="CS130" s="56"/>
      <c r="CT130" s="56"/>
      <c r="CU130" s="56"/>
      <c r="CV130" s="56"/>
      <c r="CW130" s="56"/>
      <c r="CX130" s="56"/>
      <c r="CY130" s="56"/>
      <c r="CZ130" s="56"/>
      <c r="DA130" s="56"/>
      <c r="DB130" s="56"/>
      <c r="DC130" s="56"/>
      <c r="DD130" s="56"/>
      <c r="DE130" s="56"/>
      <c r="DF130" s="56"/>
      <c r="DG130" s="56"/>
      <c r="DH130" s="56"/>
      <c r="DI130" s="56"/>
      <c r="DJ130" s="56"/>
      <c r="DK130" s="56"/>
      <c r="DL130" s="56"/>
      <c r="DM130" s="56"/>
      <c r="DN130" s="56"/>
      <c r="DO130" s="56"/>
      <c r="DP130" s="56"/>
      <c r="DQ130" s="56"/>
      <c r="DR130" s="56"/>
      <c r="DS130" s="56"/>
      <c r="DT130" s="56"/>
      <c r="DU130" s="56"/>
      <c r="DV130" s="56"/>
      <c r="DW130" s="56"/>
      <c r="DX130" s="56"/>
      <c r="DY130" s="56"/>
      <c r="DZ130" s="56"/>
      <c r="EA130" s="56"/>
      <c r="EB130" s="56"/>
      <c r="EC130" s="56"/>
      <c r="ED130" s="56"/>
      <c r="EE130" s="56"/>
      <c r="EF130" s="56"/>
      <c r="EG130" s="56"/>
      <c r="EH130" s="56"/>
      <c r="EI130" s="56"/>
      <c r="EJ130" s="56"/>
      <c r="EK130" s="56"/>
      <c r="EL130" s="56"/>
      <c r="EM130" s="56"/>
      <c r="EN130" s="56"/>
      <c r="EO130" s="56"/>
      <c r="EP130" s="56"/>
      <c r="EQ130" s="56"/>
      <c r="ER130" s="56"/>
      <c r="ES130" s="56"/>
      <c r="ET130" s="56"/>
      <c r="EU130" s="56"/>
      <c r="EV130" s="56"/>
      <c r="EW130" s="56"/>
      <c r="EX130" s="56"/>
      <c r="EY130" s="56"/>
      <c r="EZ130" s="56"/>
      <c r="FA130" s="56"/>
      <c r="FB130" s="56"/>
      <c r="FC130" s="56"/>
      <c r="FD130" s="56"/>
      <c r="FE130" s="56"/>
      <c r="FF130" s="56"/>
      <c r="FG130" s="56"/>
      <c r="FH130" s="56"/>
      <c r="FI130" s="56"/>
      <c r="FJ130" s="56"/>
      <c r="FK130" s="56"/>
      <c r="FL130" s="56"/>
      <c r="FM130" s="56"/>
      <c r="FN130" s="56"/>
      <c r="FO130" s="56"/>
      <c r="FP130" s="56"/>
      <c r="FQ130" s="56"/>
      <c r="FR130" s="56"/>
      <c r="FS130" s="56"/>
      <c r="FT130" s="56"/>
      <c r="FU130" s="56"/>
      <c r="FV130" s="56"/>
      <c r="FW130" s="56"/>
      <c r="FX130" s="56"/>
      <c r="FY130" s="56"/>
      <c r="FZ130" s="56"/>
      <c r="GA130" s="56"/>
      <c r="GB130" s="56"/>
      <c r="GC130" s="56"/>
    </row>
    <row r="131" s="168" customFormat="1" ht="22" customHeight="1" spans="1:185">
      <c r="A131" s="182" t="s">
        <v>1685</v>
      </c>
      <c r="B131" s="183" t="s">
        <v>1686</v>
      </c>
      <c r="C131" s="184" t="s">
        <v>1687</v>
      </c>
      <c r="D131" s="181">
        <v>40</v>
      </c>
      <c r="E131" s="56"/>
      <c r="F131" s="56"/>
      <c r="G131" s="56"/>
      <c r="H131" s="56"/>
      <c r="I131" s="56"/>
      <c r="J131" s="56"/>
      <c r="K131" s="56"/>
      <c r="L131" s="56"/>
      <c r="M131" s="56"/>
      <c r="N131" s="56"/>
      <c r="O131" s="56"/>
      <c r="P131" s="56"/>
      <c r="Q131" s="56"/>
      <c r="R131" s="56"/>
      <c r="S131" s="56"/>
      <c r="T131" s="56"/>
      <c r="U131" s="56"/>
      <c r="V131" s="56"/>
      <c r="W131" s="56"/>
      <c r="X131" s="56"/>
      <c r="Y131" s="56"/>
      <c r="Z131" s="56"/>
      <c r="AA131" s="56"/>
      <c r="AB131" s="56"/>
      <c r="AC131" s="56"/>
      <c r="AD131" s="56"/>
      <c r="AE131" s="56"/>
      <c r="AF131" s="56"/>
      <c r="AG131" s="56"/>
      <c r="AH131" s="56"/>
      <c r="AI131" s="56"/>
      <c r="AJ131" s="56"/>
      <c r="AK131" s="56"/>
      <c r="AL131" s="56"/>
      <c r="AM131" s="56"/>
      <c r="AN131" s="56"/>
      <c r="AO131" s="56"/>
      <c r="AP131" s="56"/>
      <c r="AQ131" s="56"/>
      <c r="AR131" s="56"/>
      <c r="AS131" s="56"/>
      <c r="AT131" s="56"/>
      <c r="AU131" s="56"/>
      <c r="AV131" s="56"/>
      <c r="AW131" s="56"/>
      <c r="AX131" s="56"/>
      <c r="AY131" s="56"/>
      <c r="AZ131" s="56"/>
      <c r="BA131" s="56"/>
      <c r="BB131" s="56"/>
      <c r="BC131" s="56"/>
      <c r="BD131" s="56"/>
      <c r="BE131" s="56"/>
      <c r="BF131" s="56"/>
      <c r="BG131" s="56"/>
      <c r="BH131" s="56"/>
      <c r="BI131" s="56"/>
      <c r="BJ131" s="56"/>
      <c r="BK131" s="56"/>
      <c r="BL131" s="56"/>
      <c r="BM131" s="56"/>
      <c r="BN131" s="56"/>
      <c r="BO131" s="56"/>
      <c r="BP131" s="56"/>
      <c r="BQ131" s="56"/>
      <c r="BR131" s="56"/>
      <c r="BS131" s="56"/>
      <c r="BT131" s="56"/>
      <c r="BU131" s="56"/>
      <c r="BV131" s="56"/>
      <c r="BW131" s="56"/>
      <c r="BX131" s="56"/>
      <c r="BY131" s="56"/>
      <c r="BZ131" s="56"/>
      <c r="CA131" s="56"/>
      <c r="CB131" s="56"/>
      <c r="CC131" s="56"/>
      <c r="CD131" s="56"/>
      <c r="CE131" s="56"/>
      <c r="CF131" s="56"/>
      <c r="CG131" s="56"/>
      <c r="CH131" s="56"/>
      <c r="CI131" s="56"/>
      <c r="CJ131" s="56"/>
      <c r="CK131" s="56"/>
      <c r="CL131" s="56"/>
      <c r="CM131" s="56"/>
      <c r="CN131" s="56"/>
      <c r="CO131" s="56"/>
      <c r="CP131" s="56"/>
      <c r="CQ131" s="56"/>
      <c r="CR131" s="56"/>
      <c r="CS131" s="56"/>
      <c r="CT131" s="56"/>
      <c r="CU131" s="56"/>
      <c r="CV131" s="56"/>
      <c r="CW131" s="56"/>
      <c r="CX131" s="56"/>
      <c r="CY131" s="56"/>
      <c r="CZ131" s="56"/>
      <c r="DA131" s="56"/>
      <c r="DB131" s="56"/>
      <c r="DC131" s="56"/>
      <c r="DD131" s="56"/>
      <c r="DE131" s="56"/>
      <c r="DF131" s="56"/>
      <c r="DG131" s="56"/>
      <c r="DH131" s="56"/>
      <c r="DI131" s="56"/>
      <c r="DJ131" s="56"/>
      <c r="DK131" s="56"/>
      <c r="DL131" s="56"/>
      <c r="DM131" s="56"/>
      <c r="DN131" s="56"/>
      <c r="DO131" s="56"/>
      <c r="DP131" s="56"/>
      <c r="DQ131" s="56"/>
      <c r="DR131" s="56"/>
      <c r="DS131" s="56"/>
      <c r="DT131" s="56"/>
      <c r="DU131" s="56"/>
      <c r="DV131" s="56"/>
      <c r="DW131" s="56"/>
      <c r="DX131" s="56"/>
      <c r="DY131" s="56"/>
      <c r="DZ131" s="56"/>
      <c r="EA131" s="56"/>
      <c r="EB131" s="56"/>
      <c r="EC131" s="56"/>
      <c r="ED131" s="56"/>
      <c r="EE131" s="56"/>
      <c r="EF131" s="56"/>
      <c r="EG131" s="56"/>
      <c r="EH131" s="56"/>
      <c r="EI131" s="56"/>
      <c r="EJ131" s="56"/>
      <c r="EK131" s="56"/>
      <c r="EL131" s="56"/>
      <c r="EM131" s="56"/>
      <c r="EN131" s="56"/>
      <c r="EO131" s="56"/>
      <c r="EP131" s="56"/>
      <c r="EQ131" s="56"/>
      <c r="ER131" s="56"/>
      <c r="ES131" s="56"/>
      <c r="ET131" s="56"/>
      <c r="EU131" s="56"/>
      <c r="EV131" s="56"/>
      <c r="EW131" s="56"/>
      <c r="EX131" s="56"/>
      <c r="EY131" s="56"/>
      <c r="EZ131" s="56"/>
      <c r="FA131" s="56"/>
      <c r="FB131" s="56"/>
      <c r="FC131" s="56"/>
      <c r="FD131" s="56"/>
      <c r="FE131" s="56"/>
      <c r="FF131" s="56"/>
      <c r="FG131" s="56"/>
      <c r="FH131" s="56"/>
      <c r="FI131" s="56"/>
      <c r="FJ131" s="56"/>
      <c r="FK131" s="56"/>
      <c r="FL131" s="56"/>
      <c r="FM131" s="56"/>
      <c r="FN131" s="56"/>
      <c r="FO131" s="56"/>
      <c r="FP131" s="56"/>
      <c r="FQ131" s="56"/>
      <c r="FR131" s="56"/>
      <c r="FS131" s="56"/>
      <c r="FT131" s="56"/>
      <c r="FU131" s="56"/>
      <c r="FV131" s="56"/>
      <c r="FW131" s="56"/>
      <c r="FX131" s="56"/>
      <c r="FY131" s="56"/>
      <c r="FZ131" s="56"/>
      <c r="GA131" s="56"/>
      <c r="GB131" s="56"/>
      <c r="GC131" s="56"/>
    </row>
    <row r="132" s="168" customFormat="1" ht="22" customHeight="1" spans="1:185">
      <c r="A132" s="182" t="s">
        <v>1688</v>
      </c>
      <c r="B132" s="183" t="s">
        <v>1686</v>
      </c>
      <c r="C132" s="184" t="s">
        <v>1689</v>
      </c>
      <c r="D132" s="181">
        <v>10.7</v>
      </c>
      <c r="E132" s="56"/>
      <c r="F132" s="56"/>
      <c r="G132" s="56"/>
      <c r="H132" s="56"/>
      <c r="I132" s="56"/>
      <c r="J132" s="56"/>
      <c r="K132" s="56"/>
      <c r="L132" s="56"/>
      <c r="M132" s="56"/>
      <c r="N132" s="56"/>
      <c r="O132" s="56"/>
      <c r="P132" s="56"/>
      <c r="Q132" s="56"/>
      <c r="R132" s="56"/>
      <c r="S132" s="56"/>
      <c r="T132" s="56"/>
      <c r="U132" s="56"/>
      <c r="V132" s="56"/>
      <c r="W132" s="56"/>
      <c r="X132" s="56"/>
      <c r="Y132" s="56"/>
      <c r="Z132" s="56"/>
      <c r="AA132" s="56"/>
      <c r="AB132" s="56"/>
      <c r="AC132" s="56"/>
      <c r="AD132" s="56"/>
      <c r="AE132" s="56"/>
      <c r="AF132" s="56"/>
      <c r="AG132" s="56"/>
      <c r="AH132" s="56"/>
      <c r="AI132" s="56"/>
      <c r="AJ132" s="56"/>
      <c r="AK132" s="56"/>
      <c r="AL132" s="56"/>
      <c r="AM132" s="56"/>
      <c r="AN132" s="56"/>
      <c r="AO132" s="56"/>
      <c r="AP132" s="56"/>
      <c r="AQ132" s="56"/>
      <c r="AR132" s="56"/>
      <c r="AS132" s="56"/>
      <c r="AT132" s="56"/>
      <c r="AU132" s="56"/>
      <c r="AV132" s="56"/>
      <c r="AW132" s="56"/>
      <c r="AX132" s="56"/>
      <c r="AY132" s="56"/>
      <c r="AZ132" s="56"/>
      <c r="BA132" s="56"/>
      <c r="BB132" s="56"/>
      <c r="BC132" s="56"/>
      <c r="BD132" s="56"/>
      <c r="BE132" s="56"/>
      <c r="BF132" s="56"/>
      <c r="BG132" s="56"/>
      <c r="BH132" s="56"/>
      <c r="BI132" s="56"/>
      <c r="BJ132" s="56"/>
      <c r="BK132" s="56"/>
      <c r="BL132" s="56"/>
      <c r="BM132" s="56"/>
      <c r="BN132" s="56"/>
      <c r="BO132" s="56"/>
      <c r="BP132" s="56"/>
      <c r="BQ132" s="56"/>
      <c r="BR132" s="56"/>
      <c r="BS132" s="56"/>
      <c r="BT132" s="56"/>
      <c r="BU132" s="56"/>
      <c r="BV132" s="56"/>
      <c r="BW132" s="56"/>
      <c r="BX132" s="56"/>
      <c r="BY132" s="56"/>
      <c r="BZ132" s="56"/>
      <c r="CA132" s="56"/>
      <c r="CB132" s="56"/>
      <c r="CC132" s="56"/>
      <c r="CD132" s="56"/>
      <c r="CE132" s="56"/>
      <c r="CF132" s="56"/>
      <c r="CG132" s="56"/>
      <c r="CH132" s="56"/>
      <c r="CI132" s="56"/>
      <c r="CJ132" s="56"/>
      <c r="CK132" s="56"/>
      <c r="CL132" s="56"/>
      <c r="CM132" s="56"/>
      <c r="CN132" s="56"/>
      <c r="CO132" s="56"/>
      <c r="CP132" s="56"/>
      <c r="CQ132" s="56"/>
      <c r="CR132" s="56"/>
      <c r="CS132" s="56"/>
      <c r="CT132" s="56"/>
      <c r="CU132" s="56"/>
      <c r="CV132" s="56"/>
      <c r="CW132" s="56"/>
      <c r="CX132" s="56"/>
      <c r="CY132" s="56"/>
      <c r="CZ132" s="56"/>
      <c r="DA132" s="56"/>
      <c r="DB132" s="56"/>
      <c r="DC132" s="56"/>
      <c r="DD132" s="56"/>
      <c r="DE132" s="56"/>
      <c r="DF132" s="56"/>
      <c r="DG132" s="56"/>
      <c r="DH132" s="56"/>
      <c r="DI132" s="56"/>
      <c r="DJ132" s="56"/>
      <c r="DK132" s="56"/>
      <c r="DL132" s="56"/>
      <c r="DM132" s="56"/>
      <c r="DN132" s="56"/>
      <c r="DO132" s="56"/>
      <c r="DP132" s="56"/>
      <c r="DQ132" s="56"/>
      <c r="DR132" s="56"/>
      <c r="DS132" s="56"/>
      <c r="DT132" s="56"/>
      <c r="DU132" s="56"/>
      <c r="DV132" s="56"/>
      <c r="DW132" s="56"/>
      <c r="DX132" s="56"/>
      <c r="DY132" s="56"/>
      <c r="DZ132" s="56"/>
      <c r="EA132" s="56"/>
      <c r="EB132" s="56"/>
      <c r="EC132" s="56"/>
      <c r="ED132" s="56"/>
      <c r="EE132" s="56"/>
      <c r="EF132" s="56"/>
      <c r="EG132" s="56"/>
      <c r="EH132" s="56"/>
      <c r="EI132" s="56"/>
      <c r="EJ132" s="56"/>
      <c r="EK132" s="56"/>
      <c r="EL132" s="56"/>
      <c r="EM132" s="56"/>
      <c r="EN132" s="56"/>
      <c r="EO132" s="56"/>
      <c r="EP132" s="56"/>
      <c r="EQ132" s="56"/>
      <c r="ER132" s="56"/>
      <c r="ES132" s="56"/>
      <c r="ET132" s="56"/>
      <c r="EU132" s="56"/>
      <c r="EV132" s="56"/>
      <c r="EW132" s="56"/>
      <c r="EX132" s="56"/>
      <c r="EY132" s="56"/>
      <c r="EZ132" s="56"/>
      <c r="FA132" s="56"/>
      <c r="FB132" s="56"/>
      <c r="FC132" s="56"/>
      <c r="FD132" s="56"/>
      <c r="FE132" s="56"/>
      <c r="FF132" s="56"/>
      <c r="FG132" s="56"/>
      <c r="FH132" s="56"/>
      <c r="FI132" s="56"/>
      <c r="FJ132" s="56"/>
      <c r="FK132" s="56"/>
      <c r="FL132" s="56"/>
      <c r="FM132" s="56"/>
      <c r="FN132" s="56"/>
      <c r="FO132" s="56"/>
      <c r="FP132" s="56"/>
      <c r="FQ132" s="56"/>
      <c r="FR132" s="56"/>
      <c r="FS132" s="56"/>
      <c r="FT132" s="56"/>
      <c r="FU132" s="56"/>
      <c r="FV132" s="56"/>
      <c r="FW132" s="56"/>
      <c r="FX132" s="56"/>
      <c r="FY132" s="56"/>
      <c r="FZ132" s="56"/>
      <c r="GA132" s="56"/>
      <c r="GB132" s="56"/>
      <c r="GC132" s="56"/>
    </row>
    <row r="133" s="168" customFormat="1" ht="22" customHeight="1" spans="1:185">
      <c r="A133" s="182" t="s">
        <v>1680</v>
      </c>
      <c r="B133" s="183" t="s">
        <v>1686</v>
      </c>
      <c r="C133" s="184" t="s">
        <v>1682</v>
      </c>
      <c r="D133" s="181">
        <v>17.67</v>
      </c>
      <c r="E133" s="56"/>
      <c r="F133" s="56"/>
      <c r="G133" s="56"/>
      <c r="H133" s="56"/>
      <c r="I133" s="56"/>
      <c r="J133" s="56"/>
      <c r="K133" s="56"/>
      <c r="L133" s="56"/>
      <c r="M133" s="56"/>
      <c r="N133" s="56"/>
      <c r="O133" s="56"/>
      <c r="P133" s="56"/>
      <c r="Q133" s="56"/>
      <c r="R133" s="56"/>
      <c r="S133" s="56"/>
      <c r="T133" s="56"/>
      <c r="U133" s="56"/>
      <c r="V133" s="56"/>
      <c r="W133" s="56"/>
      <c r="X133" s="56"/>
      <c r="Y133" s="56"/>
      <c r="Z133" s="56"/>
      <c r="AA133" s="56"/>
      <c r="AB133" s="56"/>
      <c r="AC133" s="56"/>
      <c r="AD133" s="56"/>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c r="BB133" s="56"/>
      <c r="BC133" s="56"/>
      <c r="BD133" s="56"/>
      <c r="BE133" s="56"/>
      <c r="BF133" s="56"/>
      <c r="BG133" s="56"/>
      <c r="BH133" s="56"/>
      <c r="BI133" s="56"/>
      <c r="BJ133" s="56"/>
      <c r="BK133" s="56"/>
      <c r="BL133" s="56"/>
      <c r="BM133" s="56"/>
      <c r="BN133" s="56"/>
      <c r="BO133" s="56"/>
      <c r="BP133" s="56"/>
      <c r="BQ133" s="56"/>
      <c r="BR133" s="56"/>
      <c r="BS133" s="56"/>
      <c r="BT133" s="56"/>
      <c r="BU133" s="56"/>
      <c r="BV133" s="56"/>
      <c r="BW133" s="56"/>
      <c r="BX133" s="56"/>
      <c r="BY133" s="56"/>
      <c r="BZ133" s="56"/>
      <c r="CA133" s="56"/>
      <c r="CB133" s="56"/>
      <c r="CC133" s="56"/>
      <c r="CD133" s="56"/>
      <c r="CE133" s="56"/>
      <c r="CF133" s="56"/>
      <c r="CG133" s="56"/>
      <c r="CH133" s="56"/>
      <c r="CI133" s="56"/>
      <c r="CJ133" s="56"/>
      <c r="CK133" s="56"/>
      <c r="CL133" s="56"/>
      <c r="CM133" s="56"/>
      <c r="CN133" s="56"/>
      <c r="CO133" s="56"/>
      <c r="CP133" s="56"/>
      <c r="CQ133" s="56"/>
      <c r="CR133" s="56"/>
      <c r="CS133" s="56"/>
      <c r="CT133" s="56"/>
      <c r="CU133" s="56"/>
      <c r="CV133" s="56"/>
      <c r="CW133" s="56"/>
      <c r="CX133" s="56"/>
      <c r="CY133" s="56"/>
      <c r="CZ133" s="56"/>
      <c r="DA133" s="56"/>
      <c r="DB133" s="56"/>
      <c r="DC133" s="56"/>
      <c r="DD133" s="56"/>
      <c r="DE133" s="56"/>
      <c r="DF133" s="56"/>
      <c r="DG133" s="56"/>
      <c r="DH133" s="56"/>
      <c r="DI133" s="56"/>
      <c r="DJ133" s="56"/>
      <c r="DK133" s="56"/>
      <c r="DL133" s="56"/>
      <c r="DM133" s="56"/>
      <c r="DN133" s="56"/>
      <c r="DO133" s="56"/>
      <c r="DP133" s="56"/>
      <c r="DQ133" s="56"/>
      <c r="DR133" s="56"/>
      <c r="DS133" s="56"/>
      <c r="DT133" s="56"/>
      <c r="DU133" s="56"/>
      <c r="DV133" s="56"/>
      <c r="DW133" s="56"/>
      <c r="DX133" s="56"/>
      <c r="DY133" s="56"/>
      <c r="DZ133" s="56"/>
      <c r="EA133" s="56"/>
      <c r="EB133" s="56"/>
      <c r="EC133" s="56"/>
      <c r="ED133" s="56"/>
      <c r="EE133" s="56"/>
      <c r="EF133" s="56"/>
      <c r="EG133" s="56"/>
      <c r="EH133" s="56"/>
      <c r="EI133" s="56"/>
      <c r="EJ133" s="56"/>
      <c r="EK133" s="56"/>
      <c r="EL133" s="56"/>
      <c r="EM133" s="56"/>
      <c r="EN133" s="56"/>
      <c r="EO133" s="56"/>
      <c r="EP133" s="56"/>
      <c r="EQ133" s="56"/>
      <c r="ER133" s="56"/>
      <c r="ES133" s="56"/>
      <c r="ET133" s="56"/>
      <c r="EU133" s="56"/>
      <c r="EV133" s="56"/>
      <c r="EW133" s="56"/>
      <c r="EX133" s="56"/>
      <c r="EY133" s="56"/>
      <c r="EZ133" s="56"/>
      <c r="FA133" s="56"/>
      <c r="FB133" s="56"/>
      <c r="FC133" s="56"/>
      <c r="FD133" s="56"/>
      <c r="FE133" s="56"/>
      <c r="FF133" s="56"/>
      <c r="FG133" s="56"/>
      <c r="FH133" s="56"/>
      <c r="FI133" s="56"/>
      <c r="FJ133" s="56"/>
      <c r="FK133" s="56"/>
      <c r="FL133" s="56"/>
      <c r="FM133" s="56"/>
      <c r="FN133" s="56"/>
      <c r="FO133" s="56"/>
      <c r="FP133" s="56"/>
      <c r="FQ133" s="56"/>
      <c r="FR133" s="56"/>
      <c r="FS133" s="56"/>
      <c r="FT133" s="56"/>
      <c r="FU133" s="56"/>
      <c r="FV133" s="56"/>
      <c r="FW133" s="56"/>
      <c r="FX133" s="56"/>
      <c r="FY133" s="56"/>
      <c r="FZ133" s="56"/>
      <c r="GA133" s="56"/>
      <c r="GB133" s="56"/>
      <c r="GC133" s="56"/>
    </row>
    <row r="134" s="168" customFormat="1" ht="22" customHeight="1" spans="1:185">
      <c r="A134" s="182" t="s">
        <v>1685</v>
      </c>
      <c r="B134" s="183" t="s">
        <v>1690</v>
      </c>
      <c r="C134" s="184" t="s">
        <v>1687</v>
      </c>
      <c r="D134" s="181">
        <v>40</v>
      </c>
      <c r="E134" s="56"/>
      <c r="F134" s="56"/>
      <c r="G134" s="56"/>
      <c r="H134" s="56"/>
      <c r="I134" s="56"/>
      <c r="J134" s="56"/>
      <c r="K134" s="56"/>
      <c r="L134" s="56"/>
      <c r="M134" s="56"/>
      <c r="N134" s="56"/>
      <c r="O134" s="56"/>
      <c r="P134" s="56"/>
      <c r="Q134" s="56"/>
      <c r="R134" s="56"/>
      <c r="S134" s="56"/>
      <c r="T134" s="56"/>
      <c r="U134" s="56"/>
      <c r="V134" s="56"/>
      <c r="W134" s="56"/>
      <c r="X134" s="56"/>
      <c r="Y134" s="56"/>
      <c r="Z134" s="56"/>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c r="BF134" s="56"/>
      <c r="BG134" s="56"/>
      <c r="BH134" s="56"/>
      <c r="BI134" s="56"/>
      <c r="BJ134" s="56"/>
      <c r="BK134" s="56"/>
      <c r="BL134" s="56"/>
      <c r="BM134" s="56"/>
      <c r="BN134" s="56"/>
      <c r="BO134" s="56"/>
      <c r="BP134" s="56"/>
      <c r="BQ134" s="56"/>
      <c r="BR134" s="56"/>
      <c r="BS134" s="56"/>
      <c r="BT134" s="56"/>
      <c r="BU134" s="56"/>
      <c r="BV134" s="56"/>
      <c r="BW134" s="56"/>
      <c r="BX134" s="56"/>
      <c r="BY134" s="56"/>
      <c r="BZ134" s="56"/>
      <c r="CA134" s="56"/>
      <c r="CB134" s="56"/>
      <c r="CC134" s="56"/>
      <c r="CD134" s="56"/>
      <c r="CE134" s="56"/>
      <c r="CF134" s="56"/>
      <c r="CG134" s="56"/>
      <c r="CH134" s="56"/>
      <c r="CI134" s="56"/>
      <c r="CJ134" s="56"/>
      <c r="CK134" s="56"/>
      <c r="CL134" s="56"/>
      <c r="CM134" s="56"/>
      <c r="CN134" s="56"/>
      <c r="CO134" s="56"/>
      <c r="CP134" s="56"/>
      <c r="CQ134" s="56"/>
      <c r="CR134" s="56"/>
      <c r="CS134" s="56"/>
      <c r="CT134" s="56"/>
      <c r="CU134" s="56"/>
      <c r="CV134" s="56"/>
      <c r="CW134" s="56"/>
      <c r="CX134" s="56"/>
      <c r="CY134" s="56"/>
      <c r="CZ134" s="56"/>
      <c r="DA134" s="56"/>
      <c r="DB134" s="56"/>
      <c r="DC134" s="56"/>
      <c r="DD134" s="56"/>
      <c r="DE134" s="56"/>
      <c r="DF134" s="56"/>
      <c r="DG134" s="56"/>
      <c r="DH134" s="56"/>
      <c r="DI134" s="56"/>
      <c r="DJ134" s="56"/>
      <c r="DK134" s="56"/>
      <c r="DL134" s="56"/>
      <c r="DM134" s="56"/>
      <c r="DN134" s="56"/>
      <c r="DO134" s="56"/>
      <c r="DP134" s="56"/>
      <c r="DQ134" s="56"/>
      <c r="DR134" s="56"/>
      <c r="DS134" s="56"/>
      <c r="DT134" s="56"/>
      <c r="DU134" s="56"/>
      <c r="DV134" s="56"/>
      <c r="DW134" s="56"/>
      <c r="DX134" s="56"/>
      <c r="DY134" s="56"/>
      <c r="DZ134" s="56"/>
      <c r="EA134" s="56"/>
      <c r="EB134" s="56"/>
      <c r="EC134" s="56"/>
      <c r="ED134" s="56"/>
      <c r="EE134" s="56"/>
      <c r="EF134" s="56"/>
      <c r="EG134" s="56"/>
      <c r="EH134" s="56"/>
      <c r="EI134" s="56"/>
      <c r="EJ134" s="56"/>
      <c r="EK134" s="56"/>
      <c r="EL134" s="56"/>
      <c r="EM134" s="56"/>
      <c r="EN134" s="56"/>
      <c r="EO134" s="56"/>
      <c r="EP134" s="56"/>
      <c r="EQ134" s="56"/>
      <c r="ER134" s="56"/>
      <c r="ES134" s="56"/>
      <c r="ET134" s="56"/>
      <c r="EU134" s="56"/>
      <c r="EV134" s="56"/>
      <c r="EW134" s="56"/>
      <c r="EX134" s="56"/>
      <c r="EY134" s="56"/>
      <c r="EZ134" s="56"/>
      <c r="FA134" s="56"/>
      <c r="FB134" s="56"/>
      <c r="FC134" s="56"/>
      <c r="FD134" s="56"/>
      <c r="FE134" s="56"/>
      <c r="FF134" s="56"/>
      <c r="FG134" s="56"/>
      <c r="FH134" s="56"/>
      <c r="FI134" s="56"/>
      <c r="FJ134" s="56"/>
      <c r="FK134" s="56"/>
      <c r="FL134" s="56"/>
      <c r="FM134" s="56"/>
      <c r="FN134" s="56"/>
      <c r="FO134" s="56"/>
      <c r="FP134" s="56"/>
      <c r="FQ134" s="56"/>
      <c r="FR134" s="56"/>
      <c r="FS134" s="56"/>
      <c r="FT134" s="56"/>
      <c r="FU134" s="56"/>
      <c r="FV134" s="56"/>
      <c r="FW134" s="56"/>
      <c r="FX134" s="56"/>
      <c r="FY134" s="56"/>
      <c r="FZ134" s="56"/>
      <c r="GA134" s="56"/>
      <c r="GB134" s="56"/>
      <c r="GC134" s="56"/>
    </row>
    <row r="135" s="168" customFormat="1" ht="22" customHeight="1" spans="1:185">
      <c r="A135" s="182" t="s">
        <v>1688</v>
      </c>
      <c r="B135" s="183" t="s">
        <v>1690</v>
      </c>
      <c r="C135" s="184" t="s">
        <v>1689</v>
      </c>
      <c r="D135" s="181">
        <v>2.09</v>
      </c>
      <c r="E135" s="56"/>
      <c r="F135" s="56"/>
      <c r="G135" s="56"/>
      <c r="H135" s="56"/>
      <c r="I135" s="56"/>
      <c r="J135" s="56"/>
      <c r="K135" s="56"/>
      <c r="L135" s="56"/>
      <c r="M135" s="56"/>
      <c r="N135" s="56"/>
      <c r="O135" s="56"/>
      <c r="P135" s="56"/>
      <c r="Q135" s="56"/>
      <c r="R135" s="56"/>
      <c r="S135" s="56"/>
      <c r="T135" s="56"/>
      <c r="U135" s="56"/>
      <c r="V135" s="56"/>
      <c r="W135" s="56"/>
      <c r="X135" s="56"/>
      <c r="Y135" s="56"/>
      <c r="Z135" s="56"/>
      <c r="AA135" s="56"/>
      <c r="AB135" s="56"/>
      <c r="AC135" s="56"/>
      <c r="AD135" s="56"/>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c r="BB135" s="56"/>
      <c r="BC135" s="56"/>
      <c r="BD135" s="56"/>
      <c r="BE135" s="56"/>
      <c r="BF135" s="56"/>
      <c r="BG135" s="56"/>
      <c r="BH135" s="56"/>
      <c r="BI135" s="56"/>
      <c r="BJ135" s="56"/>
      <c r="BK135" s="56"/>
      <c r="BL135" s="56"/>
      <c r="BM135" s="56"/>
      <c r="BN135" s="56"/>
      <c r="BO135" s="56"/>
      <c r="BP135" s="56"/>
      <c r="BQ135" s="56"/>
      <c r="BR135" s="56"/>
      <c r="BS135" s="56"/>
      <c r="BT135" s="56"/>
      <c r="BU135" s="56"/>
      <c r="BV135" s="56"/>
      <c r="BW135" s="56"/>
      <c r="BX135" s="56"/>
      <c r="BY135" s="56"/>
      <c r="BZ135" s="56"/>
      <c r="CA135" s="56"/>
      <c r="CB135" s="56"/>
      <c r="CC135" s="56"/>
      <c r="CD135" s="56"/>
      <c r="CE135" s="56"/>
      <c r="CF135" s="56"/>
      <c r="CG135" s="56"/>
      <c r="CH135" s="56"/>
      <c r="CI135" s="56"/>
      <c r="CJ135" s="56"/>
      <c r="CK135" s="56"/>
      <c r="CL135" s="56"/>
      <c r="CM135" s="56"/>
      <c r="CN135" s="56"/>
      <c r="CO135" s="56"/>
      <c r="CP135" s="56"/>
      <c r="CQ135" s="56"/>
      <c r="CR135" s="56"/>
      <c r="CS135" s="56"/>
      <c r="CT135" s="56"/>
      <c r="CU135" s="56"/>
      <c r="CV135" s="56"/>
      <c r="CW135" s="56"/>
      <c r="CX135" s="56"/>
      <c r="CY135" s="56"/>
      <c r="CZ135" s="56"/>
      <c r="DA135" s="56"/>
      <c r="DB135" s="56"/>
      <c r="DC135" s="56"/>
      <c r="DD135" s="56"/>
      <c r="DE135" s="56"/>
      <c r="DF135" s="56"/>
      <c r="DG135" s="56"/>
      <c r="DH135" s="56"/>
      <c r="DI135" s="56"/>
      <c r="DJ135" s="56"/>
      <c r="DK135" s="56"/>
      <c r="DL135" s="56"/>
      <c r="DM135" s="56"/>
      <c r="DN135" s="56"/>
      <c r="DO135" s="56"/>
      <c r="DP135" s="56"/>
      <c r="DQ135" s="56"/>
      <c r="DR135" s="56"/>
      <c r="DS135" s="56"/>
      <c r="DT135" s="56"/>
      <c r="DU135" s="56"/>
      <c r="DV135" s="56"/>
      <c r="DW135" s="56"/>
      <c r="DX135" s="56"/>
      <c r="DY135" s="56"/>
      <c r="DZ135" s="56"/>
      <c r="EA135" s="56"/>
      <c r="EB135" s="56"/>
      <c r="EC135" s="56"/>
      <c r="ED135" s="56"/>
      <c r="EE135" s="56"/>
      <c r="EF135" s="56"/>
      <c r="EG135" s="56"/>
      <c r="EH135" s="56"/>
      <c r="EI135" s="56"/>
      <c r="EJ135" s="56"/>
      <c r="EK135" s="56"/>
      <c r="EL135" s="56"/>
      <c r="EM135" s="56"/>
      <c r="EN135" s="56"/>
      <c r="EO135" s="56"/>
      <c r="EP135" s="56"/>
      <c r="EQ135" s="56"/>
      <c r="ER135" s="56"/>
      <c r="ES135" s="56"/>
      <c r="ET135" s="56"/>
      <c r="EU135" s="56"/>
      <c r="EV135" s="56"/>
      <c r="EW135" s="56"/>
      <c r="EX135" s="56"/>
      <c r="EY135" s="56"/>
      <c r="EZ135" s="56"/>
      <c r="FA135" s="56"/>
      <c r="FB135" s="56"/>
      <c r="FC135" s="56"/>
      <c r="FD135" s="56"/>
      <c r="FE135" s="56"/>
      <c r="FF135" s="56"/>
      <c r="FG135" s="56"/>
      <c r="FH135" s="56"/>
      <c r="FI135" s="56"/>
      <c r="FJ135" s="56"/>
      <c r="FK135" s="56"/>
      <c r="FL135" s="56"/>
      <c r="FM135" s="56"/>
      <c r="FN135" s="56"/>
      <c r="FO135" s="56"/>
      <c r="FP135" s="56"/>
      <c r="FQ135" s="56"/>
      <c r="FR135" s="56"/>
      <c r="FS135" s="56"/>
      <c r="FT135" s="56"/>
      <c r="FU135" s="56"/>
      <c r="FV135" s="56"/>
      <c r="FW135" s="56"/>
      <c r="FX135" s="56"/>
      <c r="FY135" s="56"/>
      <c r="FZ135" s="56"/>
      <c r="GA135" s="56"/>
      <c r="GB135" s="56"/>
      <c r="GC135" s="56"/>
    </row>
    <row r="136" s="168" customFormat="1" ht="22" customHeight="1" spans="1:185">
      <c r="A136" s="182" t="s">
        <v>1680</v>
      </c>
      <c r="B136" s="183" t="s">
        <v>1690</v>
      </c>
      <c r="C136" s="184" t="s">
        <v>1682</v>
      </c>
      <c r="D136" s="181">
        <v>14.72</v>
      </c>
      <c r="E136" s="56"/>
      <c r="F136" s="56"/>
      <c r="G136" s="56"/>
      <c r="H136" s="56"/>
      <c r="I136" s="56"/>
      <c r="J136" s="56"/>
      <c r="K136" s="56"/>
      <c r="L136" s="56"/>
      <c r="M136" s="56"/>
      <c r="N136" s="56"/>
      <c r="O136" s="56"/>
      <c r="P136" s="56"/>
      <c r="Q136" s="56"/>
      <c r="R136" s="56"/>
      <c r="S136" s="56"/>
      <c r="T136" s="56"/>
      <c r="U136" s="56"/>
      <c r="V136" s="56"/>
      <c r="W136" s="56"/>
      <c r="X136" s="56"/>
      <c r="Y136" s="56"/>
      <c r="Z136" s="56"/>
      <c r="AA136" s="56"/>
      <c r="AB136" s="56"/>
      <c r="AC136" s="56"/>
      <c r="AD136" s="56"/>
      <c r="AE136" s="56"/>
      <c r="AF136" s="56"/>
      <c r="AG136" s="56"/>
      <c r="AH136" s="56"/>
      <c r="AI136" s="56"/>
      <c r="AJ136" s="56"/>
      <c r="AK136" s="56"/>
      <c r="AL136" s="56"/>
      <c r="AM136" s="56"/>
      <c r="AN136" s="56"/>
      <c r="AO136" s="56"/>
      <c r="AP136" s="56"/>
      <c r="AQ136" s="56"/>
      <c r="AR136" s="56"/>
      <c r="AS136" s="56"/>
      <c r="AT136" s="56"/>
      <c r="AU136" s="56"/>
      <c r="AV136" s="56"/>
      <c r="AW136" s="56"/>
      <c r="AX136" s="56"/>
      <c r="AY136" s="56"/>
      <c r="AZ136" s="56"/>
      <c r="BA136" s="56"/>
      <c r="BB136" s="56"/>
      <c r="BC136" s="56"/>
      <c r="BD136" s="56"/>
      <c r="BE136" s="56"/>
      <c r="BF136" s="56"/>
      <c r="BG136" s="56"/>
      <c r="BH136" s="56"/>
      <c r="BI136" s="56"/>
      <c r="BJ136" s="56"/>
      <c r="BK136" s="56"/>
      <c r="BL136" s="56"/>
      <c r="BM136" s="56"/>
      <c r="BN136" s="56"/>
      <c r="BO136" s="56"/>
      <c r="BP136" s="56"/>
      <c r="BQ136" s="56"/>
      <c r="BR136" s="56"/>
      <c r="BS136" s="56"/>
      <c r="BT136" s="56"/>
      <c r="BU136" s="56"/>
      <c r="BV136" s="56"/>
      <c r="BW136" s="56"/>
      <c r="BX136" s="56"/>
      <c r="BY136" s="56"/>
      <c r="BZ136" s="56"/>
      <c r="CA136" s="56"/>
      <c r="CB136" s="56"/>
      <c r="CC136" s="56"/>
      <c r="CD136" s="56"/>
      <c r="CE136" s="56"/>
      <c r="CF136" s="56"/>
      <c r="CG136" s="56"/>
      <c r="CH136" s="56"/>
      <c r="CI136" s="56"/>
      <c r="CJ136" s="56"/>
      <c r="CK136" s="56"/>
      <c r="CL136" s="56"/>
      <c r="CM136" s="56"/>
      <c r="CN136" s="56"/>
      <c r="CO136" s="56"/>
      <c r="CP136" s="56"/>
      <c r="CQ136" s="56"/>
      <c r="CR136" s="56"/>
      <c r="CS136" s="56"/>
      <c r="CT136" s="56"/>
      <c r="CU136" s="56"/>
      <c r="CV136" s="56"/>
      <c r="CW136" s="56"/>
      <c r="CX136" s="56"/>
      <c r="CY136" s="56"/>
      <c r="CZ136" s="56"/>
      <c r="DA136" s="56"/>
      <c r="DB136" s="56"/>
      <c r="DC136" s="56"/>
      <c r="DD136" s="56"/>
      <c r="DE136" s="56"/>
      <c r="DF136" s="56"/>
      <c r="DG136" s="56"/>
      <c r="DH136" s="56"/>
      <c r="DI136" s="56"/>
      <c r="DJ136" s="56"/>
      <c r="DK136" s="56"/>
      <c r="DL136" s="56"/>
      <c r="DM136" s="56"/>
      <c r="DN136" s="56"/>
      <c r="DO136" s="56"/>
      <c r="DP136" s="56"/>
      <c r="DQ136" s="56"/>
      <c r="DR136" s="56"/>
      <c r="DS136" s="56"/>
      <c r="DT136" s="56"/>
      <c r="DU136" s="56"/>
      <c r="DV136" s="56"/>
      <c r="DW136" s="56"/>
      <c r="DX136" s="56"/>
      <c r="DY136" s="56"/>
      <c r="DZ136" s="56"/>
      <c r="EA136" s="56"/>
      <c r="EB136" s="56"/>
      <c r="EC136" s="56"/>
      <c r="ED136" s="56"/>
      <c r="EE136" s="56"/>
      <c r="EF136" s="56"/>
      <c r="EG136" s="56"/>
      <c r="EH136" s="56"/>
      <c r="EI136" s="56"/>
      <c r="EJ136" s="56"/>
      <c r="EK136" s="56"/>
      <c r="EL136" s="56"/>
      <c r="EM136" s="56"/>
      <c r="EN136" s="56"/>
      <c r="EO136" s="56"/>
      <c r="EP136" s="56"/>
      <c r="EQ136" s="56"/>
      <c r="ER136" s="56"/>
      <c r="ES136" s="56"/>
      <c r="ET136" s="56"/>
      <c r="EU136" s="56"/>
      <c r="EV136" s="56"/>
      <c r="EW136" s="56"/>
      <c r="EX136" s="56"/>
      <c r="EY136" s="56"/>
      <c r="EZ136" s="56"/>
      <c r="FA136" s="56"/>
      <c r="FB136" s="56"/>
      <c r="FC136" s="56"/>
      <c r="FD136" s="56"/>
      <c r="FE136" s="56"/>
      <c r="FF136" s="56"/>
      <c r="FG136" s="56"/>
      <c r="FH136" s="56"/>
      <c r="FI136" s="56"/>
      <c r="FJ136" s="56"/>
      <c r="FK136" s="56"/>
      <c r="FL136" s="56"/>
      <c r="FM136" s="56"/>
      <c r="FN136" s="56"/>
      <c r="FO136" s="56"/>
      <c r="FP136" s="56"/>
      <c r="FQ136" s="56"/>
      <c r="FR136" s="56"/>
      <c r="FS136" s="56"/>
      <c r="FT136" s="56"/>
      <c r="FU136" s="56"/>
      <c r="FV136" s="56"/>
      <c r="FW136" s="56"/>
      <c r="FX136" s="56"/>
      <c r="FY136" s="56"/>
      <c r="FZ136" s="56"/>
      <c r="GA136" s="56"/>
      <c r="GB136" s="56"/>
      <c r="GC136" s="56"/>
    </row>
    <row r="137" s="168" customFormat="1" ht="22" customHeight="1" spans="1:185">
      <c r="A137" s="182" t="s">
        <v>1688</v>
      </c>
      <c r="B137" s="183" t="s">
        <v>1691</v>
      </c>
      <c r="C137" s="184" t="s">
        <v>1689</v>
      </c>
      <c r="D137" s="181">
        <v>2.31</v>
      </c>
      <c r="E137" s="56"/>
      <c r="F137" s="56"/>
      <c r="G137" s="56"/>
      <c r="H137" s="56"/>
      <c r="I137" s="56"/>
      <c r="J137" s="56"/>
      <c r="K137" s="56"/>
      <c r="L137" s="56"/>
      <c r="M137" s="56"/>
      <c r="N137" s="56"/>
      <c r="O137" s="56"/>
      <c r="P137" s="56"/>
      <c r="Q137" s="56"/>
      <c r="R137" s="56"/>
      <c r="S137" s="56"/>
      <c r="T137" s="56"/>
      <c r="U137" s="56"/>
      <c r="V137" s="56"/>
      <c r="W137" s="56"/>
      <c r="X137" s="56"/>
      <c r="Y137" s="56"/>
      <c r="Z137" s="56"/>
      <c r="AA137" s="56"/>
      <c r="AB137" s="56"/>
      <c r="AC137" s="56"/>
      <c r="AD137" s="56"/>
      <c r="AE137" s="56"/>
      <c r="AF137" s="56"/>
      <c r="AG137" s="56"/>
      <c r="AH137" s="56"/>
      <c r="AI137" s="56"/>
      <c r="AJ137" s="56"/>
      <c r="AK137" s="56"/>
      <c r="AL137" s="56"/>
      <c r="AM137" s="56"/>
      <c r="AN137" s="56"/>
      <c r="AO137" s="56"/>
      <c r="AP137" s="56"/>
      <c r="AQ137" s="56"/>
      <c r="AR137" s="56"/>
      <c r="AS137" s="56"/>
      <c r="AT137" s="56"/>
      <c r="AU137" s="56"/>
      <c r="AV137" s="56"/>
      <c r="AW137" s="56"/>
      <c r="AX137" s="56"/>
      <c r="AY137" s="56"/>
      <c r="AZ137" s="56"/>
      <c r="BA137" s="56"/>
      <c r="BB137" s="56"/>
      <c r="BC137" s="56"/>
      <c r="BD137" s="56"/>
      <c r="BE137" s="56"/>
      <c r="BF137" s="56"/>
      <c r="BG137" s="56"/>
      <c r="BH137" s="56"/>
      <c r="BI137" s="56"/>
      <c r="BJ137" s="56"/>
      <c r="BK137" s="56"/>
      <c r="BL137" s="56"/>
      <c r="BM137" s="56"/>
      <c r="BN137" s="56"/>
      <c r="BO137" s="56"/>
      <c r="BP137" s="56"/>
      <c r="BQ137" s="56"/>
      <c r="BR137" s="56"/>
      <c r="BS137" s="56"/>
      <c r="BT137" s="56"/>
      <c r="BU137" s="56"/>
      <c r="BV137" s="56"/>
      <c r="BW137" s="56"/>
      <c r="BX137" s="56"/>
      <c r="BY137" s="56"/>
      <c r="BZ137" s="56"/>
      <c r="CA137" s="56"/>
      <c r="CB137" s="56"/>
      <c r="CC137" s="56"/>
      <c r="CD137" s="56"/>
      <c r="CE137" s="56"/>
      <c r="CF137" s="56"/>
      <c r="CG137" s="56"/>
      <c r="CH137" s="56"/>
      <c r="CI137" s="56"/>
      <c r="CJ137" s="56"/>
      <c r="CK137" s="56"/>
      <c r="CL137" s="56"/>
      <c r="CM137" s="56"/>
      <c r="CN137" s="56"/>
      <c r="CO137" s="56"/>
      <c r="CP137" s="56"/>
      <c r="CQ137" s="56"/>
      <c r="CR137" s="56"/>
      <c r="CS137" s="56"/>
      <c r="CT137" s="56"/>
      <c r="CU137" s="56"/>
      <c r="CV137" s="56"/>
      <c r="CW137" s="56"/>
      <c r="CX137" s="56"/>
      <c r="CY137" s="56"/>
      <c r="CZ137" s="56"/>
      <c r="DA137" s="56"/>
      <c r="DB137" s="56"/>
      <c r="DC137" s="56"/>
      <c r="DD137" s="56"/>
      <c r="DE137" s="56"/>
      <c r="DF137" s="56"/>
      <c r="DG137" s="56"/>
      <c r="DH137" s="56"/>
      <c r="DI137" s="56"/>
      <c r="DJ137" s="56"/>
      <c r="DK137" s="56"/>
      <c r="DL137" s="56"/>
      <c r="DM137" s="56"/>
      <c r="DN137" s="56"/>
      <c r="DO137" s="56"/>
      <c r="DP137" s="56"/>
      <c r="DQ137" s="56"/>
      <c r="DR137" s="56"/>
      <c r="DS137" s="56"/>
      <c r="DT137" s="56"/>
      <c r="DU137" s="56"/>
      <c r="DV137" s="56"/>
      <c r="DW137" s="56"/>
      <c r="DX137" s="56"/>
      <c r="DY137" s="56"/>
      <c r="DZ137" s="56"/>
      <c r="EA137" s="56"/>
      <c r="EB137" s="56"/>
      <c r="EC137" s="56"/>
      <c r="ED137" s="56"/>
      <c r="EE137" s="56"/>
      <c r="EF137" s="56"/>
      <c r="EG137" s="56"/>
      <c r="EH137" s="56"/>
      <c r="EI137" s="56"/>
      <c r="EJ137" s="56"/>
      <c r="EK137" s="56"/>
      <c r="EL137" s="56"/>
      <c r="EM137" s="56"/>
      <c r="EN137" s="56"/>
      <c r="EO137" s="56"/>
      <c r="EP137" s="56"/>
      <c r="EQ137" s="56"/>
      <c r="ER137" s="56"/>
      <c r="ES137" s="56"/>
      <c r="ET137" s="56"/>
      <c r="EU137" s="56"/>
      <c r="EV137" s="56"/>
      <c r="EW137" s="56"/>
      <c r="EX137" s="56"/>
      <c r="EY137" s="56"/>
      <c r="EZ137" s="56"/>
      <c r="FA137" s="56"/>
      <c r="FB137" s="56"/>
      <c r="FC137" s="56"/>
      <c r="FD137" s="56"/>
      <c r="FE137" s="56"/>
      <c r="FF137" s="56"/>
      <c r="FG137" s="56"/>
      <c r="FH137" s="56"/>
      <c r="FI137" s="56"/>
      <c r="FJ137" s="56"/>
      <c r="FK137" s="56"/>
      <c r="FL137" s="56"/>
      <c r="FM137" s="56"/>
      <c r="FN137" s="56"/>
      <c r="FO137" s="56"/>
      <c r="FP137" s="56"/>
      <c r="FQ137" s="56"/>
      <c r="FR137" s="56"/>
      <c r="FS137" s="56"/>
      <c r="FT137" s="56"/>
      <c r="FU137" s="56"/>
      <c r="FV137" s="56"/>
      <c r="FW137" s="56"/>
      <c r="FX137" s="56"/>
      <c r="FY137" s="56"/>
      <c r="FZ137" s="56"/>
      <c r="GA137" s="56"/>
      <c r="GB137" s="56"/>
      <c r="GC137" s="56"/>
    </row>
    <row r="138" s="168" customFormat="1" ht="22" customHeight="1" spans="1:185">
      <c r="A138" s="182" t="s">
        <v>1680</v>
      </c>
      <c r="B138" s="183" t="s">
        <v>1691</v>
      </c>
      <c r="C138" s="184" t="s">
        <v>1682</v>
      </c>
      <c r="D138" s="181">
        <v>6.11</v>
      </c>
      <c r="E138" s="56"/>
      <c r="F138" s="56"/>
      <c r="G138" s="56"/>
      <c r="H138" s="56"/>
      <c r="I138" s="56"/>
      <c r="J138" s="56"/>
      <c r="K138" s="56"/>
      <c r="L138" s="56"/>
      <c r="M138" s="56"/>
      <c r="N138" s="56"/>
      <c r="O138" s="56"/>
      <c r="P138" s="56"/>
      <c r="Q138" s="56"/>
      <c r="R138" s="56"/>
      <c r="S138" s="56"/>
      <c r="T138" s="56"/>
      <c r="U138" s="56"/>
      <c r="V138" s="56"/>
      <c r="W138" s="56"/>
      <c r="X138" s="56"/>
      <c r="Y138" s="56"/>
      <c r="Z138" s="56"/>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c r="BB138" s="56"/>
      <c r="BC138" s="56"/>
      <c r="BD138" s="56"/>
      <c r="BE138" s="56"/>
      <c r="BF138" s="56"/>
      <c r="BG138" s="56"/>
      <c r="BH138" s="56"/>
      <c r="BI138" s="56"/>
      <c r="BJ138" s="56"/>
      <c r="BK138" s="56"/>
      <c r="BL138" s="56"/>
      <c r="BM138" s="56"/>
      <c r="BN138" s="56"/>
      <c r="BO138" s="56"/>
      <c r="BP138" s="56"/>
      <c r="BQ138" s="56"/>
      <c r="BR138" s="56"/>
      <c r="BS138" s="56"/>
      <c r="BT138" s="56"/>
      <c r="BU138" s="56"/>
      <c r="BV138" s="56"/>
      <c r="BW138" s="56"/>
      <c r="BX138" s="56"/>
      <c r="BY138" s="56"/>
      <c r="BZ138" s="56"/>
      <c r="CA138" s="56"/>
      <c r="CB138" s="56"/>
      <c r="CC138" s="56"/>
      <c r="CD138" s="56"/>
      <c r="CE138" s="56"/>
      <c r="CF138" s="56"/>
      <c r="CG138" s="56"/>
      <c r="CH138" s="56"/>
      <c r="CI138" s="56"/>
      <c r="CJ138" s="56"/>
      <c r="CK138" s="56"/>
      <c r="CL138" s="56"/>
      <c r="CM138" s="56"/>
      <c r="CN138" s="56"/>
      <c r="CO138" s="56"/>
      <c r="CP138" s="56"/>
      <c r="CQ138" s="56"/>
      <c r="CR138" s="56"/>
      <c r="CS138" s="56"/>
      <c r="CT138" s="56"/>
      <c r="CU138" s="56"/>
      <c r="CV138" s="56"/>
      <c r="CW138" s="56"/>
      <c r="CX138" s="56"/>
      <c r="CY138" s="56"/>
      <c r="CZ138" s="56"/>
      <c r="DA138" s="56"/>
      <c r="DB138" s="56"/>
      <c r="DC138" s="56"/>
      <c r="DD138" s="56"/>
      <c r="DE138" s="56"/>
      <c r="DF138" s="56"/>
      <c r="DG138" s="56"/>
      <c r="DH138" s="56"/>
      <c r="DI138" s="56"/>
      <c r="DJ138" s="56"/>
      <c r="DK138" s="56"/>
      <c r="DL138" s="56"/>
      <c r="DM138" s="56"/>
      <c r="DN138" s="56"/>
      <c r="DO138" s="56"/>
      <c r="DP138" s="56"/>
      <c r="DQ138" s="56"/>
      <c r="DR138" s="56"/>
      <c r="DS138" s="56"/>
      <c r="DT138" s="56"/>
      <c r="DU138" s="56"/>
      <c r="DV138" s="56"/>
      <c r="DW138" s="56"/>
      <c r="DX138" s="56"/>
      <c r="DY138" s="56"/>
      <c r="DZ138" s="56"/>
      <c r="EA138" s="56"/>
      <c r="EB138" s="56"/>
      <c r="EC138" s="56"/>
      <c r="ED138" s="56"/>
      <c r="EE138" s="56"/>
      <c r="EF138" s="56"/>
      <c r="EG138" s="56"/>
      <c r="EH138" s="56"/>
      <c r="EI138" s="56"/>
      <c r="EJ138" s="56"/>
      <c r="EK138" s="56"/>
      <c r="EL138" s="56"/>
      <c r="EM138" s="56"/>
      <c r="EN138" s="56"/>
      <c r="EO138" s="56"/>
      <c r="EP138" s="56"/>
      <c r="EQ138" s="56"/>
      <c r="ER138" s="56"/>
      <c r="ES138" s="56"/>
      <c r="ET138" s="56"/>
      <c r="EU138" s="56"/>
      <c r="EV138" s="56"/>
      <c r="EW138" s="56"/>
      <c r="EX138" s="56"/>
      <c r="EY138" s="56"/>
      <c r="EZ138" s="56"/>
      <c r="FA138" s="56"/>
      <c r="FB138" s="56"/>
      <c r="FC138" s="56"/>
      <c r="FD138" s="56"/>
      <c r="FE138" s="56"/>
      <c r="FF138" s="56"/>
      <c r="FG138" s="56"/>
      <c r="FH138" s="56"/>
      <c r="FI138" s="56"/>
      <c r="FJ138" s="56"/>
      <c r="FK138" s="56"/>
      <c r="FL138" s="56"/>
      <c r="FM138" s="56"/>
      <c r="FN138" s="56"/>
      <c r="FO138" s="56"/>
      <c r="FP138" s="56"/>
      <c r="FQ138" s="56"/>
      <c r="FR138" s="56"/>
      <c r="FS138" s="56"/>
      <c r="FT138" s="56"/>
      <c r="FU138" s="56"/>
      <c r="FV138" s="56"/>
      <c r="FW138" s="56"/>
      <c r="FX138" s="56"/>
      <c r="FY138" s="56"/>
      <c r="FZ138" s="56"/>
      <c r="GA138" s="56"/>
      <c r="GB138" s="56"/>
      <c r="GC138" s="56"/>
    </row>
    <row r="139" s="168" customFormat="1" ht="22" customHeight="1" spans="1:185">
      <c r="A139" s="182" t="s">
        <v>1685</v>
      </c>
      <c r="B139" s="183" t="s">
        <v>1692</v>
      </c>
      <c r="C139" s="184" t="s">
        <v>1687</v>
      </c>
      <c r="D139" s="181">
        <v>0.3904</v>
      </c>
      <c r="E139" s="56"/>
      <c r="F139" s="56"/>
      <c r="G139" s="56"/>
      <c r="H139" s="56"/>
      <c r="I139" s="56"/>
      <c r="J139" s="56"/>
      <c r="K139" s="56"/>
      <c r="L139" s="56"/>
      <c r="M139" s="56"/>
      <c r="N139" s="56"/>
      <c r="O139" s="56"/>
      <c r="P139" s="56"/>
      <c r="Q139" s="56"/>
      <c r="R139" s="56"/>
      <c r="S139" s="56"/>
      <c r="T139" s="56"/>
      <c r="U139" s="56"/>
      <c r="V139" s="56"/>
      <c r="W139" s="56"/>
      <c r="X139" s="56"/>
      <c r="Y139" s="56"/>
      <c r="Z139" s="56"/>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c r="BB139" s="56"/>
      <c r="BC139" s="56"/>
      <c r="BD139" s="56"/>
      <c r="BE139" s="56"/>
      <c r="BF139" s="56"/>
      <c r="BG139" s="56"/>
      <c r="BH139" s="56"/>
      <c r="BI139" s="56"/>
      <c r="BJ139" s="56"/>
      <c r="BK139" s="56"/>
      <c r="BL139" s="56"/>
      <c r="BM139" s="56"/>
      <c r="BN139" s="56"/>
      <c r="BO139" s="56"/>
      <c r="BP139" s="56"/>
      <c r="BQ139" s="56"/>
      <c r="BR139" s="56"/>
      <c r="BS139" s="56"/>
      <c r="BT139" s="56"/>
      <c r="BU139" s="56"/>
      <c r="BV139" s="56"/>
      <c r="BW139" s="56"/>
      <c r="BX139" s="56"/>
      <c r="BY139" s="56"/>
      <c r="BZ139" s="56"/>
      <c r="CA139" s="56"/>
      <c r="CB139" s="56"/>
      <c r="CC139" s="56"/>
      <c r="CD139" s="56"/>
      <c r="CE139" s="56"/>
      <c r="CF139" s="56"/>
      <c r="CG139" s="56"/>
      <c r="CH139" s="56"/>
      <c r="CI139" s="56"/>
      <c r="CJ139" s="56"/>
      <c r="CK139" s="56"/>
      <c r="CL139" s="56"/>
      <c r="CM139" s="56"/>
      <c r="CN139" s="56"/>
      <c r="CO139" s="56"/>
      <c r="CP139" s="56"/>
      <c r="CQ139" s="56"/>
      <c r="CR139" s="56"/>
      <c r="CS139" s="56"/>
      <c r="CT139" s="56"/>
      <c r="CU139" s="56"/>
      <c r="CV139" s="56"/>
      <c r="CW139" s="56"/>
      <c r="CX139" s="56"/>
      <c r="CY139" s="56"/>
      <c r="CZ139" s="56"/>
      <c r="DA139" s="56"/>
      <c r="DB139" s="56"/>
      <c r="DC139" s="56"/>
      <c r="DD139" s="56"/>
      <c r="DE139" s="56"/>
      <c r="DF139" s="56"/>
      <c r="DG139" s="56"/>
      <c r="DH139" s="56"/>
      <c r="DI139" s="56"/>
      <c r="DJ139" s="56"/>
      <c r="DK139" s="56"/>
      <c r="DL139" s="56"/>
      <c r="DM139" s="56"/>
      <c r="DN139" s="56"/>
      <c r="DO139" s="56"/>
      <c r="DP139" s="56"/>
      <c r="DQ139" s="56"/>
      <c r="DR139" s="56"/>
      <c r="DS139" s="56"/>
      <c r="DT139" s="56"/>
      <c r="DU139" s="56"/>
      <c r="DV139" s="56"/>
      <c r="DW139" s="56"/>
      <c r="DX139" s="56"/>
      <c r="DY139" s="56"/>
      <c r="DZ139" s="56"/>
      <c r="EA139" s="56"/>
      <c r="EB139" s="56"/>
      <c r="EC139" s="56"/>
      <c r="ED139" s="56"/>
      <c r="EE139" s="56"/>
      <c r="EF139" s="56"/>
      <c r="EG139" s="56"/>
      <c r="EH139" s="56"/>
      <c r="EI139" s="56"/>
      <c r="EJ139" s="56"/>
      <c r="EK139" s="56"/>
      <c r="EL139" s="56"/>
      <c r="EM139" s="56"/>
      <c r="EN139" s="56"/>
      <c r="EO139" s="56"/>
      <c r="EP139" s="56"/>
      <c r="EQ139" s="56"/>
      <c r="ER139" s="56"/>
      <c r="ES139" s="56"/>
      <c r="ET139" s="56"/>
      <c r="EU139" s="56"/>
      <c r="EV139" s="56"/>
      <c r="EW139" s="56"/>
      <c r="EX139" s="56"/>
      <c r="EY139" s="56"/>
      <c r="EZ139" s="56"/>
      <c r="FA139" s="56"/>
      <c r="FB139" s="56"/>
      <c r="FC139" s="56"/>
      <c r="FD139" s="56"/>
      <c r="FE139" s="56"/>
      <c r="FF139" s="56"/>
      <c r="FG139" s="56"/>
      <c r="FH139" s="56"/>
      <c r="FI139" s="56"/>
      <c r="FJ139" s="56"/>
      <c r="FK139" s="56"/>
      <c r="FL139" s="56"/>
      <c r="FM139" s="56"/>
      <c r="FN139" s="56"/>
      <c r="FO139" s="56"/>
      <c r="FP139" s="56"/>
      <c r="FQ139" s="56"/>
      <c r="FR139" s="56"/>
      <c r="FS139" s="56"/>
      <c r="FT139" s="56"/>
      <c r="FU139" s="56"/>
      <c r="FV139" s="56"/>
      <c r="FW139" s="56"/>
      <c r="FX139" s="56"/>
      <c r="FY139" s="56"/>
      <c r="FZ139" s="56"/>
      <c r="GA139" s="56"/>
      <c r="GB139" s="56"/>
      <c r="GC139" s="56"/>
    </row>
    <row r="140" s="168" customFormat="1" ht="22" customHeight="1" spans="1:185">
      <c r="A140" s="182" t="s">
        <v>1670</v>
      </c>
      <c r="B140" s="183" t="s">
        <v>1692</v>
      </c>
      <c r="C140" s="184" t="s">
        <v>1671</v>
      </c>
      <c r="D140" s="181">
        <v>3.76</v>
      </c>
      <c r="E140" s="56"/>
      <c r="F140" s="56"/>
      <c r="G140" s="56"/>
      <c r="H140" s="56"/>
      <c r="I140" s="56"/>
      <c r="J140" s="56"/>
      <c r="K140" s="56"/>
      <c r="L140" s="56"/>
      <c r="M140" s="56"/>
      <c r="N140" s="56"/>
      <c r="O140" s="56"/>
      <c r="P140" s="56"/>
      <c r="Q140" s="56"/>
      <c r="R140" s="56"/>
      <c r="S140" s="56"/>
      <c r="T140" s="56"/>
      <c r="U140" s="56"/>
      <c r="V140" s="56"/>
      <c r="W140" s="56"/>
      <c r="X140" s="56"/>
      <c r="Y140" s="56"/>
      <c r="Z140" s="56"/>
      <c r="AA140" s="56"/>
      <c r="AB140" s="56"/>
      <c r="AC140" s="56"/>
      <c r="AD140" s="56"/>
      <c r="AE140" s="56"/>
      <c r="AF140" s="56"/>
      <c r="AG140" s="56"/>
      <c r="AH140" s="56"/>
      <c r="AI140" s="56"/>
      <c r="AJ140" s="56"/>
      <c r="AK140" s="56"/>
      <c r="AL140" s="56"/>
      <c r="AM140" s="56"/>
      <c r="AN140" s="56"/>
      <c r="AO140" s="56"/>
      <c r="AP140" s="56"/>
      <c r="AQ140" s="56"/>
      <c r="AR140" s="56"/>
      <c r="AS140" s="56"/>
      <c r="AT140" s="56"/>
      <c r="AU140" s="56"/>
      <c r="AV140" s="56"/>
      <c r="AW140" s="56"/>
      <c r="AX140" s="56"/>
      <c r="AY140" s="56"/>
      <c r="AZ140" s="56"/>
      <c r="BA140" s="56"/>
      <c r="BB140" s="56"/>
      <c r="BC140" s="56"/>
      <c r="BD140" s="56"/>
      <c r="BE140" s="56"/>
      <c r="BF140" s="56"/>
      <c r="BG140" s="56"/>
      <c r="BH140" s="56"/>
      <c r="BI140" s="56"/>
      <c r="BJ140" s="56"/>
      <c r="BK140" s="56"/>
      <c r="BL140" s="56"/>
      <c r="BM140" s="56"/>
      <c r="BN140" s="56"/>
      <c r="BO140" s="56"/>
      <c r="BP140" s="56"/>
      <c r="BQ140" s="56"/>
      <c r="BR140" s="56"/>
      <c r="BS140" s="56"/>
      <c r="BT140" s="56"/>
      <c r="BU140" s="56"/>
      <c r="BV140" s="56"/>
      <c r="BW140" s="56"/>
      <c r="BX140" s="56"/>
      <c r="BY140" s="56"/>
      <c r="BZ140" s="56"/>
      <c r="CA140" s="56"/>
      <c r="CB140" s="56"/>
      <c r="CC140" s="56"/>
      <c r="CD140" s="56"/>
      <c r="CE140" s="56"/>
      <c r="CF140" s="56"/>
      <c r="CG140" s="56"/>
      <c r="CH140" s="56"/>
      <c r="CI140" s="56"/>
      <c r="CJ140" s="56"/>
      <c r="CK140" s="56"/>
      <c r="CL140" s="56"/>
      <c r="CM140" s="56"/>
      <c r="CN140" s="56"/>
      <c r="CO140" s="56"/>
      <c r="CP140" s="56"/>
      <c r="CQ140" s="56"/>
      <c r="CR140" s="56"/>
      <c r="CS140" s="56"/>
      <c r="CT140" s="56"/>
      <c r="CU140" s="56"/>
      <c r="CV140" s="56"/>
      <c r="CW140" s="56"/>
      <c r="CX140" s="56"/>
      <c r="CY140" s="56"/>
      <c r="CZ140" s="56"/>
      <c r="DA140" s="56"/>
      <c r="DB140" s="56"/>
      <c r="DC140" s="56"/>
      <c r="DD140" s="56"/>
      <c r="DE140" s="56"/>
      <c r="DF140" s="56"/>
      <c r="DG140" s="56"/>
      <c r="DH140" s="56"/>
      <c r="DI140" s="56"/>
      <c r="DJ140" s="56"/>
      <c r="DK140" s="56"/>
      <c r="DL140" s="56"/>
      <c r="DM140" s="56"/>
      <c r="DN140" s="56"/>
      <c r="DO140" s="56"/>
      <c r="DP140" s="56"/>
      <c r="DQ140" s="56"/>
      <c r="DR140" s="56"/>
      <c r="DS140" s="56"/>
      <c r="DT140" s="56"/>
      <c r="DU140" s="56"/>
      <c r="DV140" s="56"/>
      <c r="DW140" s="56"/>
      <c r="DX140" s="56"/>
      <c r="DY140" s="56"/>
      <c r="DZ140" s="56"/>
      <c r="EA140" s="56"/>
      <c r="EB140" s="56"/>
      <c r="EC140" s="56"/>
      <c r="ED140" s="56"/>
      <c r="EE140" s="56"/>
      <c r="EF140" s="56"/>
      <c r="EG140" s="56"/>
      <c r="EH140" s="56"/>
      <c r="EI140" s="56"/>
      <c r="EJ140" s="56"/>
      <c r="EK140" s="56"/>
      <c r="EL140" s="56"/>
      <c r="EM140" s="56"/>
      <c r="EN140" s="56"/>
      <c r="EO140" s="56"/>
      <c r="EP140" s="56"/>
      <c r="EQ140" s="56"/>
      <c r="ER140" s="56"/>
      <c r="ES140" s="56"/>
      <c r="ET140" s="56"/>
      <c r="EU140" s="56"/>
      <c r="EV140" s="56"/>
      <c r="EW140" s="56"/>
      <c r="EX140" s="56"/>
      <c r="EY140" s="56"/>
      <c r="EZ140" s="56"/>
      <c r="FA140" s="56"/>
      <c r="FB140" s="56"/>
      <c r="FC140" s="56"/>
      <c r="FD140" s="56"/>
      <c r="FE140" s="56"/>
      <c r="FF140" s="56"/>
      <c r="FG140" s="56"/>
      <c r="FH140" s="56"/>
      <c r="FI140" s="56"/>
      <c r="FJ140" s="56"/>
      <c r="FK140" s="56"/>
      <c r="FL140" s="56"/>
      <c r="FM140" s="56"/>
      <c r="FN140" s="56"/>
      <c r="FO140" s="56"/>
      <c r="FP140" s="56"/>
      <c r="FQ140" s="56"/>
      <c r="FR140" s="56"/>
      <c r="FS140" s="56"/>
      <c r="FT140" s="56"/>
      <c r="FU140" s="56"/>
      <c r="FV140" s="56"/>
      <c r="FW140" s="56"/>
      <c r="FX140" s="56"/>
      <c r="FY140" s="56"/>
      <c r="FZ140" s="56"/>
      <c r="GA140" s="56"/>
      <c r="GB140" s="56"/>
      <c r="GC140" s="56"/>
    </row>
    <row r="141" s="168" customFormat="1" ht="22" customHeight="1" spans="1:185">
      <c r="A141" s="182" t="s">
        <v>1693</v>
      </c>
      <c r="B141" s="183" t="s">
        <v>1694</v>
      </c>
      <c r="C141" s="184" t="s">
        <v>1695</v>
      </c>
      <c r="D141" s="181">
        <v>24</v>
      </c>
      <c r="E141" s="56"/>
      <c r="F141" s="56"/>
      <c r="G141" s="56"/>
      <c r="H141" s="56"/>
      <c r="I141" s="56"/>
      <c r="J141" s="56"/>
      <c r="K141" s="56"/>
      <c r="L141" s="56"/>
      <c r="M141" s="56"/>
      <c r="N141" s="56"/>
      <c r="O141" s="56"/>
      <c r="P141" s="56"/>
      <c r="Q141" s="56"/>
      <c r="R141" s="56"/>
      <c r="S141" s="56"/>
      <c r="T141" s="56"/>
      <c r="U141" s="56"/>
      <c r="V141" s="56"/>
      <c r="W141" s="56"/>
      <c r="X141" s="56"/>
      <c r="Y141" s="56"/>
      <c r="Z141" s="56"/>
      <c r="AA141" s="56"/>
      <c r="AB141" s="56"/>
      <c r="AC141" s="56"/>
      <c r="AD141" s="56"/>
      <c r="AE141" s="56"/>
      <c r="AF141" s="56"/>
      <c r="AG141" s="56"/>
      <c r="AH141" s="56"/>
      <c r="AI141" s="56"/>
      <c r="AJ141" s="56"/>
      <c r="AK141" s="56"/>
      <c r="AL141" s="56"/>
      <c r="AM141" s="56"/>
      <c r="AN141" s="56"/>
      <c r="AO141" s="56"/>
      <c r="AP141" s="56"/>
      <c r="AQ141" s="56"/>
      <c r="AR141" s="56"/>
      <c r="AS141" s="56"/>
      <c r="AT141" s="56"/>
      <c r="AU141" s="56"/>
      <c r="AV141" s="56"/>
      <c r="AW141" s="56"/>
      <c r="AX141" s="56"/>
      <c r="AY141" s="56"/>
      <c r="AZ141" s="56"/>
      <c r="BA141" s="56"/>
      <c r="BB141" s="56"/>
      <c r="BC141" s="56"/>
      <c r="BD141" s="56"/>
      <c r="BE141" s="56"/>
      <c r="BF141" s="56"/>
      <c r="BG141" s="56"/>
      <c r="BH141" s="56"/>
      <c r="BI141" s="56"/>
      <c r="BJ141" s="56"/>
      <c r="BK141" s="56"/>
      <c r="BL141" s="56"/>
      <c r="BM141" s="56"/>
      <c r="BN141" s="56"/>
      <c r="BO141" s="56"/>
      <c r="BP141" s="56"/>
      <c r="BQ141" s="56"/>
      <c r="BR141" s="56"/>
      <c r="BS141" s="56"/>
      <c r="BT141" s="56"/>
      <c r="BU141" s="56"/>
      <c r="BV141" s="56"/>
      <c r="BW141" s="56"/>
      <c r="BX141" s="56"/>
      <c r="BY141" s="56"/>
      <c r="BZ141" s="56"/>
      <c r="CA141" s="56"/>
      <c r="CB141" s="56"/>
      <c r="CC141" s="56"/>
      <c r="CD141" s="56"/>
      <c r="CE141" s="56"/>
      <c r="CF141" s="56"/>
      <c r="CG141" s="56"/>
      <c r="CH141" s="56"/>
      <c r="CI141" s="56"/>
      <c r="CJ141" s="56"/>
      <c r="CK141" s="56"/>
      <c r="CL141" s="56"/>
      <c r="CM141" s="56"/>
      <c r="CN141" s="56"/>
      <c r="CO141" s="56"/>
      <c r="CP141" s="56"/>
      <c r="CQ141" s="56"/>
      <c r="CR141" s="56"/>
      <c r="CS141" s="56"/>
      <c r="CT141" s="56"/>
      <c r="CU141" s="56"/>
      <c r="CV141" s="56"/>
      <c r="CW141" s="56"/>
      <c r="CX141" s="56"/>
      <c r="CY141" s="56"/>
      <c r="CZ141" s="56"/>
      <c r="DA141" s="56"/>
      <c r="DB141" s="56"/>
      <c r="DC141" s="56"/>
      <c r="DD141" s="56"/>
      <c r="DE141" s="56"/>
      <c r="DF141" s="56"/>
      <c r="DG141" s="56"/>
      <c r="DH141" s="56"/>
      <c r="DI141" s="56"/>
      <c r="DJ141" s="56"/>
      <c r="DK141" s="56"/>
      <c r="DL141" s="56"/>
      <c r="DM141" s="56"/>
      <c r="DN141" s="56"/>
      <c r="DO141" s="56"/>
      <c r="DP141" s="56"/>
      <c r="DQ141" s="56"/>
      <c r="DR141" s="56"/>
      <c r="DS141" s="56"/>
      <c r="DT141" s="56"/>
      <c r="DU141" s="56"/>
      <c r="DV141" s="56"/>
      <c r="DW141" s="56"/>
      <c r="DX141" s="56"/>
      <c r="DY141" s="56"/>
      <c r="DZ141" s="56"/>
      <c r="EA141" s="56"/>
      <c r="EB141" s="56"/>
      <c r="EC141" s="56"/>
      <c r="ED141" s="56"/>
      <c r="EE141" s="56"/>
      <c r="EF141" s="56"/>
      <c r="EG141" s="56"/>
      <c r="EH141" s="56"/>
      <c r="EI141" s="56"/>
      <c r="EJ141" s="56"/>
      <c r="EK141" s="56"/>
      <c r="EL141" s="56"/>
      <c r="EM141" s="56"/>
      <c r="EN141" s="56"/>
      <c r="EO141" s="56"/>
      <c r="EP141" s="56"/>
      <c r="EQ141" s="56"/>
      <c r="ER141" s="56"/>
      <c r="ES141" s="56"/>
      <c r="ET141" s="56"/>
      <c r="EU141" s="56"/>
      <c r="EV141" s="56"/>
      <c r="EW141" s="56"/>
      <c r="EX141" s="56"/>
      <c r="EY141" s="56"/>
      <c r="EZ141" s="56"/>
      <c r="FA141" s="56"/>
      <c r="FB141" s="56"/>
      <c r="FC141" s="56"/>
      <c r="FD141" s="56"/>
      <c r="FE141" s="56"/>
      <c r="FF141" s="56"/>
      <c r="FG141" s="56"/>
      <c r="FH141" s="56"/>
      <c r="FI141" s="56"/>
      <c r="FJ141" s="56"/>
      <c r="FK141" s="56"/>
      <c r="FL141" s="56"/>
      <c r="FM141" s="56"/>
      <c r="FN141" s="56"/>
      <c r="FO141" s="56"/>
      <c r="FP141" s="56"/>
      <c r="FQ141" s="56"/>
      <c r="FR141" s="56"/>
      <c r="FS141" s="56"/>
      <c r="FT141" s="56"/>
      <c r="FU141" s="56"/>
      <c r="FV141" s="56"/>
      <c r="FW141" s="56"/>
      <c r="FX141" s="56"/>
      <c r="FY141" s="56"/>
      <c r="FZ141" s="56"/>
      <c r="GA141" s="56"/>
      <c r="GB141" s="56"/>
      <c r="GC141" s="56"/>
    </row>
    <row r="142" ht="22" customHeight="1" spans="1:4">
      <c r="A142" s="182" t="s">
        <v>1696</v>
      </c>
      <c r="B142" s="183" t="s">
        <v>1697</v>
      </c>
      <c r="C142" s="184" t="s">
        <v>1698</v>
      </c>
      <c r="D142" s="181">
        <v>0.4</v>
      </c>
    </row>
    <row r="143" ht="22" customHeight="1" spans="1:4">
      <c r="A143" s="184" t="s">
        <v>1699</v>
      </c>
      <c r="B143" s="184" t="s">
        <v>1697</v>
      </c>
      <c r="C143" s="184" t="s">
        <v>1700</v>
      </c>
      <c r="D143" s="181">
        <v>4.170522</v>
      </c>
    </row>
    <row r="144" ht="22" customHeight="1" spans="1:4">
      <c r="A144" s="184" t="s">
        <v>1701</v>
      </c>
      <c r="B144" s="184" t="s">
        <v>1697</v>
      </c>
      <c r="C144" s="184" t="s">
        <v>1702</v>
      </c>
      <c r="D144" s="181">
        <v>17.659308</v>
      </c>
    </row>
    <row r="145" ht="22" customHeight="1" spans="1:4">
      <c r="A145" s="182" t="s">
        <v>1703</v>
      </c>
      <c r="B145" s="183" t="s">
        <v>1704</v>
      </c>
      <c r="C145" s="184" t="s">
        <v>1705</v>
      </c>
      <c r="D145" s="181">
        <v>20</v>
      </c>
    </row>
    <row r="146" ht="22" customHeight="1" spans="1:4">
      <c r="A146" s="182" t="s">
        <v>1473</v>
      </c>
      <c r="B146" s="183" t="s">
        <v>1704</v>
      </c>
      <c r="C146" s="184" t="s">
        <v>1706</v>
      </c>
      <c r="D146" s="181">
        <v>5.7e-5</v>
      </c>
    </row>
    <row r="147" ht="22" customHeight="1" spans="1:4">
      <c r="A147" s="182" t="s">
        <v>1473</v>
      </c>
      <c r="B147" s="183" t="s">
        <v>1704</v>
      </c>
      <c r="C147" s="184" t="s">
        <v>1475</v>
      </c>
      <c r="D147" s="181">
        <v>0.36</v>
      </c>
    </row>
    <row r="148" ht="22" customHeight="1" spans="1:4">
      <c r="A148" s="182" t="s">
        <v>1703</v>
      </c>
      <c r="B148" s="183" t="s">
        <v>1707</v>
      </c>
      <c r="C148" s="184" t="s">
        <v>1708</v>
      </c>
      <c r="D148" s="181">
        <v>5</v>
      </c>
    </row>
    <row r="149" ht="22" customHeight="1" spans="1:4">
      <c r="A149" s="182" t="s">
        <v>1473</v>
      </c>
      <c r="B149" s="183" t="s">
        <v>1707</v>
      </c>
      <c r="C149" s="184" t="s">
        <v>1709</v>
      </c>
      <c r="D149" s="181">
        <v>0.72</v>
      </c>
    </row>
    <row r="150" ht="22" customHeight="1" spans="1:4">
      <c r="A150" s="182" t="s">
        <v>1710</v>
      </c>
      <c r="B150" s="183" t="s">
        <v>1711</v>
      </c>
      <c r="C150" s="184" t="s">
        <v>1712</v>
      </c>
      <c r="D150" s="181">
        <v>1.5</v>
      </c>
    </row>
    <row r="151" ht="22" customHeight="1" spans="1:4">
      <c r="A151" s="182" t="s">
        <v>1713</v>
      </c>
      <c r="B151" s="183" t="s">
        <v>1714</v>
      </c>
      <c r="C151" s="184" t="s">
        <v>1715</v>
      </c>
      <c r="D151" s="181">
        <v>2.8</v>
      </c>
    </row>
    <row r="152" ht="22" customHeight="1" spans="1:4">
      <c r="A152" s="182" t="s">
        <v>1713</v>
      </c>
      <c r="B152" s="183" t="s">
        <v>1714</v>
      </c>
      <c r="C152" s="184" t="s">
        <v>1716</v>
      </c>
      <c r="D152" s="181">
        <v>14</v>
      </c>
    </row>
    <row r="153" ht="22" customHeight="1" spans="1:4">
      <c r="A153" s="182" t="s">
        <v>1713</v>
      </c>
      <c r="B153" s="183" t="s">
        <v>1714</v>
      </c>
      <c r="C153" s="184" t="s">
        <v>1717</v>
      </c>
      <c r="D153" s="181">
        <v>7.5</v>
      </c>
    </row>
    <row r="154" ht="22" customHeight="1" spans="1:4">
      <c r="A154" s="182" t="s">
        <v>1718</v>
      </c>
      <c r="B154" s="183" t="s">
        <v>1714</v>
      </c>
      <c r="C154" s="184" t="s">
        <v>1719</v>
      </c>
      <c r="D154" s="181">
        <v>2.5</v>
      </c>
    </row>
    <row r="155" ht="22" customHeight="1" spans="1:4">
      <c r="A155" s="182" t="s">
        <v>1718</v>
      </c>
      <c r="B155" s="183" t="s">
        <v>1714</v>
      </c>
      <c r="C155" s="184" t="s">
        <v>1720</v>
      </c>
      <c r="D155" s="181">
        <v>1.7</v>
      </c>
    </row>
    <row r="156" ht="22" customHeight="1" spans="1:4">
      <c r="A156" s="182" t="s">
        <v>1718</v>
      </c>
      <c r="B156" s="183" t="s">
        <v>1714</v>
      </c>
      <c r="C156" s="184" t="s">
        <v>1721</v>
      </c>
      <c r="D156" s="181">
        <v>0.008</v>
      </c>
    </row>
    <row r="157" ht="22" customHeight="1" spans="1:4">
      <c r="A157" s="182" t="s">
        <v>1722</v>
      </c>
      <c r="B157" s="183" t="s">
        <v>1714</v>
      </c>
      <c r="C157" s="184" t="s">
        <v>1723</v>
      </c>
      <c r="D157" s="181">
        <v>0.809</v>
      </c>
    </row>
    <row r="158" ht="22" customHeight="1" spans="1:4">
      <c r="A158" s="182" t="s">
        <v>1722</v>
      </c>
      <c r="B158" s="183" t="s">
        <v>1714</v>
      </c>
      <c r="C158" s="184" t="s">
        <v>1724</v>
      </c>
      <c r="D158" s="181">
        <v>0.178187</v>
      </c>
    </row>
    <row r="159" ht="22" customHeight="1" spans="1:4">
      <c r="A159" s="182" t="s">
        <v>1722</v>
      </c>
      <c r="B159" s="183" t="s">
        <v>1714</v>
      </c>
      <c r="C159" s="184" t="s">
        <v>1725</v>
      </c>
      <c r="D159" s="181">
        <v>3.75</v>
      </c>
    </row>
    <row r="160" ht="22" customHeight="1" spans="1:4">
      <c r="A160" s="182" t="s">
        <v>1722</v>
      </c>
      <c r="B160" s="183" t="s">
        <v>1714</v>
      </c>
      <c r="C160" s="184" t="s">
        <v>1726</v>
      </c>
      <c r="D160" s="181">
        <v>2.3</v>
      </c>
    </row>
    <row r="161" ht="22" customHeight="1" spans="1:4">
      <c r="A161" s="182" t="s">
        <v>1722</v>
      </c>
      <c r="B161" s="183" t="s">
        <v>1714</v>
      </c>
      <c r="C161" s="184" t="s">
        <v>1727</v>
      </c>
      <c r="D161" s="181">
        <v>1</v>
      </c>
    </row>
    <row r="162" ht="22" customHeight="1" spans="1:4">
      <c r="A162" s="182" t="s">
        <v>1722</v>
      </c>
      <c r="B162" s="183" t="s">
        <v>1714</v>
      </c>
      <c r="C162" s="184" t="s">
        <v>1728</v>
      </c>
      <c r="D162" s="181">
        <v>0.0425000000000004</v>
      </c>
    </row>
    <row r="163" ht="22" customHeight="1" spans="1:4">
      <c r="A163" s="182" t="s">
        <v>1729</v>
      </c>
      <c r="B163" s="183" t="s">
        <v>1714</v>
      </c>
      <c r="C163" s="184" t="s">
        <v>1730</v>
      </c>
      <c r="D163" s="181">
        <v>1.2</v>
      </c>
    </row>
    <row r="164" ht="22" customHeight="1" spans="1:4">
      <c r="A164" s="182" t="s">
        <v>1731</v>
      </c>
      <c r="B164" s="183" t="s">
        <v>1732</v>
      </c>
      <c r="C164" s="184" t="s">
        <v>1733</v>
      </c>
      <c r="D164" s="181">
        <v>1700</v>
      </c>
    </row>
    <row r="165" ht="22" customHeight="1" spans="1:4">
      <c r="A165" s="182" t="s">
        <v>1734</v>
      </c>
      <c r="B165" s="183" t="s">
        <v>1732</v>
      </c>
      <c r="C165" s="184" t="s">
        <v>1735</v>
      </c>
      <c r="D165" s="181">
        <v>0.13</v>
      </c>
    </row>
    <row r="166" ht="22" customHeight="1" spans="1:4">
      <c r="A166" s="182" t="s">
        <v>1736</v>
      </c>
      <c r="B166" s="183" t="s">
        <v>1737</v>
      </c>
      <c r="C166" s="184" t="s">
        <v>1738</v>
      </c>
      <c r="D166" s="181">
        <v>95</v>
      </c>
    </row>
    <row r="167" ht="22" customHeight="1" spans="1:4">
      <c r="A167" s="182" t="s">
        <v>1739</v>
      </c>
      <c r="B167" s="183" t="s">
        <v>1737</v>
      </c>
      <c r="C167" s="184" t="s">
        <v>1740</v>
      </c>
      <c r="D167" s="181">
        <v>26</v>
      </c>
    </row>
    <row r="168" ht="22" customHeight="1" spans="1:4">
      <c r="A168" s="182" t="s">
        <v>1741</v>
      </c>
      <c r="B168" s="183" t="s">
        <v>1737</v>
      </c>
      <c r="C168" s="184" t="s">
        <v>1742</v>
      </c>
      <c r="D168" s="181">
        <v>18</v>
      </c>
    </row>
    <row r="169" ht="22" customHeight="1" spans="1:4">
      <c r="A169" s="182" t="s">
        <v>1743</v>
      </c>
      <c r="B169" s="183" t="s">
        <v>1737</v>
      </c>
      <c r="C169" s="184" t="s">
        <v>1744</v>
      </c>
      <c r="D169" s="181">
        <v>0.8</v>
      </c>
    </row>
    <row r="170" ht="22" customHeight="1" spans="1:4">
      <c r="A170" s="182" t="s">
        <v>1745</v>
      </c>
      <c r="B170" s="183" t="s">
        <v>1737</v>
      </c>
      <c r="C170" s="184" t="s">
        <v>1746</v>
      </c>
      <c r="D170" s="181">
        <v>32</v>
      </c>
    </row>
    <row r="171" ht="22" customHeight="1" spans="1:4">
      <c r="A171" s="182"/>
      <c r="B171" s="178" t="s">
        <v>1232</v>
      </c>
      <c r="C171" s="178"/>
      <c r="D171" s="176">
        <v>626.3</v>
      </c>
    </row>
    <row r="172" ht="22" customHeight="1" spans="1:4">
      <c r="A172" s="182" t="s">
        <v>1747</v>
      </c>
      <c r="B172" s="183" t="s">
        <v>1748</v>
      </c>
      <c r="C172" s="184" t="s">
        <v>1749</v>
      </c>
      <c r="D172" s="181">
        <v>50</v>
      </c>
    </row>
    <row r="173" ht="22" customHeight="1" spans="1:4">
      <c r="A173" s="182" t="s">
        <v>1703</v>
      </c>
      <c r="B173" s="183" t="s">
        <v>1748</v>
      </c>
      <c r="C173" s="184" t="s">
        <v>1708</v>
      </c>
      <c r="D173" s="181">
        <v>30</v>
      </c>
    </row>
    <row r="174" ht="22" customHeight="1" spans="1:4">
      <c r="A174" s="182" t="s">
        <v>1473</v>
      </c>
      <c r="B174" s="183" t="s">
        <v>1748</v>
      </c>
      <c r="C174" s="184" t="s">
        <v>1475</v>
      </c>
      <c r="D174" s="181">
        <v>2.16</v>
      </c>
    </row>
    <row r="175" ht="22" customHeight="1" spans="1:4">
      <c r="A175" s="182" t="s">
        <v>1750</v>
      </c>
      <c r="B175" s="183" t="s">
        <v>1748</v>
      </c>
      <c r="C175" s="184" t="s">
        <v>1751</v>
      </c>
      <c r="D175" s="181">
        <v>0</v>
      </c>
    </row>
    <row r="176" ht="22" customHeight="1" spans="1:4">
      <c r="A176" s="182" t="s">
        <v>1752</v>
      </c>
      <c r="B176" s="183" t="s">
        <v>1748</v>
      </c>
      <c r="C176" s="184" t="s">
        <v>1753</v>
      </c>
      <c r="D176" s="181">
        <v>62.3</v>
      </c>
    </row>
    <row r="177" ht="22" customHeight="1" spans="1:4">
      <c r="A177" s="182" t="s">
        <v>1703</v>
      </c>
      <c r="B177" s="183" t="s">
        <v>1754</v>
      </c>
      <c r="C177" s="184" t="s">
        <v>1708</v>
      </c>
      <c r="D177" s="181">
        <v>15</v>
      </c>
    </row>
    <row r="178" ht="22" customHeight="1" spans="1:4">
      <c r="A178" s="182" t="s">
        <v>1473</v>
      </c>
      <c r="B178" s="183" t="s">
        <v>1754</v>
      </c>
      <c r="C178" s="184" t="s">
        <v>1475</v>
      </c>
      <c r="D178" s="181">
        <v>1.896</v>
      </c>
    </row>
    <row r="179" ht="22" customHeight="1" spans="1:4">
      <c r="A179" s="182" t="s">
        <v>1755</v>
      </c>
      <c r="B179" s="183" t="s">
        <v>1754</v>
      </c>
      <c r="C179" s="184" t="s">
        <v>1756</v>
      </c>
      <c r="D179" s="181">
        <v>11.6</v>
      </c>
    </row>
    <row r="180" ht="22" customHeight="1" spans="1:4">
      <c r="A180" s="182" t="s">
        <v>1755</v>
      </c>
      <c r="B180" s="183" t="s">
        <v>1754</v>
      </c>
      <c r="C180" s="184" t="s">
        <v>1757</v>
      </c>
      <c r="D180" s="181">
        <v>25.2</v>
      </c>
    </row>
    <row r="181" ht="22" customHeight="1" spans="1:4">
      <c r="A181" s="182" t="s">
        <v>1758</v>
      </c>
      <c r="B181" s="183" t="s">
        <v>1759</v>
      </c>
      <c r="C181" s="184" t="s">
        <v>1760</v>
      </c>
      <c r="D181" s="181">
        <v>12</v>
      </c>
    </row>
    <row r="182" ht="22" customHeight="1" spans="1:4">
      <c r="A182" s="182" t="s">
        <v>1703</v>
      </c>
      <c r="B182" s="183" t="s">
        <v>1759</v>
      </c>
      <c r="C182" s="184" t="s">
        <v>1708</v>
      </c>
      <c r="D182" s="181">
        <v>53</v>
      </c>
    </row>
    <row r="183" ht="22" customHeight="1" spans="1:4">
      <c r="A183" s="182" t="s">
        <v>1473</v>
      </c>
      <c r="B183" s="183" t="s">
        <v>1759</v>
      </c>
      <c r="C183" s="184" t="s">
        <v>1761</v>
      </c>
      <c r="D183" s="181">
        <v>3.96</v>
      </c>
    </row>
    <row r="184" ht="22" customHeight="1" spans="1:4">
      <c r="A184" s="182" t="s">
        <v>1762</v>
      </c>
      <c r="B184" s="183" t="s">
        <v>1759</v>
      </c>
      <c r="C184" s="184" t="s">
        <v>1763</v>
      </c>
      <c r="D184" s="181">
        <v>252.084</v>
      </c>
    </row>
    <row r="185" ht="22" customHeight="1" spans="1:4">
      <c r="A185" s="182" t="s">
        <v>1764</v>
      </c>
      <c r="B185" s="183" t="s">
        <v>1759</v>
      </c>
      <c r="C185" s="184" t="s">
        <v>1765</v>
      </c>
      <c r="D185" s="181">
        <v>7.12</v>
      </c>
    </row>
    <row r="186" ht="22" customHeight="1" spans="1:4">
      <c r="A186" s="182" t="s">
        <v>1766</v>
      </c>
      <c r="B186" s="183" t="s">
        <v>1759</v>
      </c>
      <c r="C186" s="184" t="s">
        <v>1767</v>
      </c>
      <c r="D186" s="181">
        <v>100</v>
      </c>
    </row>
  </sheetData>
  <sortState ref="A6:D223">
    <sortCondition ref="B6:B223"/>
  </sortState>
  <mergeCells count="1">
    <mergeCell ref="A1:D1"/>
  </mergeCells>
  <printOptions horizontalCentered="1"/>
  <pageMargins left="0.747222222222222" right="0.747222222222222" top="0.547222222222222" bottom="0.590277777777778" header="0.506944444444444" footer="0.432638888888889"/>
  <pageSetup paperSize="9" scale="56" fitToHeight="0" orientation="portrait"/>
  <headerFooter>
    <oddHeader>&amp;L&amp;"宋体,常规"&amp;11&amp;A</oddHead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51"/>
  <sheetViews>
    <sheetView view="pageBreakPreview" zoomScaleNormal="100" zoomScaleSheetLayoutView="100" workbookViewId="0">
      <selection activeCell="B125" sqref="B125"/>
    </sheetView>
  </sheetViews>
  <sheetFormatPr defaultColWidth="9" defaultRowHeight="14.25"/>
  <cols>
    <col min="1" max="1" width="31.5" customWidth="1"/>
    <col min="2" max="5" width="10.75" customWidth="1"/>
    <col min="6" max="6" width="10.75" style="155" customWidth="1"/>
    <col min="7" max="7" width="9.5" style="155" customWidth="1"/>
    <col min="8" max="8" width="8.875" customWidth="1"/>
    <col min="9" max="9" width="9.625" customWidth="1"/>
    <col min="10" max="10" width="9.125" customWidth="1"/>
  </cols>
  <sheetData>
    <row r="1" ht="27" customHeight="1" spans="1:10">
      <c r="A1" s="5" t="s">
        <v>1768</v>
      </c>
      <c r="B1" s="122"/>
      <c r="C1" s="122"/>
      <c r="D1" s="122"/>
      <c r="E1" s="122"/>
      <c r="F1" s="156"/>
      <c r="G1" s="156"/>
      <c r="H1" s="122"/>
      <c r="I1" s="122"/>
      <c r="J1" s="122"/>
    </row>
    <row r="2" customHeight="1" spans="1:10">
      <c r="A2" s="157"/>
      <c r="B2" s="2"/>
      <c r="C2" s="2"/>
      <c r="D2" s="2"/>
      <c r="E2" s="2"/>
      <c r="F2" s="158"/>
      <c r="G2" s="158"/>
      <c r="H2" s="2"/>
      <c r="I2" s="141" t="s">
        <v>3</v>
      </c>
      <c r="J2" s="141"/>
    </row>
    <row r="3" ht="21" customHeight="1" spans="1:10">
      <c r="A3" s="159" t="s">
        <v>4</v>
      </c>
      <c r="B3" s="159" t="s">
        <v>654</v>
      </c>
      <c r="C3" s="159"/>
      <c r="D3" s="159"/>
      <c r="E3" s="159" t="s">
        <v>67</v>
      </c>
      <c r="F3" s="160"/>
      <c r="G3" s="160"/>
      <c r="H3" s="159" t="s">
        <v>655</v>
      </c>
      <c r="I3" s="159"/>
      <c r="J3" s="159"/>
    </row>
    <row r="4" ht="21" customHeight="1" spans="1:10">
      <c r="A4" s="159"/>
      <c r="B4" s="159" t="s">
        <v>70</v>
      </c>
      <c r="C4" s="159" t="s">
        <v>475</v>
      </c>
      <c r="D4" s="159" t="s">
        <v>72</v>
      </c>
      <c r="E4" s="159" t="s">
        <v>70</v>
      </c>
      <c r="F4" s="160" t="s">
        <v>475</v>
      </c>
      <c r="G4" s="160" t="s">
        <v>72</v>
      </c>
      <c r="H4" s="159" t="s">
        <v>70</v>
      </c>
      <c r="I4" s="159" t="s">
        <v>475</v>
      </c>
      <c r="J4" s="159" t="s">
        <v>72</v>
      </c>
    </row>
    <row r="5" ht="18.75" customHeight="1" spans="1:10">
      <c r="A5" s="161" t="s">
        <v>476</v>
      </c>
      <c r="B5" s="84">
        <v>10575</v>
      </c>
      <c r="C5" s="84">
        <v>10575</v>
      </c>
      <c r="D5" s="84"/>
      <c r="E5" s="151">
        <v>20000</v>
      </c>
      <c r="F5" s="151">
        <v>20000</v>
      </c>
      <c r="G5" s="151"/>
      <c r="H5" s="131">
        <f>(E5-B5)/B5*100</f>
        <v>89.1</v>
      </c>
      <c r="I5" s="131">
        <f>(F5-C5)/C5*100</f>
        <v>89.1</v>
      </c>
      <c r="J5" s="131"/>
    </row>
    <row r="6" ht="18.75" customHeight="1" spans="1:10">
      <c r="A6" s="162" t="s">
        <v>15</v>
      </c>
      <c r="B6" s="84">
        <v>4282.9</v>
      </c>
      <c r="C6" s="84">
        <v>4282.9</v>
      </c>
      <c r="D6" s="84">
        <v>3715</v>
      </c>
      <c r="E6" s="151">
        <v>630</v>
      </c>
      <c r="F6" s="151">
        <v>630</v>
      </c>
      <c r="G6" s="84">
        <f>1566</f>
        <v>1566</v>
      </c>
      <c r="H6" s="131"/>
      <c r="I6" s="131"/>
      <c r="J6" s="131"/>
    </row>
    <row r="7" ht="18.75" customHeight="1" spans="1:10">
      <c r="A7" s="161" t="s">
        <v>477</v>
      </c>
      <c r="B7" s="84"/>
      <c r="C7" s="84"/>
      <c r="D7" s="84"/>
      <c r="E7" s="151"/>
      <c r="F7" s="151"/>
      <c r="G7" s="151"/>
      <c r="H7" s="131"/>
      <c r="I7" s="131"/>
      <c r="J7" s="131"/>
    </row>
    <row r="8" ht="18.75" customHeight="1" spans="1:10">
      <c r="A8" s="161" t="s">
        <v>478</v>
      </c>
      <c r="B8" s="84">
        <v>3917</v>
      </c>
      <c r="C8" s="84">
        <v>3917</v>
      </c>
      <c r="D8" s="84"/>
      <c r="E8" s="151">
        <v>6325</v>
      </c>
      <c r="F8" s="151">
        <v>6029</v>
      </c>
      <c r="G8" s="151">
        <v>296</v>
      </c>
      <c r="H8" s="131"/>
      <c r="I8" s="131"/>
      <c r="J8" s="131"/>
    </row>
    <row r="9" ht="18.75" customHeight="1" spans="1:10">
      <c r="A9" s="161" t="s">
        <v>479</v>
      </c>
      <c r="B9" s="84">
        <v>3650</v>
      </c>
      <c r="C9" s="84">
        <v>3650</v>
      </c>
      <c r="D9" s="84"/>
      <c r="E9" s="151">
        <v>4164</v>
      </c>
      <c r="F9" s="151">
        <v>3868</v>
      </c>
      <c r="G9" s="151">
        <v>296</v>
      </c>
      <c r="H9" s="131"/>
      <c r="I9" s="131"/>
      <c r="J9" s="131"/>
    </row>
    <row r="10" ht="18.75" customHeight="1" spans="1:10">
      <c r="A10" s="161" t="s">
        <v>480</v>
      </c>
      <c r="B10" s="84">
        <v>267</v>
      </c>
      <c r="C10" s="84">
        <v>267</v>
      </c>
      <c r="D10" s="84"/>
      <c r="E10" s="151">
        <v>2161</v>
      </c>
      <c r="F10" s="151">
        <v>2161</v>
      </c>
      <c r="G10" s="151"/>
      <c r="H10" s="131"/>
      <c r="I10" s="131"/>
      <c r="J10" s="131"/>
    </row>
    <row r="11" ht="18.75" customHeight="1" spans="1:10">
      <c r="A11" s="161" t="s">
        <v>481</v>
      </c>
      <c r="B11" s="84">
        <v>75200</v>
      </c>
      <c r="C11" s="84">
        <v>75200</v>
      </c>
      <c r="D11" s="84"/>
      <c r="E11" s="151"/>
      <c r="F11" s="151"/>
      <c r="G11" s="151"/>
      <c r="H11" s="131"/>
      <c r="I11" s="131"/>
      <c r="J11" s="131"/>
    </row>
    <row r="12" ht="18.75" customHeight="1" spans="1:10">
      <c r="A12" s="161" t="s">
        <v>482</v>
      </c>
      <c r="B12" s="84">
        <v>1400</v>
      </c>
      <c r="C12" s="84">
        <v>1400</v>
      </c>
      <c r="D12" s="84"/>
      <c r="E12" s="151">
        <v>18000</v>
      </c>
      <c r="F12" s="151">
        <v>18000</v>
      </c>
      <c r="G12" s="151"/>
      <c r="H12" s="131"/>
      <c r="I12" s="131"/>
      <c r="J12" s="131"/>
    </row>
    <row r="13" ht="18.75" customHeight="1" spans="1:10">
      <c r="A13" s="161" t="s">
        <v>483</v>
      </c>
      <c r="B13" s="84"/>
      <c r="C13" s="84"/>
      <c r="D13" s="84"/>
      <c r="E13" s="151"/>
      <c r="F13" s="151"/>
      <c r="G13" s="151"/>
      <c r="H13" s="131"/>
      <c r="I13" s="131"/>
      <c r="J13" s="131"/>
    </row>
    <row r="14" ht="18.75" customHeight="1" spans="1:10">
      <c r="A14" s="163" t="s">
        <v>484</v>
      </c>
      <c r="B14" s="128">
        <f>B5+B6+B8+B11+B12+B13</f>
        <v>95375</v>
      </c>
      <c r="C14" s="128">
        <f>C5+C6+C8+C11+C12+C13</f>
        <v>95375</v>
      </c>
      <c r="D14" s="128">
        <f>D5+D6+D8+D11+D12+D13</f>
        <v>3715</v>
      </c>
      <c r="E14" s="128">
        <f t="shared" ref="E14:G14" si="0">E5+E8+E11+E12+E13+E6</f>
        <v>44955</v>
      </c>
      <c r="F14" s="128">
        <f t="shared" si="0"/>
        <v>44659</v>
      </c>
      <c r="G14" s="128">
        <f t="shared" si="0"/>
        <v>1862</v>
      </c>
      <c r="H14" s="164"/>
      <c r="I14" s="164"/>
      <c r="J14" s="164"/>
    </row>
    <row r="15" ht="18.75" customHeight="1" spans="1:10">
      <c r="A15" s="165" t="s">
        <v>485</v>
      </c>
      <c r="B15" s="84">
        <v>84872</v>
      </c>
      <c r="C15" s="84">
        <v>81453</v>
      </c>
      <c r="D15" s="84">
        <v>3419</v>
      </c>
      <c r="E15" s="151">
        <f t="shared" ref="E15:G15" si="1">E16+E17+E18+E19</f>
        <v>16669</v>
      </c>
      <c r="F15" s="151">
        <f t="shared" si="1"/>
        <v>14807</v>
      </c>
      <c r="G15" s="151">
        <f t="shared" si="1"/>
        <v>1862</v>
      </c>
      <c r="H15" s="131">
        <f>(E15-B15)/B15*100</f>
        <v>-80.4</v>
      </c>
      <c r="I15" s="131">
        <f>(F15-C15)/C15*100</f>
        <v>-81.8</v>
      </c>
      <c r="J15" s="131">
        <f>(G15-D15)/D15*100</f>
        <v>-45.5</v>
      </c>
    </row>
    <row r="16" ht="18.75" customHeight="1" spans="1:10">
      <c r="A16" s="165" t="s">
        <v>486</v>
      </c>
      <c r="B16" s="84">
        <v>9863</v>
      </c>
      <c r="C16" s="84">
        <v>7352</v>
      </c>
      <c r="D16" s="84">
        <v>2511</v>
      </c>
      <c r="E16" s="151">
        <v>9714</v>
      </c>
      <c r="F16" s="151">
        <v>8148</v>
      </c>
      <c r="G16" s="151">
        <v>1566</v>
      </c>
      <c r="H16" s="131">
        <f>(E16-B16)/B16*100</f>
        <v>-1.5</v>
      </c>
      <c r="I16" s="131">
        <f>(F16-C16)/C16*100</f>
        <v>10.8</v>
      </c>
      <c r="J16" s="131">
        <f>(G16-D16)/D16*100</f>
        <v>-37.6</v>
      </c>
    </row>
    <row r="17" ht="18.75" customHeight="1" spans="1:10">
      <c r="A17" s="165" t="s">
        <v>487</v>
      </c>
      <c r="B17" s="84">
        <v>73305.8</v>
      </c>
      <c r="C17" s="84">
        <v>72397.7</v>
      </c>
      <c r="D17" s="84">
        <v>908.14</v>
      </c>
      <c r="E17" s="151"/>
      <c r="F17" s="151"/>
      <c r="G17" s="151"/>
      <c r="H17" s="131"/>
      <c r="I17" s="131"/>
      <c r="J17" s="131"/>
    </row>
    <row r="18" ht="18.75" customHeight="1" spans="1:10">
      <c r="A18" s="165" t="s">
        <v>488</v>
      </c>
      <c r="B18" s="84">
        <v>69.1</v>
      </c>
      <c r="C18" s="84">
        <v>69.1</v>
      </c>
      <c r="D18" s="84"/>
      <c r="E18" s="151">
        <v>630</v>
      </c>
      <c r="F18" s="84">
        <v>630</v>
      </c>
      <c r="G18" s="84"/>
      <c r="H18" s="131"/>
      <c r="I18" s="131"/>
      <c r="J18" s="131"/>
    </row>
    <row r="19" ht="18.75" customHeight="1" spans="1:10">
      <c r="A19" s="165" t="s">
        <v>489</v>
      </c>
      <c r="B19" s="84">
        <v>1634.1</v>
      </c>
      <c r="C19" s="84">
        <v>1634.1</v>
      </c>
      <c r="D19" s="84"/>
      <c r="E19" s="151">
        <v>6325</v>
      </c>
      <c r="F19" s="151">
        <v>6029</v>
      </c>
      <c r="G19" s="151">
        <v>296</v>
      </c>
      <c r="H19" s="131"/>
      <c r="I19" s="131"/>
      <c r="J19" s="131"/>
    </row>
    <row r="20" ht="18.75" customHeight="1" spans="1:10">
      <c r="A20" s="165" t="s">
        <v>490</v>
      </c>
      <c r="B20" s="84">
        <v>1634.1</v>
      </c>
      <c r="C20" s="84">
        <v>1634.1</v>
      </c>
      <c r="D20" s="84"/>
      <c r="E20" s="151">
        <v>4164</v>
      </c>
      <c r="F20" s="151">
        <v>3868</v>
      </c>
      <c r="G20" s="151">
        <v>296</v>
      </c>
      <c r="H20" s="131"/>
      <c r="I20" s="131"/>
      <c r="J20" s="131"/>
    </row>
    <row r="21" ht="18.75" customHeight="1" spans="1:10">
      <c r="A21" s="165" t="s">
        <v>491</v>
      </c>
      <c r="B21" s="84"/>
      <c r="C21" s="84"/>
      <c r="D21" s="84"/>
      <c r="E21" s="151">
        <v>2161</v>
      </c>
      <c r="F21" s="151">
        <v>2161</v>
      </c>
      <c r="G21" s="151"/>
      <c r="H21" s="131"/>
      <c r="I21" s="131"/>
      <c r="J21" s="131"/>
    </row>
    <row r="22" ht="18.75" customHeight="1" spans="1:10">
      <c r="A22" s="161" t="s">
        <v>492</v>
      </c>
      <c r="B22" s="84">
        <v>1600</v>
      </c>
      <c r="C22" s="84">
        <v>1600</v>
      </c>
      <c r="D22" s="84"/>
      <c r="E22" s="151">
        <v>20100</v>
      </c>
      <c r="F22" s="151">
        <v>20100</v>
      </c>
      <c r="G22" s="151"/>
      <c r="H22" s="131"/>
      <c r="I22" s="131"/>
      <c r="J22" s="131"/>
    </row>
    <row r="23" ht="18.75" customHeight="1" spans="1:10">
      <c r="A23" s="165" t="s">
        <v>54</v>
      </c>
      <c r="B23" s="84">
        <v>51.2</v>
      </c>
      <c r="C23" s="84">
        <v>51.2</v>
      </c>
      <c r="D23" s="84"/>
      <c r="E23" s="151">
        <v>100</v>
      </c>
      <c r="F23" s="151">
        <v>100</v>
      </c>
      <c r="G23" s="151"/>
      <c r="H23" s="131"/>
      <c r="I23" s="131"/>
      <c r="J23" s="131"/>
    </row>
    <row r="24" ht="18.75" customHeight="1" spans="1:10">
      <c r="A24" s="161" t="s">
        <v>493</v>
      </c>
      <c r="B24" s="84"/>
      <c r="C24" s="84">
        <v>3715</v>
      </c>
      <c r="D24" s="84"/>
      <c r="E24" s="151"/>
      <c r="F24" s="151">
        <v>1566</v>
      </c>
      <c r="G24" s="151"/>
      <c r="H24" s="131"/>
      <c r="I24" s="131"/>
      <c r="J24" s="131"/>
    </row>
    <row r="25" ht="18.75" customHeight="1" spans="1:10">
      <c r="A25" s="162" t="s">
        <v>494</v>
      </c>
      <c r="B25" s="151">
        <v>6325</v>
      </c>
      <c r="C25" s="151">
        <v>6029</v>
      </c>
      <c r="D25" s="151">
        <v>296</v>
      </c>
      <c r="E25" s="151"/>
      <c r="F25" s="151"/>
      <c r="G25" s="151"/>
      <c r="H25" s="131"/>
      <c r="I25" s="131"/>
      <c r="J25" s="131"/>
    </row>
    <row r="26" ht="18.75" customHeight="1" spans="1:10">
      <c r="A26" s="82" t="s">
        <v>495</v>
      </c>
      <c r="B26" s="151">
        <v>4164</v>
      </c>
      <c r="C26" s="151">
        <v>3868</v>
      </c>
      <c r="D26" s="151">
        <v>296</v>
      </c>
      <c r="E26" s="151"/>
      <c r="F26" s="151"/>
      <c r="H26" s="131"/>
      <c r="I26" s="131"/>
      <c r="J26" s="131"/>
    </row>
    <row r="27" ht="18.75" customHeight="1" spans="1:10">
      <c r="A27" s="82" t="s">
        <v>496</v>
      </c>
      <c r="B27" s="151">
        <v>2161</v>
      </c>
      <c r="C27" s="151">
        <v>2161</v>
      </c>
      <c r="D27" s="151"/>
      <c r="E27" s="151"/>
      <c r="F27" s="151"/>
      <c r="G27" s="151"/>
      <c r="H27" s="131"/>
      <c r="I27" s="131"/>
      <c r="J27" s="131"/>
    </row>
    <row r="28" ht="18.75" customHeight="1" spans="1:10">
      <c r="A28" s="161" t="s">
        <v>50</v>
      </c>
      <c r="B28" s="84">
        <v>2527</v>
      </c>
      <c r="C28" s="84">
        <v>2527</v>
      </c>
      <c r="D28" s="84"/>
      <c r="E28" s="151">
        <v>8086</v>
      </c>
      <c r="F28" s="151">
        <v>8086</v>
      </c>
      <c r="G28" s="151"/>
      <c r="H28" s="131"/>
      <c r="I28" s="131"/>
      <c r="J28" s="131"/>
    </row>
    <row r="29" ht="18.75" customHeight="1" spans="1:10">
      <c r="A29" s="163" t="s">
        <v>497</v>
      </c>
      <c r="B29" s="128">
        <f t="shared" ref="B29:G29" si="2">SUM(B15,B28,B24,B25,B22,B23)</f>
        <v>95375</v>
      </c>
      <c r="C29" s="128">
        <f t="shared" si="2"/>
        <v>95375</v>
      </c>
      <c r="D29" s="128">
        <f t="shared" si="2"/>
        <v>3715</v>
      </c>
      <c r="E29" s="128">
        <f t="shared" si="2"/>
        <v>44955</v>
      </c>
      <c r="F29" s="128">
        <f t="shared" si="2"/>
        <v>44659</v>
      </c>
      <c r="G29" s="128">
        <f t="shared" si="2"/>
        <v>1862</v>
      </c>
      <c r="H29" s="164"/>
      <c r="I29" s="164"/>
      <c r="J29" s="164"/>
    </row>
    <row r="30" ht="18.75" customHeight="1" spans="1:10">
      <c r="A30" s="2"/>
      <c r="B30" s="2"/>
      <c r="C30" s="2"/>
      <c r="D30" s="2"/>
      <c r="E30" s="2"/>
      <c r="G30" s="158"/>
      <c r="H30" s="2"/>
      <c r="I30" s="2"/>
      <c r="J30" s="2"/>
    </row>
    <row r="31" customHeight="1" spans="1:10">
      <c r="A31" s="2"/>
      <c r="B31" s="2"/>
      <c r="C31" s="2"/>
      <c r="D31" s="2"/>
      <c r="E31" s="2"/>
      <c r="F31" s="158"/>
      <c r="G31" s="158"/>
      <c r="H31" s="2"/>
      <c r="I31" s="2"/>
      <c r="J31" s="2"/>
    </row>
    <row r="32" customHeight="1" spans="1:10">
      <c r="A32" s="2"/>
      <c r="B32" s="2"/>
      <c r="C32" s="2"/>
      <c r="D32" s="2"/>
      <c r="E32" s="2"/>
      <c r="F32" s="158"/>
      <c r="G32" s="158"/>
      <c r="H32" s="2"/>
      <c r="I32" s="2"/>
      <c r="J32" s="2"/>
    </row>
    <row r="33" customHeight="1"/>
    <row r="34" customHeight="1"/>
    <row r="35" customHeight="1"/>
    <row r="36" customHeight="1"/>
    <row r="37" customHeight="1"/>
    <row r="38" customHeight="1"/>
    <row r="39" customHeight="1"/>
    <row r="40" customHeight="1"/>
    <row r="41" customHeight="1"/>
    <row r="42" customHeight="1"/>
    <row r="43" customHeight="1"/>
    <row r="44" customHeight="1"/>
    <row r="45" customHeight="1"/>
    <row r="46" customHeight="1"/>
    <row r="47" customHeight="1"/>
    <row r="48" customHeight="1"/>
    <row r="49" customHeight="1"/>
    <row r="50" customHeight="1"/>
    <row r="51" spans="3:3">
      <c r="C51">
        <f>118764-103475</f>
        <v>15289</v>
      </c>
    </row>
  </sheetData>
  <mergeCells count="6">
    <mergeCell ref="A1:J1"/>
    <mergeCell ref="I2:J2"/>
    <mergeCell ref="B3:D3"/>
    <mergeCell ref="E3:G3"/>
    <mergeCell ref="H3:J3"/>
    <mergeCell ref="A3:A4"/>
  </mergeCells>
  <printOptions horizontalCentered="1"/>
  <pageMargins left="0.547222222222222" right="0.511805555555556" top="0.783333333333333" bottom="0.747222222222222" header="0.506944444444444" footer="0.506944444444444"/>
  <pageSetup paperSize="9" scale="80" orientation="landscape"/>
  <headerFooter>
    <oddHeader>&amp;L&amp;"宋体,常规"&amp;11&amp;A</oddHead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E12"/>
  <sheetViews>
    <sheetView view="pageBreakPreview" zoomScaleNormal="100" zoomScaleSheetLayoutView="100" workbookViewId="0">
      <selection activeCell="B125" sqref="B125"/>
    </sheetView>
  </sheetViews>
  <sheetFormatPr defaultColWidth="9" defaultRowHeight="14.25" outlineLevelCol="4"/>
  <cols>
    <col min="1" max="1" width="15.5" style="136" customWidth="1"/>
    <col min="2" max="2" width="34" style="136" customWidth="1"/>
    <col min="3" max="3" width="20.5" customWidth="1"/>
    <col min="4" max="4" width="20" customWidth="1"/>
    <col min="5" max="5" width="18.875" customWidth="1"/>
  </cols>
  <sheetData>
    <row r="1" s="117" customFormat="1" ht="26" customHeight="1" spans="1:5">
      <c r="A1" s="137" t="s">
        <v>1769</v>
      </c>
      <c r="B1" s="138"/>
      <c r="C1" s="138"/>
      <c r="D1" s="138"/>
      <c r="E1" s="138"/>
    </row>
    <row r="2" s="2" customFormat="1" ht="25" customHeight="1" spans="1:5">
      <c r="A2" s="139"/>
      <c r="B2" s="140"/>
      <c r="C2" s="77"/>
      <c r="D2" s="77"/>
      <c r="E2" s="141" t="s">
        <v>3</v>
      </c>
    </row>
    <row r="3" s="135" customFormat="1" ht="30" customHeight="1" spans="1:5">
      <c r="A3" s="142" t="s">
        <v>65</v>
      </c>
      <c r="B3" s="142" t="s">
        <v>4</v>
      </c>
      <c r="C3" s="143" t="s">
        <v>1770</v>
      </c>
      <c r="D3" s="144"/>
      <c r="E3" s="145"/>
    </row>
    <row r="4" s="135" customFormat="1" ht="30" customHeight="1" spans="1:5">
      <c r="A4" s="146"/>
      <c r="B4" s="146"/>
      <c r="C4" s="147" t="s">
        <v>70</v>
      </c>
      <c r="D4" s="147" t="s">
        <v>475</v>
      </c>
      <c r="E4" s="147" t="s">
        <v>72</v>
      </c>
    </row>
    <row r="5" s="135" customFormat="1" ht="30" customHeight="1" spans="1:5">
      <c r="A5" s="148" t="s">
        <v>1771</v>
      </c>
      <c r="B5" s="149"/>
      <c r="C5" s="128">
        <f>SUM(C6:C6)</f>
        <v>20000</v>
      </c>
      <c r="D5" s="128">
        <f>SUM(D6:D6)</f>
        <v>20000</v>
      </c>
      <c r="E5" s="128">
        <f>SUM(E6:E6)</f>
        <v>0</v>
      </c>
    </row>
    <row r="6" s="135" customFormat="1" ht="30" customHeight="1" spans="1:5">
      <c r="A6" s="150">
        <v>10301</v>
      </c>
      <c r="B6" s="150" t="s">
        <v>476</v>
      </c>
      <c r="C6" s="151">
        <v>20000</v>
      </c>
      <c r="D6" s="151">
        <v>20000</v>
      </c>
      <c r="E6" s="151"/>
    </row>
    <row r="7" s="135" customFormat="1" ht="30" customHeight="1" spans="1:5">
      <c r="A7" s="150">
        <v>1030146</v>
      </c>
      <c r="B7" s="152" t="s">
        <v>502</v>
      </c>
      <c r="C7" s="151">
        <v>950</v>
      </c>
      <c r="D7" s="151">
        <v>950</v>
      </c>
      <c r="E7" s="151"/>
    </row>
    <row r="8" s="135" customFormat="1" ht="30" customHeight="1" spans="1:5">
      <c r="A8" s="150">
        <v>1030147</v>
      </c>
      <c r="B8" s="152" t="s">
        <v>503</v>
      </c>
      <c r="C8" s="151"/>
      <c r="D8" s="151"/>
      <c r="E8" s="151"/>
    </row>
    <row r="9" s="135" customFormat="1" ht="30" customHeight="1" spans="1:5">
      <c r="A9" s="153" t="s">
        <v>504</v>
      </c>
      <c r="B9" s="152" t="s">
        <v>505</v>
      </c>
      <c r="C9" s="91">
        <v>18050</v>
      </c>
      <c r="D9" s="91">
        <v>18050</v>
      </c>
      <c r="E9" s="91"/>
    </row>
    <row r="10" s="135" customFormat="1" ht="30" customHeight="1" spans="1:5">
      <c r="A10" s="153" t="s">
        <v>506</v>
      </c>
      <c r="B10" s="154" t="s">
        <v>1772</v>
      </c>
      <c r="C10" s="91">
        <v>18050</v>
      </c>
      <c r="D10" s="91">
        <v>18050</v>
      </c>
      <c r="E10" s="151"/>
    </row>
    <row r="11" s="135" customFormat="1" ht="30" customHeight="1" spans="1:5">
      <c r="A11" s="153" t="s">
        <v>510</v>
      </c>
      <c r="B11" s="152" t="s">
        <v>511</v>
      </c>
      <c r="C11" s="91"/>
      <c r="D11" s="91"/>
      <c r="E11" s="151"/>
    </row>
    <row r="12" s="135" customFormat="1" ht="30" customHeight="1" spans="1:5">
      <c r="A12" s="153" t="s">
        <v>512</v>
      </c>
      <c r="B12" s="152" t="s">
        <v>513</v>
      </c>
      <c r="C12" s="91">
        <v>1000</v>
      </c>
      <c r="D12" s="91">
        <v>1000</v>
      </c>
      <c r="E12" s="151"/>
    </row>
  </sheetData>
  <mergeCells count="5">
    <mergeCell ref="A1:E1"/>
    <mergeCell ref="C3:E3"/>
    <mergeCell ref="A5:B5"/>
    <mergeCell ref="A3:A4"/>
    <mergeCell ref="B3:B4"/>
  </mergeCells>
  <printOptions horizontalCentered="1"/>
  <pageMargins left="0.747222222222222" right="0.747222222222222" top="0.994444444444444" bottom="0.994444444444444" header="0.506944444444444" footer="0.506944444444444"/>
  <pageSetup paperSize="9" fitToHeight="0" orientation="landscape"/>
  <headerFooter>
    <oddHeader>&amp;L&amp;"宋体,常规"&amp;11&amp;A</oddHead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E120"/>
  <sheetViews>
    <sheetView view="pageBreakPreview" zoomScaleNormal="100" zoomScaleSheetLayoutView="100" workbookViewId="0">
      <selection activeCell="B125" sqref="B125"/>
    </sheetView>
  </sheetViews>
  <sheetFormatPr defaultColWidth="9" defaultRowHeight="14.25" outlineLevelCol="4"/>
  <cols>
    <col min="1" max="1" width="11.125" customWidth="1"/>
    <col min="2" max="2" width="45.375" customWidth="1"/>
    <col min="3" max="3" width="10.125" style="120" customWidth="1"/>
    <col min="4" max="5" width="10.125" style="121" customWidth="1"/>
    <col min="6" max="6" width="9.375" customWidth="1"/>
  </cols>
  <sheetData>
    <row r="1" s="117" customFormat="1" ht="26" customHeight="1" spans="1:5">
      <c r="A1" s="5" t="s">
        <v>1773</v>
      </c>
      <c r="B1" s="122"/>
      <c r="C1" s="123"/>
      <c r="D1" s="123"/>
      <c r="E1" s="123"/>
    </row>
    <row r="2" customHeight="1" spans="1:5">
      <c r="A2" s="57"/>
      <c r="B2" s="57"/>
      <c r="C2" s="124"/>
      <c r="D2" s="124"/>
      <c r="E2" s="124" t="s">
        <v>3</v>
      </c>
    </row>
    <row r="3" s="76" customFormat="1" ht="25" customHeight="1" spans="1:5">
      <c r="A3" s="125" t="s">
        <v>65</v>
      </c>
      <c r="B3" s="125" t="s">
        <v>66</v>
      </c>
      <c r="C3" s="126" t="s">
        <v>67</v>
      </c>
      <c r="D3" s="126"/>
      <c r="E3" s="126"/>
    </row>
    <row r="4" s="76" customFormat="1" ht="23" customHeight="1" spans="1:5">
      <c r="A4" s="127"/>
      <c r="B4" s="127"/>
      <c r="C4" s="126" t="s">
        <v>70</v>
      </c>
      <c r="D4" s="126" t="s">
        <v>71</v>
      </c>
      <c r="E4" s="126" t="s">
        <v>72</v>
      </c>
    </row>
    <row r="5" s="118" customFormat="1" ht="23" customHeight="1" spans="1:5">
      <c r="A5" s="93"/>
      <c r="B5" s="93" t="s">
        <v>103</v>
      </c>
      <c r="C5" s="128">
        <f>C6+C9+C16+C20+C23+C33+C38</f>
        <v>16669</v>
      </c>
      <c r="D5" s="128">
        <f>D6+D9+D16+D20+D23+D33+D38</f>
        <v>14807</v>
      </c>
      <c r="E5" s="128">
        <v>1862</v>
      </c>
    </row>
    <row r="6" s="119" customFormat="1" ht="23" customHeight="1" spans="1:5">
      <c r="A6" s="129">
        <v>207</v>
      </c>
      <c r="B6" s="92" t="s">
        <v>201</v>
      </c>
      <c r="C6" s="130">
        <f t="shared" ref="C6:C9" si="0">C7</f>
        <v>31.1</v>
      </c>
      <c r="D6" s="131">
        <f t="shared" ref="D6:D40" si="1">C6-E6</f>
        <v>31.1</v>
      </c>
      <c r="E6" s="130"/>
    </row>
    <row r="7" s="119" customFormat="1" ht="23" customHeight="1" spans="1:5">
      <c r="A7" s="129">
        <v>20709</v>
      </c>
      <c r="B7" s="92" t="s">
        <v>1774</v>
      </c>
      <c r="C7" s="130">
        <f t="shared" si="0"/>
        <v>31.1</v>
      </c>
      <c r="D7" s="131">
        <f t="shared" si="1"/>
        <v>31.1</v>
      </c>
      <c r="E7" s="130"/>
    </row>
    <row r="8" s="119" customFormat="1" ht="23" customHeight="1" spans="1:5">
      <c r="A8" s="129">
        <v>2070904</v>
      </c>
      <c r="B8" s="92" t="s">
        <v>1775</v>
      </c>
      <c r="C8" s="130">
        <v>31.1</v>
      </c>
      <c r="D8" s="131">
        <f t="shared" si="1"/>
        <v>31.1</v>
      </c>
      <c r="E8" s="130"/>
    </row>
    <row r="9" s="119" customFormat="1" ht="23" customHeight="1" spans="1:5">
      <c r="A9" s="129">
        <v>212</v>
      </c>
      <c r="B9" s="92" t="s">
        <v>313</v>
      </c>
      <c r="C9" s="130">
        <f t="shared" si="0"/>
        <v>3057.3</v>
      </c>
      <c r="D9" s="131">
        <f t="shared" si="1"/>
        <v>1195.3</v>
      </c>
      <c r="E9" s="131">
        <f>E11+E12</f>
        <v>1862</v>
      </c>
    </row>
    <row r="10" s="119" customFormat="1" ht="23" customHeight="1" spans="1:5">
      <c r="A10" s="129">
        <v>21208</v>
      </c>
      <c r="B10" s="92" t="s">
        <v>519</v>
      </c>
      <c r="C10" s="130">
        <f>C11+C12+C13+C14+C15</f>
        <v>3057.3</v>
      </c>
      <c r="D10" s="131">
        <f t="shared" si="1"/>
        <v>1195.3</v>
      </c>
      <c r="E10" s="131">
        <v>1862</v>
      </c>
    </row>
    <row r="11" s="119" customFormat="1" ht="23" customHeight="1" spans="1:5">
      <c r="A11" s="129">
        <v>2120801</v>
      </c>
      <c r="B11" s="92" t="s">
        <v>520</v>
      </c>
      <c r="C11" s="130">
        <v>1699.2</v>
      </c>
      <c r="D11" s="131">
        <f t="shared" si="1"/>
        <v>133.2</v>
      </c>
      <c r="E11" s="130">
        <v>1566</v>
      </c>
    </row>
    <row r="12" s="119" customFormat="1" ht="23" customHeight="1" spans="1:5">
      <c r="A12" s="129">
        <v>2120804</v>
      </c>
      <c r="B12" s="92" t="s">
        <v>522</v>
      </c>
      <c r="C12" s="130">
        <v>737</v>
      </c>
      <c r="D12" s="131">
        <f t="shared" si="1"/>
        <v>441</v>
      </c>
      <c r="E12" s="130">
        <v>296</v>
      </c>
    </row>
    <row r="13" s="119" customFormat="1" ht="23" customHeight="1" spans="1:5">
      <c r="A13" s="129">
        <v>2120810</v>
      </c>
      <c r="B13" s="92" t="s">
        <v>524</v>
      </c>
      <c r="C13" s="130">
        <v>189.7</v>
      </c>
      <c r="D13" s="131">
        <f t="shared" si="1"/>
        <v>189.7</v>
      </c>
      <c r="E13" s="130"/>
    </row>
    <row r="14" s="119" customFormat="1" ht="23" customHeight="1" spans="1:5">
      <c r="A14" s="129">
        <v>2120814</v>
      </c>
      <c r="B14" s="92" t="s">
        <v>525</v>
      </c>
      <c r="C14" s="130">
        <v>329.6</v>
      </c>
      <c r="D14" s="131">
        <f t="shared" si="1"/>
        <v>329.6</v>
      </c>
      <c r="E14" s="130"/>
    </row>
    <row r="15" s="119" customFormat="1" ht="23" customHeight="1" spans="1:5">
      <c r="A15" s="129">
        <v>2120816</v>
      </c>
      <c r="B15" s="92" t="s">
        <v>527</v>
      </c>
      <c r="C15" s="130">
        <v>101.8</v>
      </c>
      <c r="D15" s="131">
        <f t="shared" si="1"/>
        <v>101.8</v>
      </c>
      <c r="E15" s="130"/>
    </row>
    <row r="16" s="119" customFormat="1" ht="23" customHeight="1" spans="1:5">
      <c r="A16" s="129">
        <v>213</v>
      </c>
      <c r="B16" s="92" t="s">
        <v>324</v>
      </c>
      <c r="C16" s="130">
        <f>C17</f>
        <v>21.3</v>
      </c>
      <c r="D16" s="131">
        <f t="shared" si="1"/>
        <v>21.3</v>
      </c>
      <c r="E16" s="130"/>
    </row>
    <row r="17" s="119" customFormat="1" ht="23" customHeight="1" spans="1:5">
      <c r="A17" s="132">
        <v>21372</v>
      </c>
      <c r="B17" s="132" t="s">
        <v>535</v>
      </c>
      <c r="C17" s="130">
        <f>C18+C19</f>
        <v>21.3</v>
      </c>
      <c r="D17" s="131">
        <f t="shared" si="1"/>
        <v>21.3</v>
      </c>
      <c r="E17" s="130"/>
    </row>
    <row r="18" s="119" customFormat="1" ht="23" customHeight="1" spans="1:5">
      <c r="A18" s="129">
        <v>2137201</v>
      </c>
      <c r="B18" s="92" t="s">
        <v>536</v>
      </c>
      <c r="C18" s="130">
        <v>0.3</v>
      </c>
      <c r="D18" s="131">
        <f t="shared" si="1"/>
        <v>0.3</v>
      </c>
      <c r="E18" s="130"/>
    </row>
    <row r="19" s="119" customFormat="1" ht="23" customHeight="1" spans="1:5">
      <c r="A19" s="129">
        <v>2137302</v>
      </c>
      <c r="B19" s="92" t="s">
        <v>537</v>
      </c>
      <c r="C19" s="130">
        <v>21</v>
      </c>
      <c r="D19" s="131">
        <f t="shared" si="1"/>
        <v>21</v>
      </c>
      <c r="E19" s="130"/>
    </row>
    <row r="20" s="119" customFormat="1" ht="23" customHeight="1" spans="1:5">
      <c r="A20" s="129">
        <v>215</v>
      </c>
      <c r="B20" s="92" t="s">
        <v>373</v>
      </c>
      <c r="C20" s="130">
        <v>600</v>
      </c>
      <c r="D20" s="131">
        <f t="shared" si="1"/>
        <v>600</v>
      </c>
      <c r="E20" s="130"/>
    </row>
    <row r="21" s="119" customFormat="1" ht="23" customHeight="1" spans="1:5">
      <c r="A21" s="132">
        <v>21598</v>
      </c>
      <c r="B21" s="132" t="s">
        <v>534</v>
      </c>
      <c r="C21" s="130">
        <v>600</v>
      </c>
      <c r="D21" s="131">
        <f t="shared" si="1"/>
        <v>600</v>
      </c>
      <c r="E21" s="130"/>
    </row>
    <row r="22" s="119" customFormat="1" ht="23" customHeight="1" spans="1:5">
      <c r="A22" s="129">
        <v>2159802</v>
      </c>
      <c r="B22" s="92" t="s">
        <v>374</v>
      </c>
      <c r="C22" s="130">
        <v>600</v>
      </c>
      <c r="D22" s="131">
        <f t="shared" si="1"/>
        <v>600</v>
      </c>
      <c r="E22" s="130"/>
    </row>
    <row r="23" s="119" customFormat="1" ht="23" customHeight="1" spans="1:5">
      <c r="A23" s="129">
        <v>229</v>
      </c>
      <c r="B23" s="92" t="s">
        <v>415</v>
      </c>
      <c r="C23" s="130">
        <f>C24+C27+C31</f>
        <v>4944.1</v>
      </c>
      <c r="D23" s="131">
        <f t="shared" si="1"/>
        <v>4944.1</v>
      </c>
      <c r="E23" s="130"/>
    </row>
    <row r="24" s="119" customFormat="1" ht="23" customHeight="1" spans="1:5">
      <c r="A24" s="129">
        <v>22904</v>
      </c>
      <c r="B24" s="92" t="s">
        <v>539</v>
      </c>
      <c r="C24" s="130">
        <f>C25+C26</f>
        <v>2871.3</v>
      </c>
      <c r="D24" s="131">
        <f t="shared" si="1"/>
        <v>2871.3</v>
      </c>
      <c r="E24" s="130"/>
    </row>
    <row r="25" s="119" customFormat="1" ht="23" customHeight="1" spans="1:5">
      <c r="A25" s="129">
        <v>2290401</v>
      </c>
      <c r="B25" s="92" t="s">
        <v>540</v>
      </c>
      <c r="C25" s="130">
        <v>900</v>
      </c>
      <c r="D25" s="131">
        <f t="shared" si="1"/>
        <v>900</v>
      </c>
      <c r="E25" s="130"/>
    </row>
    <row r="26" s="119" customFormat="1" ht="23" customHeight="1" spans="1:5">
      <c r="A26" s="129">
        <v>2290402</v>
      </c>
      <c r="B26" s="92" t="s">
        <v>541</v>
      </c>
      <c r="C26" s="130">
        <v>1971.3</v>
      </c>
      <c r="D26" s="131">
        <f t="shared" si="1"/>
        <v>1971.3</v>
      </c>
      <c r="E26" s="130"/>
    </row>
    <row r="27" s="119" customFormat="1" ht="23" customHeight="1" spans="1:5">
      <c r="A27" s="129">
        <v>22960</v>
      </c>
      <c r="B27" s="92" t="s">
        <v>542</v>
      </c>
      <c r="C27" s="130">
        <f>C28+C29+C30</f>
        <v>172.8</v>
      </c>
      <c r="D27" s="131">
        <f t="shared" si="1"/>
        <v>172.8</v>
      </c>
      <c r="E27" s="130"/>
    </row>
    <row r="28" s="119" customFormat="1" ht="23" customHeight="1" spans="1:5">
      <c r="A28" s="129">
        <v>2296002</v>
      </c>
      <c r="B28" s="92" t="s">
        <v>543</v>
      </c>
      <c r="C28" s="130">
        <v>108.7</v>
      </c>
      <c r="D28" s="131">
        <f t="shared" si="1"/>
        <v>108.7</v>
      </c>
      <c r="E28" s="130"/>
    </row>
    <row r="29" s="119" customFormat="1" ht="23" customHeight="1" spans="1:5">
      <c r="A29" s="129">
        <v>2296003</v>
      </c>
      <c r="B29" s="92" t="s">
        <v>544</v>
      </c>
      <c r="C29" s="130">
        <v>56.3</v>
      </c>
      <c r="D29" s="131">
        <f t="shared" si="1"/>
        <v>56.3</v>
      </c>
      <c r="E29" s="130"/>
    </row>
    <row r="30" s="119" customFormat="1" ht="23" customHeight="1" spans="1:5">
      <c r="A30" s="129">
        <v>2296006</v>
      </c>
      <c r="B30" s="92" t="s">
        <v>545</v>
      </c>
      <c r="C30" s="130">
        <v>7.8</v>
      </c>
      <c r="D30" s="131">
        <f t="shared" si="1"/>
        <v>7.8</v>
      </c>
      <c r="E30" s="130"/>
    </row>
    <row r="31" s="119" customFormat="1" ht="23" customHeight="1" spans="1:5">
      <c r="A31" s="129">
        <v>22998</v>
      </c>
      <c r="B31" s="92" t="s">
        <v>546</v>
      </c>
      <c r="C31" s="130">
        <f>C32</f>
        <v>1900</v>
      </c>
      <c r="D31" s="131">
        <f t="shared" si="1"/>
        <v>1900</v>
      </c>
      <c r="E31" s="130"/>
    </row>
    <row r="32" s="119" customFormat="1" ht="23" customHeight="1" spans="1:5">
      <c r="A32" s="129">
        <v>2299899</v>
      </c>
      <c r="B32" s="92" t="s">
        <v>415</v>
      </c>
      <c r="C32" s="130">
        <v>1900</v>
      </c>
      <c r="D32" s="131">
        <f t="shared" si="1"/>
        <v>1900</v>
      </c>
      <c r="E32" s="130"/>
    </row>
    <row r="33" s="119" customFormat="1" ht="23" customHeight="1" spans="1:5">
      <c r="A33" s="129">
        <v>232</v>
      </c>
      <c r="B33" s="92" t="s">
        <v>417</v>
      </c>
      <c r="C33" s="130">
        <f>C34</f>
        <v>7992</v>
      </c>
      <c r="D33" s="131">
        <f t="shared" si="1"/>
        <v>7992</v>
      </c>
      <c r="E33" s="130"/>
    </row>
    <row r="34" s="119" customFormat="1" ht="23" customHeight="1" spans="1:5">
      <c r="A34" s="129">
        <v>23204</v>
      </c>
      <c r="B34" s="92" t="s">
        <v>550</v>
      </c>
      <c r="C34" s="130">
        <f>C35+C36+C37</f>
        <v>7992</v>
      </c>
      <c r="D34" s="131">
        <f t="shared" si="1"/>
        <v>7992</v>
      </c>
      <c r="E34" s="130"/>
    </row>
    <row r="35" s="119" customFormat="1" ht="23" customHeight="1" spans="1:5">
      <c r="A35" s="129">
        <v>2320411</v>
      </c>
      <c r="B35" s="92" t="s">
        <v>551</v>
      </c>
      <c r="C35" s="130">
        <v>55</v>
      </c>
      <c r="D35" s="131">
        <f t="shared" si="1"/>
        <v>55</v>
      </c>
      <c r="E35" s="130"/>
    </row>
    <row r="36" s="119" customFormat="1" ht="23" customHeight="1" spans="1:5">
      <c r="A36" s="129">
        <v>2320433</v>
      </c>
      <c r="B36" s="92" t="s">
        <v>552</v>
      </c>
      <c r="C36" s="130">
        <v>2392</v>
      </c>
      <c r="D36" s="131">
        <f t="shared" si="1"/>
        <v>2392</v>
      </c>
      <c r="E36" s="130"/>
    </row>
    <row r="37" s="119" customFormat="1" ht="23" customHeight="1" spans="1:5">
      <c r="A37" s="129">
        <v>2320498</v>
      </c>
      <c r="B37" s="92" t="s">
        <v>553</v>
      </c>
      <c r="C37" s="130">
        <v>5545</v>
      </c>
      <c r="D37" s="131">
        <f t="shared" si="1"/>
        <v>5545</v>
      </c>
      <c r="E37" s="130"/>
    </row>
    <row r="38" s="119" customFormat="1" ht="23" customHeight="1" spans="1:5">
      <c r="A38" s="129">
        <v>233</v>
      </c>
      <c r="B38" s="92" t="s">
        <v>420</v>
      </c>
      <c r="C38" s="130">
        <v>23</v>
      </c>
      <c r="D38" s="131">
        <f t="shared" si="1"/>
        <v>23</v>
      </c>
      <c r="E38" s="130"/>
    </row>
    <row r="39" s="119" customFormat="1" ht="23" customHeight="1" spans="1:5">
      <c r="A39" s="129">
        <v>23304</v>
      </c>
      <c r="B39" s="92" t="s">
        <v>554</v>
      </c>
      <c r="C39" s="130">
        <v>23</v>
      </c>
      <c r="D39" s="131">
        <f t="shared" si="1"/>
        <v>23</v>
      </c>
      <c r="E39" s="130"/>
    </row>
    <row r="40" s="119" customFormat="1" ht="23" customHeight="1" spans="1:5">
      <c r="A40" s="129">
        <v>2330498</v>
      </c>
      <c r="B40" s="92" t="s">
        <v>555</v>
      </c>
      <c r="C40" s="130">
        <v>23</v>
      </c>
      <c r="D40" s="131">
        <f t="shared" si="1"/>
        <v>23</v>
      </c>
      <c r="E40" s="130"/>
    </row>
    <row r="41" outlineLevel="2" spans="3:5">
      <c r="C41" s="133"/>
      <c r="D41" s="134"/>
      <c r="E41" s="134"/>
    </row>
    <row r="42" outlineLevel="2" spans="3:5">
      <c r="C42" s="133"/>
      <c r="D42" s="134"/>
      <c r="E42" s="134"/>
    </row>
    <row r="43" outlineLevel="2" spans="3:5">
      <c r="C43" s="133"/>
      <c r="D43" s="134"/>
      <c r="E43" s="134"/>
    </row>
    <row r="44" outlineLevel="2" spans="3:5">
      <c r="C44" s="133"/>
      <c r="D44" s="134"/>
      <c r="E44" s="134"/>
    </row>
    <row r="45" outlineLevel="2" spans="3:5">
      <c r="C45" s="133"/>
      <c r="D45" s="134"/>
      <c r="E45" s="134"/>
    </row>
    <row r="46" outlineLevel="2" spans="3:5">
      <c r="C46" s="133"/>
      <c r="D46" s="134"/>
      <c r="E46" s="134"/>
    </row>
    <row r="47" outlineLevel="2" spans="3:5">
      <c r="C47" s="133"/>
      <c r="D47" s="134"/>
      <c r="E47" s="134"/>
    </row>
    <row r="48" outlineLevel="2" spans="3:5">
      <c r="C48" s="133"/>
      <c r="D48" s="134"/>
      <c r="E48" s="134"/>
    </row>
    <row r="49" outlineLevel="2" spans="3:5">
      <c r="C49" s="133"/>
      <c r="D49" s="134"/>
      <c r="E49" s="134"/>
    </row>
    <row r="50" outlineLevel="1" spans="3:5">
      <c r="C50" s="133"/>
      <c r="D50" s="134"/>
      <c r="E50" s="134"/>
    </row>
    <row r="51" hidden="1" outlineLevel="2" spans="3:5">
      <c r="C51" s="133"/>
      <c r="D51" s="134"/>
      <c r="E51" s="134"/>
    </row>
    <row r="52" hidden="1" outlineLevel="2" spans="3:5">
      <c r="C52" s="133"/>
      <c r="D52" s="134"/>
      <c r="E52" s="134"/>
    </row>
    <row r="53" hidden="1" outlineLevel="2" spans="3:5">
      <c r="C53" s="133"/>
      <c r="D53" s="134"/>
      <c r="E53" s="134"/>
    </row>
    <row r="54" hidden="1" outlineLevel="2" spans="3:5">
      <c r="C54" s="133"/>
      <c r="D54" s="134"/>
      <c r="E54" s="134"/>
    </row>
    <row r="55" hidden="1" outlineLevel="2" spans="3:5">
      <c r="C55" s="133"/>
      <c r="D55" s="134"/>
      <c r="E55" s="134"/>
    </row>
    <row r="56" hidden="1" outlineLevel="2" spans="3:5">
      <c r="C56" s="133"/>
      <c r="D56" s="134"/>
      <c r="E56" s="134"/>
    </row>
    <row r="57" hidden="1" outlineLevel="2" spans="3:5">
      <c r="C57" s="133"/>
      <c r="D57" s="134"/>
      <c r="E57" s="134"/>
    </row>
    <row r="58" outlineLevel="1" spans="3:5">
      <c r="C58" s="133"/>
      <c r="D58" s="134"/>
      <c r="E58" s="134"/>
    </row>
    <row r="59" hidden="1" outlineLevel="2"/>
    <row r="60" hidden="1" outlineLevel="2"/>
    <row r="61" hidden="1" outlineLevel="2"/>
    <row r="62" hidden="1" outlineLevel="2"/>
    <row r="63" outlineLevel="1"/>
    <row r="64" hidden="1" outlineLevel="2"/>
    <row r="65" hidden="1" outlineLevel="2"/>
    <row r="66" outlineLevel="1"/>
    <row r="67" hidden="1" outlineLevel="2"/>
    <row r="68" hidden="1" outlineLevel="2"/>
    <row r="69" hidden="1" outlineLevel="2"/>
    <row r="70" outlineLevel="1"/>
    <row r="71" hidden="1" outlineLevel="2"/>
    <row r="72" hidden="1" outlineLevel="2"/>
    <row r="73" hidden="1" outlineLevel="2"/>
    <row r="74" hidden="1" outlineLevel="2"/>
    <row r="75" hidden="1" outlineLevel="2"/>
    <row r="76" outlineLevel="1"/>
    <row r="77" hidden="1" outlineLevel="2"/>
    <row r="78" hidden="1" outlineLevel="2"/>
    <row r="79" hidden="1" outlineLevel="2"/>
    <row r="80" outlineLevel="1"/>
    <row r="81" hidden="1" outlineLevel="2"/>
    <row r="82" hidden="1" outlineLevel="2"/>
    <row r="83" outlineLevel="1"/>
    <row r="84" hidden="1" outlineLevel="2"/>
    <row r="85" outlineLevel="1"/>
    <row r="86" hidden="1" outlineLevel="2"/>
    <row r="87" outlineLevel="1"/>
    <row r="88" hidden="1" outlineLevel="2"/>
    <row r="89" hidden="1" outlineLevel="2"/>
    <row r="90" hidden="1" outlineLevel="2"/>
    <row r="91" outlineLevel="1"/>
    <row r="92" hidden="1" outlineLevel="2"/>
    <row r="93" hidden="1" outlineLevel="2"/>
    <row r="94" hidden="1" outlineLevel="2"/>
    <row r="95" outlineLevel="1"/>
    <row r="96" hidden="1" outlineLevel="2"/>
    <row r="97" hidden="1" outlineLevel="2"/>
    <row r="98" hidden="1" outlineLevel="2"/>
    <row r="99" hidden="1" outlineLevel="2"/>
    <row r="100" hidden="1" outlineLevel="2"/>
    <row r="101" hidden="1" outlineLevel="2"/>
    <row r="102" hidden="1" outlineLevel="2"/>
    <row r="103" hidden="1" outlineLevel="2"/>
    <row r="104" outlineLevel="1"/>
    <row r="105" hidden="1" outlineLevel="2"/>
    <row r="106" hidden="1" outlineLevel="2"/>
    <row r="107" outlineLevel="1"/>
    <row r="108" hidden="1" outlineLevel="2"/>
    <row r="109" hidden="1" outlineLevel="2"/>
    <row r="110" hidden="1" outlineLevel="2"/>
    <row r="111" hidden="1" outlineLevel="2"/>
    <row r="112" outlineLevel="1"/>
    <row r="113" hidden="1" outlineLevel="2"/>
    <row r="114" outlineLevel="1"/>
    <row r="115" hidden="1" outlineLevel="2"/>
    <row r="116" outlineLevel="1"/>
    <row r="117" hidden="1" outlineLevel="2"/>
    <row r="118" outlineLevel="1"/>
    <row r="119" hidden="1" outlineLevel="2"/>
    <row r="120" outlineLevel="1"/>
  </sheetData>
  <mergeCells count="4">
    <mergeCell ref="A1:E1"/>
    <mergeCell ref="C3:E3"/>
    <mergeCell ref="A3:A4"/>
    <mergeCell ref="B3:B4"/>
  </mergeCells>
  <printOptions horizontalCentered="1"/>
  <pageMargins left="0.354166666666667" right="0.231944444444444" top="0.747222222222222" bottom="0.625694444444444" header="0.506944444444444" footer="0.310416666666667"/>
  <pageSetup paperSize="9" orientation="portrait"/>
  <headerFooter>
    <oddHeader>&amp;L&amp;"宋体,常规"&amp;11&amp;A</oddHead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H68"/>
  <sheetViews>
    <sheetView showZeros="0" view="pageBreakPreview" zoomScaleNormal="100" zoomScaleSheetLayoutView="100" topLeftCell="A50" workbookViewId="0">
      <selection activeCell="B125" sqref="B125"/>
    </sheetView>
  </sheetViews>
  <sheetFormatPr defaultColWidth="7" defaultRowHeight="11.25" outlineLevelCol="7"/>
  <cols>
    <col min="1" max="1" width="6.25" style="96" customWidth="1"/>
    <col min="2" max="2" width="6.625" style="96" customWidth="1"/>
    <col min="3" max="3" width="27.25" style="97" customWidth="1"/>
    <col min="4" max="4" width="47.5" style="98" customWidth="1"/>
    <col min="5" max="5" width="7.875" style="99" customWidth="1"/>
    <col min="6" max="6" width="10.125" style="99" customWidth="1"/>
    <col min="7" max="7" width="7.875" style="99" customWidth="1"/>
    <col min="8" max="8" width="7.875" style="54" customWidth="1"/>
    <col min="9" max="226" width="7.5" style="56" customWidth="1"/>
    <col min="227" max="16384" width="7" style="56"/>
  </cols>
  <sheetData>
    <row r="1" s="54" customFormat="1" ht="38" customHeight="1" spans="1:8">
      <c r="A1" s="58" t="s">
        <v>1776</v>
      </c>
      <c r="B1" s="100"/>
      <c r="C1" s="100"/>
      <c r="D1" s="100"/>
      <c r="E1" s="100"/>
      <c r="F1" s="100"/>
      <c r="G1" s="100"/>
      <c r="H1" s="100"/>
    </row>
    <row r="2" s="54" customFormat="1" ht="18" customHeight="1" spans="1:8">
      <c r="A2" s="101"/>
      <c r="B2" s="101"/>
      <c r="C2" s="102"/>
      <c r="D2" s="62"/>
      <c r="E2" s="62"/>
      <c r="F2" s="62"/>
      <c r="G2" s="62"/>
      <c r="H2" s="54" t="s">
        <v>3</v>
      </c>
    </row>
    <row r="3" s="54" customFormat="1" ht="21" customHeight="1" spans="1:8">
      <c r="A3" s="103" t="s">
        <v>423</v>
      </c>
      <c r="B3" s="103" t="s">
        <v>735</v>
      </c>
      <c r="C3" s="103" t="s">
        <v>736</v>
      </c>
      <c r="D3" s="103" t="s">
        <v>737</v>
      </c>
      <c r="E3" s="103" t="s">
        <v>1777</v>
      </c>
      <c r="F3" s="103"/>
      <c r="G3" s="103"/>
      <c r="H3" s="103"/>
    </row>
    <row r="4" s="54" customFormat="1" ht="27" customHeight="1" spans="1:8">
      <c r="A4" s="103"/>
      <c r="B4" s="103"/>
      <c r="C4" s="103"/>
      <c r="D4" s="103"/>
      <c r="E4" s="103" t="s">
        <v>1778</v>
      </c>
      <c r="F4" s="103" t="s">
        <v>1779</v>
      </c>
      <c r="G4" s="103" t="s">
        <v>1780</v>
      </c>
      <c r="H4" s="104" t="s">
        <v>574</v>
      </c>
    </row>
    <row r="5" s="54" customFormat="1" ht="21" customHeight="1" spans="1:8">
      <c r="A5" s="103"/>
      <c r="B5" s="103"/>
      <c r="C5" s="105" t="s">
        <v>1256</v>
      </c>
      <c r="D5" s="105"/>
      <c r="E5" s="106">
        <f t="shared" ref="E5:H5" si="0">E6+E57</f>
        <v>16669</v>
      </c>
      <c r="F5" s="106">
        <f t="shared" si="0"/>
        <v>9714.2</v>
      </c>
      <c r="G5" s="106">
        <f t="shared" si="0"/>
        <v>629.7</v>
      </c>
      <c r="H5" s="106">
        <f t="shared" si="0"/>
        <v>6324.9</v>
      </c>
    </row>
    <row r="6" s="54" customFormat="1" ht="21" customHeight="1" spans="1:8">
      <c r="A6" s="103"/>
      <c r="B6" s="103"/>
      <c r="C6" s="105" t="s">
        <v>1464</v>
      </c>
      <c r="D6" s="105"/>
      <c r="E6" s="106">
        <f t="shared" ref="E6:H6" si="1">SUM(E7:E56)</f>
        <v>14807.1</v>
      </c>
      <c r="F6" s="106">
        <f t="shared" si="1"/>
        <v>8148.3</v>
      </c>
      <c r="G6" s="106">
        <f t="shared" si="1"/>
        <v>629.7</v>
      </c>
      <c r="H6" s="106">
        <f t="shared" si="1"/>
        <v>6028.9</v>
      </c>
    </row>
    <row r="7" s="56" customFormat="1" ht="35.25" customHeight="1" spans="1:8">
      <c r="A7" s="107">
        <v>1</v>
      </c>
      <c r="B7" s="108" t="s">
        <v>1781</v>
      </c>
      <c r="C7" s="109" t="s">
        <v>1782</v>
      </c>
      <c r="D7" s="109" t="s">
        <v>1783</v>
      </c>
      <c r="E7" s="110">
        <f t="shared" ref="E7:E56" si="2">F7+G7+H7</f>
        <v>600</v>
      </c>
      <c r="F7" s="110">
        <v>0</v>
      </c>
      <c r="G7" s="110">
        <v>0</v>
      </c>
      <c r="H7" s="110">
        <v>600</v>
      </c>
    </row>
    <row r="8" s="56" customFormat="1" ht="33.75" customHeight="1" spans="1:8">
      <c r="A8" s="107">
        <v>2</v>
      </c>
      <c r="B8" s="108" t="s">
        <v>1781</v>
      </c>
      <c r="C8" s="109" t="s">
        <v>1782</v>
      </c>
      <c r="D8" s="109" t="s">
        <v>1784</v>
      </c>
      <c r="E8" s="110">
        <f t="shared" si="2"/>
        <v>950</v>
      </c>
      <c r="F8" s="110">
        <v>0</v>
      </c>
      <c r="G8" s="110">
        <v>0</v>
      </c>
      <c r="H8" s="110">
        <v>950</v>
      </c>
    </row>
    <row r="9" s="56" customFormat="1" ht="21" customHeight="1" spans="1:8">
      <c r="A9" s="107">
        <v>3</v>
      </c>
      <c r="B9" s="111" t="s">
        <v>1781</v>
      </c>
      <c r="C9" s="109" t="s">
        <v>1782</v>
      </c>
      <c r="D9" s="109" t="s">
        <v>1785</v>
      </c>
      <c r="E9" s="110">
        <f t="shared" si="2"/>
        <v>950</v>
      </c>
      <c r="F9" s="110">
        <v>0</v>
      </c>
      <c r="G9" s="110">
        <v>0</v>
      </c>
      <c r="H9" s="110">
        <v>950</v>
      </c>
    </row>
    <row r="10" s="56" customFormat="1" ht="21" customHeight="1" spans="1:8">
      <c r="A10" s="107">
        <v>4</v>
      </c>
      <c r="B10" s="111" t="s">
        <v>1786</v>
      </c>
      <c r="C10" s="109" t="s">
        <v>1787</v>
      </c>
      <c r="D10" s="109" t="s">
        <v>1788</v>
      </c>
      <c r="E10" s="110">
        <f t="shared" si="2"/>
        <v>9</v>
      </c>
      <c r="F10" s="110">
        <v>0</v>
      </c>
      <c r="G10" s="110">
        <v>0</v>
      </c>
      <c r="H10" s="110">
        <v>9</v>
      </c>
    </row>
    <row r="11" s="56" customFormat="1" ht="26.25" customHeight="1" spans="1:8">
      <c r="A11" s="107">
        <v>5</v>
      </c>
      <c r="B11" s="111" t="s">
        <v>1786</v>
      </c>
      <c r="C11" s="109" t="s">
        <v>1787</v>
      </c>
      <c r="D11" s="109" t="s">
        <v>1789</v>
      </c>
      <c r="E11" s="110">
        <f t="shared" si="2"/>
        <v>0.1</v>
      </c>
      <c r="F11" s="110">
        <v>0</v>
      </c>
      <c r="G11" s="110">
        <v>0</v>
      </c>
      <c r="H11" s="110">
        <v>0.05</v>
      </c>
    </row>
    <row r="12" s="56" customFormat="1" ht="21" customHeight="1" spans="1:8">
      <c r="A12" s="107">
        <v>6</v>
      </c>
      <c r="B12" s="111" t="s">
        <v>1786</v>
      </c>
      <c r="C12" s="109" t="s">
        <v>1787</v>
      </c>
      <c r="D12" s="109" t="s">
        <v>1790</v>
      </c>
      <c r="E12" s="110">
        <f t="shared" si="2"/>
        <v>24.6</v>
      </c>
      <c r="F12" s="110">
        <v>0</v>
      </c>
      <c r="G12" s="110">
        <v>0</v>
      </c>
      <c r="H12" s="110">
        <v>24.57</v>
      </c>
    </row>
    <row r="13" s="56" customFormat="1" ht="21" customHeight="1" spans="1:8">
      <c r="A13" s="107">
        <v>7</v>
      </c>
      <c r="B13" s="111" t="s">
        <v>1786</v>
      </c>
      <c r="C13" s="109" t="s">
        <v>1787</v>
      </c>
      <c r="D13" s="109" t="s">
        <v>1791</v>
      </c>
      <c r="E13" s="110">
        <f t="shared" si="2"/>
        <v>15</v>
      </c>
      <c r="F13" s="110">
        <v>0</v>
      </c>
      <c r="G13" s="110">
        <v>15</v>
      </c>
      <c r="H13" s="110">
        <v>0</v>
      </c>
    </row>
    <row r="14" s="56" customFormat="1" ht="21" customHeight="1" spans="1:8">
      <c r="A14" s="107">
        <v>8</v>
      </c>
      <c r="B14" s="111" t="s">
        <v>1786</v>
      </c>
      <c r="C14" s="109" t="s">
        <v>1787</v>
      </c>
      <c r="D14" s="109" t="s">
        <v>1792</v>
      </c>
      <c r="E14" s="110">
        <f t="shared" si="2"/>
        <v>1</v>
      </c>
      <c r="F14" s="110">
        <v>0</v>
      </c>
      <c r="G14" s="110">
        <v>1</v>
      </c>
      <c r="H14" s="110">
        <v>0</v>
      </c>
    </row>
    <row r="15" s="56" customFormat="1" ht="21" customHeight="1" spans="1:8">
      <c r="A15" s="107">
        <v>9</v>
      </c>
      <c r="B15" s="111" t="s">
        <v>1786</v>
      </c>
      <c r="C15" s="109" t="s">
        <v>1787</v>
      </c>
      <c r="D15" s="109" t="s">
        <v>1793</v>
      </c>
      <c r="E15" s="110">
        <f t="shared" si="2"/>
        <v>5</v>
      </c>
      <c r="F15" s="110">
        <v>0</v>
      </c>
      <c r="G15" s="110">
        <v>5</v>
      </c>
      <c r="H15" s="110">
        <v>0</v>
      </c>
    </row>
    <row r="16" s="56" customFormat="1" ht="21" customHeight="1" spans="1:8">
      <c r="A16" s="107">
        <v>10</v>
      </c>
      <c r="B16" s="111" t="s">
        <v>1786</v>
      </c>
      <c r="C16" s="109" t="s">
        <v>1787</v>
      </c>
      <c r="D16" s="109" t="s">
        <v>1794</v>
      </c>
      <c r="E16" s="110">
        <f t="shared" si="2"/>
        <v>28</v>
      </c>
      <c r="F16" s="110">
        <v>0</v>
      </c>
      <c r="G16" s="110">
        <v>0</v>
      </c>
      <c r="H16" s="110">
        <v>28</v>
      </c>
    </row>
    <row r="17" s="56" customFormat="1" ht="21" customHeight="1" spans="1:8">
      <c r="A17" s="107">
        <v>11</v>
      </c>
      <c r="B17" s="111" t="s">
        <v>1786</v>
      </c>
      <c r="C17" s="109" t="s">
        <v>1787</v>
      </c>
      <c r="D17" s="109" t="s">
        <v>1795</v>
      </c>
      <c r="E17" s="110">
        <f t="shared" si="2"/>
        <v>4</v>
      </c>
      <c r="F17" s="110">
        <v>0</v>
      </c>
      <c r="G17" s="110">
        <v>0</v>
      </c>
      <c r="H17" s="110">
        <v>3.99</v>
      </c>
    </row>
    <row r="18" s="56" customFormat="1" ht="21" customHeight="1" spans="1:8">
      <c r="A18" s="107">
        <v>12</v>
      </c>
      <c r="B18" s="111" t="s">
        <v>1786</v>
      </c>
      <c r="C18" s="109" t="s">
        <v>1787</v>
      </c>
      <c r="D18" s="109" t="s">
        <v>1796</v>
      </c>
      <c r="E18" s="110">
        <f t="shared" si="2"/>
        <v>1.9</v>
      </c>
      <c r="F18" s="110">
        <v>0</v>
      </c>
      <c r="G18" s="110">
        <v>0</v>
      </c>
      <c r="H18" s="110">
        <v>1.94</v>
      </c>
    </row>
    <row r="19" s="56" customFormat="1" ht="21" customHeight="1" spans="1:8">
      <c r="A19" s="107">
        <v>13</v>
      </c>
      <c r="B19" s="111" t="s">
        <v>1786</v>
      </c>
      <c r="C19" s="109" t="s">
        <v>1787</v>
      </c>
      <c r="D19" s="109" t="s">
        <v>1797</v>
      </c>
      <c r="E19" s="110">
        <f t="shared" si="2"/>
        <v>8.2</v>
      </c>
      <c r="F19" s="110">
        <v>0</v>
      </c>
      <c r="G19" s="110">
        <v>0</v>
      </c>
      <c r="H19" s="110">
        <v>8.15</v>
      </c>
    </row>
    <row r="20" s="56" customFormat="1" ht="21" customHeight="1" spans="1:8">
      <c r="A20" s="107">
        <v>14</v>
      </c>
      <c r="B20" s="111" t="s">
        <v>1786</v>
      </c>
      <c r="C20" s="109" t="s">
        <v>1787</v>
      </c>
      <c r="D20" s="109" t="s">
        <v>1512</v>
      </c>
      <c r="E20" s="110">
        <f t="shared" si="2"/>
        <v>7.5</v>
      </c>
      <c r="F20" s="110">
        <v>0</v>
      </c>
      <c r="G20" s="110">
        <v>0</v>
      </c>
      <c r="H20" s="110">
        <v>7.5</v>
      </c>
    </row>
    <row r="21" s="56" customFormat="1" ht="26" customHeight="1" spans="1:8">
      <c r="A21" s="107">
        <v>15</v>
      </c>
      <c r="B21" s="111" t="s">
        <v>1786</v>
      </c>
      <c r="C21" s="109" t="s">
        <v>1787</v>
      </c>
      <c r="D21" s="109" t="s">
        <v>1798</v>
      </c>
      <c r="E21" s="110">
        <f t="shared" si="2"/>
        <v>4.5</v>
      </c>
      <c r="F21" s="110">
        <v>0</v>
      </c>
      <c r="G21" s="110">
        <v>0</v>
      </c>
      <c r="H21" s="110">
        <v>4.5</v>
      </c>
    </row>
    <row r="22" s="56" customFormat="1" ht="25" customHeight="1" spans="1:8">
      <c r="A22" s="107">
        <v>16</v>
      </c>
      <c r="B22" s="111" t="s">
        <v>1799</v>
      </c>
      <c r="C22" s="109" t="s">
        <v>1800</v>
      </c>
      <c r="D22" s="109" t="s">
        <v>1801</v>
      </c>
      <c r="E22" s="110">
        <f t="shared" si="2"/>
        <v>1.2</v>
      </c>
      <c r="F22" s="110">
        <v>1.21</v>
      </c>
      <c r="G22" s="110">
        <v>0</v>
      </c>
      <c r="H22" s="110">
        <v>0</v>
      </c>
    </row>
    <row r="23" s="56" customFormat="1" ht="23.25" customHeight="1" spans="1:8">
      <c r="A23" s="107">
        <v>17</v>
      </c>
      <c r="B23" s="111" t="s">
        <v>1802</v>
      </c>
      <c r="C23" s="109" t="s">
        <v>1803</v>
      </c>
      <c r="D23" s="109" t="s">
        <v>1804</v>
      </c>
      <c r="E23" s="110">
        <f t="shared" si="2"/>
        <v>18</v>
      </c>
      <c r="F23" s="110">
        <v>0</v>
      </c>
      <c r="G23" s="110">
        <v>0</v>
      </c>
      <c r="H23" s="110">
        <v>18</v>
      </c>
    </row>
    <row r="24" s="56" customFormat="1" ht="21" customHeight="1" spans="1:8">
      <c r="A24" s="107">
        <v>18</v>
      </c>
      <c r="B24" s="111" t="s">
        <v>1802</v>
      </c>
      <c r="C24" s="109" t="s">
        <v>1803</v>
      </c>
      <c r="D24" s="109" t="s">
        <v>1805</v>
      </c>
      <c r="E24" s="110">
        <f t="shared" si="2"/>
        <v>45</v>
      </c>
      <c r="F24" s="110">
        <v>0</v>
      </c>
      <c r="G24" s="110">
        <v>0</v>
      </c>
      <c r="H24" s="110">
        <v>45</v>
      </c>
    </row>
    <row r="25" s="56" customFormat="1" ht="21" customHeight="1" spans="1:8">
      <c r="A25" s="107">
        <v>19</v>
      </c>
      <c r="B25" s="111" t="s">
        <v>1802</v>
      </c>
      <c r="C25" s="109" t="s">
        <v>1803</v>
      </c>
      <c r="D25" s="109" t="s">
        <v>1806</v>
      </c>
      <c r="E25" s="110">
        <f t="shared" si="2"/>
        <v>90</v>
      </c>
      <c r="F25" s="110">
        <v>0</v>
      </c>
      <c r="G25" s="110">
        <v>0</v>
      </c>
      <c r="H25" s="110">
        <v>90</v>
      </c>
    </row>
    <row r="26" s="56" customFormat="1" ht="21" customHeight="1" spans="1:8">
      <c r="A26" s="107">
        <v>20</v>
      </c>
      <c r="B26" s="111" t="s">
        <v>1802</v>
      </c>
      <c r="C26" s="109" t="s">
        <v>1803</v>
      </c>
      <c r="D26" s="109" t="s">
        <v>1807</v>
      </c>
      <c r="E26" s="110">
        <f t="shared" si="2"/>
        <v>100</v>
      </c>
      <c r="F26" s="110">
        <v>0</v>
      </c>
      <c r="G26" s="110">
        <v>0</v>
      </c>
      <c r="H26" s="110">
        <v>100</v>
      </c>
    </row>
    <row r="27" s="56" customFormat="1" ht="21" customHeight="1" spans="1:8">
      <c r="A27" s="107">
        <v>21</v>
      </c>
      <c r="B27" s="111" t="s">
        <v>1802</v>
      </c>
      <c r="C27" s="109" t="s">
        <v>1803</v>
      </c>
      <c r="D27" s="109" t="s">
        <v>1808</v>
      </c>
      <c r="E27" s="110">
        <f t="shared" si="2"/>
        <v>1.8</v>
      </c>
      <c r="F27" s="110">
        <v>0</v>
      </c>
      <c r="G27" s="110">
        <v>0</v>
      </c>
      <c r="H27" s="110">
        <v>1.8</v>
      </c>
    </row>
    <row r="28" s="56" customFormat="1" ht="23" customHeight="1" spans="1:8">
      <c r="A28" s="107">
        <v>22</v>
      </c>
      <c r="B28" s="111" t="s">
        <v>1802</v>
      </c>
      <c r="C28" s="109" t="s">
        <v>1803</v>
      </c>
      <c r="D28" s="109" t="s">
        <v>1809</v>
      </c>
      <c r="E28" s="110">
        <f t="shared" si="2"/>
        <v>30</v>
      </c>
      <c r="F28" s="110">
        <v>0</v>
      </c>
      <c r="G28" s="110">
        <v>0</v>
      </c>
      <c r="H28" s="110">
        <v>30</v>
      </c>
    </row>
    <row r="29" s="56" customFormat="1" ht="21" customHeight="1" spans="1:8">
      <c r="A29" s="107">
        <v>23</v>
      </c>
      <c r="B29" s="111" t="s">
        <v>1802</v>
      </c>
      <c r="C29" s="109" t="s">
        <v>1803</v>
      </c>
      <c r="D29" s="109" t="s">
        <v>1810</v>
      </c>
      <c r="E29" s="110">
        <f t="shared" si="2"/>
        <v>3</v>
      </c>
      <c r="F29" s="110">
        <v>0</v>
      </c>
      <c r="G29" s="110">
        <v>3</v>
      </c>
      <c r="H29" s="110">
        <v>0</v>
      </c>
    </row>
    <row r="30" s="56" customFormat="1" ht="24" customHeight="1" spans="1:8">
      <c r="A30" s="107">
        <v>24</v>
      </c>
      <c r="B30" s="111" t="s">
        <v>1802</v>
      </c>
      <c r="C30" s="109" t="s">
        <v>1803</v>
      </c>
      <c r="D30" s="109" t="s">
        <v>1811</v>
      </c>
      <c r="E30" s="110">
        <f t="shared" si="2"/>
        <v>55</v>
      </c>
      <c r="F30" s="110">
        <v>0</v>
      </c>
      <c r="G30" s="110">
        <v>55</v>
      </c>
      <c r="H30" s="110">
        <v>0</v>
      </c>
    </row>
    <row r="31" s="56" customFormat="1" ht="25" customHeight="1" spans="1:8">
      <c r="A31" s="107">
        <v>25</v>
      </c>
      <c r="B31" s="111" t="s">
        <v>1802</v>
      </c>
      <c r="C31" s="109" t="s">
        <v>1803</v>
      </c>
      <c r="D31" s="109" t="s">
        <v>1812</v>
      </c>
      <c r="E31" s="110">
        <f t="shared" si="2"/>
        <v>1.8</v>
      </c>
      <c r="F31" s="110">
        <v>0</v>
      </c>
      <c r="G31" s="110">
        <v>1.8</v>
      </c>
      <c r="H31" s="110">
        <v>0</v>
      </c>
    </row>
    <row r="32" s="56" customFormat="1" ht="25" customHeight="1" spans="1:8">
      <c r="A32" s="107">
        <v>26</v>
      </c>
      <c r="B32" s="111" t="s">
        <v>1802</v>
      </c>
      <c r="C32" s="109" t="s">
        <v>1803</v>
      </c>
      <c r="D32" s="109" t="s">
        <v>1813</v>
      </c>
      <c r="E32" s="110">
        <f t="shared" si="2"/>
        <v>54</v>
      </c>
      <c r="F32" s="110">
        <v>0</v>
      </c>
      <c r="G32" s="110">
        <v>54</v>
      </c>
      <c r="H32" s="110">
        <v>0</v>
      </c>
    </row>
    <row r="33" s="56" customFormat="1" ht="21" customHeight="1" spans="1:8">
      <c r="A33" s="107">
        <v>27</v>
      </c>
      <c r="B33" s="112" t="s">
        <v>1802</v>
      </c>
      <c r="C33" s="109" t="s">
        <v>1803</v>
      </c>
      <c r="D33" s="109" t="s">
        <v>1814</v>
      </c>
      <c r="E33" s="110">
        <f t="shared" si="2"/>
        <v>50</v>
      </c>
      <c r="F33" s="110">
        <v>0</v>
      </c>
      <c r="G33" s="110">
        <v>50</v>
      </c>
      <c r="H33" s="110">
        <v>0</v>
      </c>
    </row>
    <row r="34" s="56" customFormat="1" ht="21" customHeight="1" spans="1:8">
      <c r="A34" s="107">
        <v>28</v>
      </c>
      <c r="B34" s="112" t="s">
        <v>1802</v>
      </c>
      <c r="C34" s="109" t="s">
        <v>1803</v>
      </c>
      <c r="D34" s="109" t="s">
        <v>1815</v>
      </c>
      <c r="E34" s="110">
        <f t="shared" si="2"/>
        <v>16</v>
      </c>
      <c r="F34" s="110">
        <v>0</v>
      </c>
      <c r="G34" s="110">
        <v>16</v>
      </c>
      <c r="H34" s="110">
        <v>0</v>
      </c>
    </row>
    <row r="35" s="56" customFormat="1" ht="21" customHeight="1" spans="1:8">
      <c r="A35" s="107">
        <v>29</v>
      </c>
      <c r="B35" s="112" t="s">
        <v>1802</v>
      </c>
      <c r="C35" s="109" t="s">
        <v>1803</v>
      </c>
      <c r="D35" s="109" t="s">
        <v>1816</v>
      </c>
      <c r="E35" s="110">
        <f t="shared" si="2"/>
        <v>80</v>
      </c>
      <c r="F35" s="110">
        <v>0</v>
      </c>
      <c r="G35" s="110">
        <v>80</v>
      </c>
      <c r="H35" s="110">
        <v>0</v>
      </c>
    </row>
    <row r="36" s="56" customFormat="1" ht="21" customHeight="1" spans="1:8">
      <c r="A36" s="107">
        <v>30</v>
      </c>
      <c r="B36" s="111" t="s">
        <v>1802</v>
      </c>
      <c r="C36" s="109" t="s">
        <v>1803</v>
      </c>
      <c r="D36" s="109" t="s">
        <v>1817</v>
      </c>
      <c r="E36" s="110">
        <f t="shared" si="2"/>
        <v>0.3</v>
      </c>
      <c r="F36" s="110">
        <v>0</v>
      </c>
      <c r="G36" s="110">
        <v>0.27</v>
      </c>
      <c r="H36" s="110">
        <v>0</v>
      </c>
    </row>
    <row r="37" ht="21" customHeight="1" spans="1:8">
      <c r="A37" s="107">
        <v>31</v>
      </c>
      <c r="B37" s="111" t="s">
        <v>1802</v>
      </c>
      <c r="C37" s="109" t="s">
        <v>1803</v>
      </c>
      <c r="D37" s="109" t="s">
        <v>1818</v>
      </c>
      <c r="E37" s="110">
        <f t="shared" si="2"/>
        <v>182</v>
      </c>
      <c r="F37" s="113"/>
      <c r="G37" s="113">
        <v>182</v>
      </c>
      <c r="H37" s="113"/>
    </row>
    <row r="38" s="56" customFormat="1" ht="26" customHeight="1" spans="1:8">
      <c r="A38" s="107">
        <v>32</v>
      </c>
      <c r="B38" s="111" t="s">
        <v>1819</v>
      </c>
      <c r="C38" s="109" t="s">
        <v>1820</v>
      </c>
      <c r="D38" s="109" t="s">
        <v>1821</v>
      </c>
      <c r="E38" s="110">
        <f t="shared" si="2"/>
        <v>266.9</v>
      </c>
      <c r="F38" s="110">
        <v>0</v>
      </c>
      <c r="G38" s="110">
        <v>0</v>
      </c>
      <c r="H38" s="110">
        <v>266.9</v>
      </c>
    </row>
    <row r="39" s="56" customFormat="1" ht="21" customHeight="1" spans="1:8">
      <c r="A39" s="107">
        <v>33</v>
      </c>
      <c r="B39" s="111" t="s">
        <v>1822</v>
      </c>
      <c r="C39" s="109" t="s">
        <v>1823</v>
      </c>
      <c r="D39" s="109" t="s">
        <v>1824</v>
      </c>
      <c r="E39" s="110">
        <f t="shared" si="2"/>
        <v>30</v>
      </c>
      <c r="F39" s="110">
        <v>0</v>
      </c>
      <c r="G39" s="110">
        <v>0</v>
      </c>
      <c r="H39" s="110">
        <v>30</v>
      </c>
    </row>
    <row r="40" s="56" customFormat="1" ht="21" customHeight="1" spans="1:8">
      <c r="A40" s="107">
        <v>34</v>
      </c>
      <c r="B40" s="111" t="s">
        <v>1822</v>
      </c>
      <c r="C40" s="109" t="s">
        <v>1823</v>
      </c>
      <c r="D40" s="109" t="s">
        <v>1825</v>
      </c>
      <c r="E40" s="110">
        <f t="shared" si="2"/>
        <v>125</v>
      </c>
      <c r="F40" s="110">
        <v>0</v>
      </c>
      <c r="G40" s="110">
        <v>125</v>
      </c>
      <c r="H40" s="110">
        <v>0</v>
      </c>
    </row>
    <row r="41" s="56" customFormat="1" ht="21" customHeight="1" spans="1:8">
      <c r="A41" s="107">
        <v>35</v>
      </c>
      <c r="B41" s="111" t="s">
        <v>1826</v>
      </c>
      <c r="C41" s="109" t="s">
        <v>1827</v>
      </c>
      <c r="D41" s="109" t="s">
        <v>1828</v>
      </c>
      <c r="E41" s="110">
        <f t="shared" si="2"/>
        <v>15</v>
      </c>
      <c r="F41" s="110">
        <v>0</v>
      </c>
      <c r="G41" s="110">
        <v>0</v>
      </c>
      <c r="H41" s="110">
        <v>15</v>
      </c>
    </row>
    <row r="42" s="56" customFormat="1" ht="21" customHeight="1" spans="1:8">
      <c r="A42" s="107">
        <v>36</v>
      </c>
      <c r="B42" s="111" t="s">
        <v>1826</v>
      </c>
      <c r="C42" s="109" t="s">
        <v>1827</v>
      </c>
      <c r="D42" s="109" t="s">
        <v>1829</v>
      </c>
      <c r="E42" s="110">
        <f t="shared" si="2"/>
        <v>47.3</v>
      </c>
      <c r="F42" s="110">
        <v>0</v>
      </c>
      <c r="G42" s="110">
        <v>0</v>
      </c>
      <c r="H42" s="110">
        <v>47.28</v>
      </c>
    </row>
    <row r="43" s="56" customFormat="1" ht="21" customHeight="1" spans="1:8">
      <c r="A43" s="107">
        <v>37</v>
      </c>
      <c r="B43" s="111" t="s">
        <v>1826</v>
      </c>
      <c r="C43" s="109" t="s">
        <v>1827</v>
      </c>
      <c r="D43" s="109" t="s">
        <v>1830</v>
      </c>
      <c r="E43" s="110">
        <f t="shared" si="2"/>
        <v>16.1</v>
      </c>
      <c r="F43" s="110">
        <v>0</v>
      </c>
      <c r="G43" s="110">
        <v>16.07</v>
      </c>
      <c r="H43" s="110">
        <v>0</v>
      </c>
    </row>
    <row r="44" s="56" customFormat="1" ht="21" customHeight="1" spans="1:8">
      <c r="A44" s="107">
        <v>38</v>
      </c>
      <c r="B44" s="111" t="s">
        <v>1826</v>
      </c>
      <c r="C44" s="109" t="s">
        <v>1827</v>
      </c>
      <c r="D44" s="109" t="s">
        <v>1831</v>
      </c>
      <c r="E44" s="110">
        <f t="shared" si="2"/>
        <v>9</v>
      </c>
      <c r="F44" s="110">
        <v>0</v>
      </c>
      <c r="G44" s="110">
        <v>9</v>
      </c>
      <c r="H44" s="110">
        <v>0</v>
      </c>
    </row>
    <row r="45" s="56" customFormat="1" ht="21" customHeight="1" spans="1:8">
      <c r="A45" s="107">
        <v>39</v>
      </c>
      <c r="B45" s="112" t="s">
        <v>1832</v>
      </c>
      <c r="C45" s="109" t="s">
        <v>1833</v>
      </c>
      <c r="D45" s="109" t="s">
        <v>1834</v>
      </c>
      <c r="E45" s="110">
        <f t="shared" si="2"/>
        <v>1894.2</v>
      </c>
      <c r="F45" s="110">
        <v>0</v>
      </c>
      <c r="G45" s="110">
        <v>0</v>
      </c>
      <c r="H45" s="110">
        <v>1894.21</v>
      </c>
    </row>
    <row r="46" s="56" customFormat="1" ht="21" customHeight="1" spans="1:8">
      <c r="A46" s="107">
        <v>40</v>
      </c>
      <c r="B46" s="112" t="s">
        <v>1835</v>
      </c>
      <c r="C46" s="109" t="s">
        <v>1836</v>
      </c>
      <c r="D46" s="109" t="s">
        <v>1837</v>
      </c>
      <c r="E46" s="110">
        <f t="shared" si="2"/>
        <v>60</v>
      </c>
      <c r="F46" s="110">
        <v>60</v>
      </c>
      <c r="G46" s="110">
        <v>0</v>
      </c>
      <c r="H46" s="110">
        <v>0</v>
      </c>
    </row>
    <row r="47" s="56" customFormat="1" ht="21" customHeight="1" spans="1:8">
      <c r="A47" s="107">
        <v>41</v>
      </c>
      <c r="B47" s="112" t="s">
        <v>1835</v>
      </c>
      <c r="C47" s="109" t="s">
        <v>1836</v>
      </c>
      <c r="D47" s="109" t="s">
        <v>1838</v>
      </c>
      <c r="E47" s="110">
        <f t="shared" si="2"/>
        <v>0.6</v>
      </c>
      <c r="F47" s="110">
        <v>0.55</v>
      </c>
      <c r="G47" s="110">
        <v>0</v>
      </c>
      <c r="H47" s="110">
        <v>0</v>
      </c>
    </row>
    <row r="48" s="56" customFormat="1" ht="21" customHeight="1" spans="1:8">
      <c r="A48" s="107">
        <v>42</v>
      </c>
      <c r="B48" s="112" t="s">
        <v>1839</v>
      </c>
      <c r="C48" s="109" t="s">
        <v>1840</v>
      </c>
      <c r="D48" s="109" t="s">
        <v>1841</v>
      </c>
      <c r="E48" s="110">
        <f t="shared" si="2"/>
        <v>71.5</v>
      </c>
      <c r="F48" s="110">
        <v>71.5</v>
      </c>
      <c r="G48" s="110">
        <v>0</v>
      </c>
      <c r="H48" s="110">
        <v>0</v>
      </c>
    </row>
    <row r="49" s="56" customFormat="1" ht="21" customHeight="1" spans="1:8">
      <c r="A49" s="107">
        <v>43</v>
      </c>
      <c r="B49" s="112" t="s">
        <v>1842</v>
      </c>
      <c r="C49" s="109" t="s">
        <v>1843</v>
      </c>
      <c r="D49" s="109" t="s">
        <v>1844</v>
      </c>
      <c r="E49" s="110">
        <f t="shared" si="2"/>
        <v>7.8</v>
      </c>
      <c r="F49" s="110">
        <v>0</v>
      </c>
      <c r="G49" s="110">
        <v>7.81</v>
      </c>
      <c r="H49" s="110">
        <v>0</v>
      </c>
    </row>
    <row r="50" s="56" customFormat="1" ht="21" customHeight="1" spans="1:8">
      <c r="A50" s="107">
        <v>44</v>
      </c>
      <c r="B50" s="112" t="s">
        <v>1202</v>
      </c>
      <c r="C50" s="109" t="s">
        <v>1203</v>
      </c>
      <c r="D50" s="109" t="s">
        <v>1845</v>
      </c>
      <c r="E50" s="110">
        <f t="shared" si="2"/>
        <v>55</v>
      </c>
      <c r="F50" s="110">
        <v>55</v>
      </c>
      <c r="G50" s="110">
        <v>0</v>
      </c>
      <c r="H50" s="110">
        <v>0</v>
      </c>
    </row>
    <row r="51" s="56" customFormat="1" ht="21" customHeight="1" spans="1:8">
      <c r="A51" s="107">
        <v>45</v>
      </c>
      <c r="B51" s="112" t="s">
        <v>1202</v>
      </c>
      <c r="C51" s="109" t="s">
        <v>1203</v>
      </c>
      <c r="D51" s="109" t="s">
        <v>1846</v>
      </c>
      <c r="E51" s="110">
        <f t="shared" si="2"/>
        <v>2392</v>
      </c>
      <c r="F51" s="110">
        <v>2392</v>
      </c>
      <c r="G51" s="110">
        <v>0</v>
      </c>
      <c r="H51" s="110">
        <v>0</v>
      </c>
    </row>
    <row r="52" s="56" customFormat="1" ht="21" customHeight="1" spans="1:8">
      <c r="A52" s="107">
        <v>46</v>
      </c>
      <c r="B52" s="112" t="s">
        <v>1202</v>
      </c>
      <c r="C52" s="109" t="s">
        <v>1203</v>
      </c>
      <c r="D52" s="109" t="s">
        <v>1847</v>
      </c>
      <c r="E52" s="110">
        <f t="shared" si="2"/>
        <v>23</v>
      </c>
      <c r="F52" s="110">
        <v>23</v>
      </c>
      <c r="G52" s="110">
        <v>0</v>
      </c>
      <c r="H52" s="110">
        <v>0</v>
      </c>
    </row>
    <row r="53" s="56" customFormat="1" ht="21" customHeight="1" spans="1:8">
      <c r="A53" s="107">
        <v>47</v>
      </c>
      <c r="B53" s="112" t="s">
        <v>1202</v>
      </c>
      <c r="C53" s="109" t="s">
        <v>1203</v>
      </c>
      <c r="D53" s="109" t="s">
        <v>1848</v>
      </c>
      <c r="E53" s="110">
        <f t="shared" si="2"/>
        <v>5545</v>
      </c>
      <c r="F53" s="110">
        <v>5545</v>
      </c>
      <c r="G53" s="110">
        <v>0</v>
      </c>
      <c r="H53" s="110">
        <v>0</v>
      </c>
    </row>
    <row r="54" s="56" customFormat="1" ht="21" customHeight="1" spans="1:8">
      <c r="A54" s="107">
        <v>48</v>
      </c>
      <c r="B54" s="112" t="s">
        <v>1849</v>
      </c>
      <c r="C54" s="109" t="s">
        <v>1850</v>
      </c>
      <c r="D54" s="109" t="s">
        <v>1851</v>
      </c>
      <c r="E54" s="110">
        <f t="shared" si="2"/>
        <v>3</v>
      </c>
      <c r="F54" s="110">
        <v>0</v>
      </c>
      <c r="G54" s="110">
        <v>0</v>
      </c>
      <c r="H54" s="110">
        <v>3</v>
      </c>
    </row>
    <row r="55" s="56" customFormat="1" ht="21" customHeight="1" spans="1:8">
      <c r="A55" s="107">
        <v>49</v>
      </c>
      <c r="B55" s="112" t="s">
        <v>1849</v>
      </c>
      <c r="C55" s="109" t="s">
        <v>1850</v>
      </c>
      <c r="D55" s="109" t="s">
        <v>1852</v>
      </c>
      <c r="E55" s="110">
        <f t="shared" si="2"/>
        <v>8.8</v>
      </c>
      <c r="F55" s="110">
        <v>0</v>
      </c>
      <c r="G55" s="110">
        <v>8.76</v>
      </c>
      <c r="H55" s="110">
        <v>0</v>
      </c>
    </row>
    <row r="56" s="56" customFormat="1" ht="21" customHeight="1" spans="1:8">
      <c r="A56" s="107">
        <v>50</v>
      </c>
      <c r="B56" s="112" t="s">
        <v>1853</v>
      </c>
      <c r="C56" s="109" t="s">
        <v>1229</v>
      </c>
      <c r="D56" s="109" t="s">
        <v>1733</v>
      </c>
      <c r="E56" s="110">
        <f t="shared" si="2"/>
        <v>900</v>
      </c>
      <c r="F56" s="110">
        <v>0</v>
      </c>
      <c r="G56" s="110">
        <v>0</v>
      </c>
      <c r="H56" s="110">
        <v>900</v>
      </c>
    </row>
    <row r="57" s="56" customFormat="1" ht="21" customHeight="1" spans="1:8">
      <c r="A57" s="114"/>
      <c r="B57" s="115"/>
      <c r="C57" s="116" t="s">
        <v>1232</v>
      </c>
      <c r="D57" s="116"/>
      <c r="E57" s="106">
        <f t="shared" ref="E57:H57" si="3">SUM(E58:E68)</f>
        <v>1861.9</v>
      </c>
      <c r="F57" s="106">
        <f t="shared" si="3"/>
        <v>1565.9</v>
      </c>
      <c r="G57" s="106">
        <f t="shared" si="3"/>
        <v>0</v>
      </c>
      <c r="H57" s="106">
        <f t="shared" si="3"/>
        <v>296</v>
      </c>
    </row>
    <row r="58" s="56" customFormat="1" ht="21" customHeight="1" spans="1:8">
      <c r="A58" s="107">
        <v>51</v>
      </c>
      <c r="B58" s="112" t="s">
        <v>1854</v>
      </c>
      <c r="C58" s="109" t="s">
        <v>1855</v>
      </c>
      <c r="D58" s="109" t="s">
        <v>1856</v>
      </c>
      <c r="E58" s="110">
        <f t="shared" ref="E58:E68" si="4">F58+G58+H58</f>
        <v>35</v>
      </c>
      <c r="F58" s="110">
        <v>0</v>
      </c>
      <c r="G58" s="110">
        <v>0</v>
      </c>
      <c r="H58" s="110">
        <v>35</v>
      </c>
    </row>
    <row r="59" s="56" customFormat="1" ht="21" customHeight="1" spans="1:8">
      <c r="A59" s="107">
        <v>52</v>
      </c>
      <c r="B59" s="112" t="s">
        <v>1854</v>
      </c>
      <c r="C59" s="109" t="s">
        <v>1855</v>
      </c>
      <c r="D59" s="109" t="s">
        <v>1857</v>
      </c>
      <c r="E59" s="110">
        <f t="shared" si="4"/>
        <v>35</v>
      </c>
      <c r="F59" s="110">
        <v>0</v>
      </c>
      <c r="G59" s="110">
        <v>0</v>
      </c>
      <c r="H59" s="110">
        <v>35</v>
      </c>
    </row>
    <row r="60" s="56" customFormat="1" ht="21" customHeight="1" spans="1:8">
      <c r="A60" s="107">
        <v>53</v>
      </c>
      <c r="B60" s="112" t="s">
        <v>1854</v>
      </c>
      <c r="C60" s="109" t="s">
        <v>1855</v>
      </c>
      <c r="D60" s="109" t="s">
        <v>1858</v>
      </c>
      <c r="E60" s="110">
        <f t="shared" si="4"/>
        <v>30</v>
      </c>
      <c r="F60" s="110">
        <v>0</v>
      </c>
      <c r="G60" s="110">
        <v>0</v>
      </c>
      <c r="H60" s="110">
        <v>30</v>
      </c>
    </row>
    <row r="61" s="56" customFormat="1" ht="21" customHeight="1" spans="1:8">
      <c r="A61" s="107">
        <v>54</v>
      </c>
      <c r="B61" s="112" t="s">
        <v>1854</v>
      </c>
      <c r="C61" s="109" t="s">
        <v>1855</v>
      </c>
      <c r="D61" s="109" t="s">
        <v>1859</v>
      </c>
      <c r="E61" s="110">
        <f t="shared" si="4"/>
        <v>100</v>
      </c>
      <c r="F61" s="110">
        <v>0</v>
      </c>
      <c r="G61" s="110">
        <v>0</v>
      </c>
      <c r="H61" s="110">
        <v>100</v>
      </c>
    </row>
    <row r="62" s="56" customFormat="1" ht="21" customHeight="1" spans="1:8">
      <c r="A62" s="107">
        <v>55</v>
      </c>
      <c r="B62" s="111" t="s">
        <v>1854</v>
      </c>
      <c r="C62" s="109" t="s">
        <v>1855</v>
      </c>
      <c r="D62" s="109" t="s">
        <v>1860</v>
      </c>
      <c r="E62" s="110">
        <f t="shared" si="4"/>
        <v>359</v>
      </c>
      <c r="F62" s="110">
        <v>359</v>
      </c>
      <c r="G62" s="110">
        <v>0</v>
      </c>
      <c r="H62" s="110">
        <v>0</v>
      </c>
    </row>
    <row r="63" s="56" customFormat="1" ht="21" customHeight="1" spans="1:8">
      <c r="A63" s="107">
        <v>56</v>
      </c>
      <c r="B63" s="112" t="s">
        <v>1861</v>
      </c>
      <c r="C63" s="109" t="s">
        <v>1862</v>
      </c>
      <c r="D63" s="109" t="s">
        <v>1863</v>
      </c>
      <c r="E63" s="110">
        <f t="shared" si="4"/>
        <v>22.6</v>
      </c>
      <c r="F63" s="110">
        <v>22.6</v>
      </c>
      <c r="G63" s="110">
        <v>0</v>
      </c>
      <c r="H63" s="110">
        <v>0</v>
      </c>
    </row>
    <row r="64" s="56" customFormat="1" ht="21" customHeight="1" spans="1:8">
      <c r="A64" s="107">
        <v>57</v>
      </c>
      <c r="B64" s="112" t="s">
        <v>1861</v>
      </c>
      <c r="C64" s="109" t="s">
        <v>1862</v>
      </c>
      <c r="D64" s="109" t="s">
        <v>1864</v>
      </c>
      <c r="E64" s="110">
        <f t="shared" si="4"/>
        <v>40</v>
      </c>
      <c r="F64" s="110">
        <v>0</v>
      </c>
      <c r="G64" s="110">
        <v>0</v>
      </c>
      <c r="H64" s="110">
        <v>40</v>
      </c>
    </row>
    <row r="65" s="56" customFormat="1" ht="21" customHeight="1" spans="1:8">
      <c r="A65" s="107">
        <v>58</v>
      </c>
      <c r="B65" s="112" t="s">
        <v>1861</v>
      </c>
      <c r="C65" s="109" t="s">
        <v>1862</v>
      </c>
      <c r="D65" s="109" t="s">
        <v>1865</v>
      </c>
      <c r="E65" s="110">
        <f t="shared" si="4"/>
        <v>16</v>
      </c>
      <c r="F65" s="110">
        <v>0</v>
      </c>
      <c r="G65" s="110">
        <v>0</v>
      </c>
      <c r="H65" s="110">
        <v>16</v>
      </c>
    </row>
    <row r="66" s="56" customFormat="1" ht="21" customHeight="1" spans="1:8">
      <c r="A66" s="107">
        <v>59</v>
      </c>
      <c r="B66" s="112" t="s">
        <v>1861</v>
      </c>
      <c r="C66" s="109" t="s">
        <v>1862</v>
      </c>
      <c r="D66" s="109" t="s">
        <v>1866</v>
      </c>
      <c r="E66" s="110">
        <f t="shared" si="4"/>
        <v>40</v>
      </c>
      <c r="F66" s="110">
        <v>0</v>
      </c>
      <c r="G66" s="110">
        <v>0</v>
      </c>
      <c r="H66" s="110">
        <v>40</v>
      </c>
    </row>
    <row r="67" s="56" customFormat="1" ht="23.25" customHeight="1" spans="1:8">
      <c r="A67" s="107">
        <v>60</v>
      </c>
      <c r="B67" s="112" t="s">
        <v>1861</v>
      </c>
      <c r="C67" s="109" t="s">
        <v>1862</v>
      </c>
      <c r="D67" s="109" t="s">
        <v>1860</v>
      </c>
      <c r="E67" s="110">
        <f t="shared" si="4"/>
        <v>962.8</v>
      </c>
      <c r="F67" s="110">
        <v>962.8</v>
      </c>
      <c r="G67" s="110">
        <v>0</v>
      </c>
      <c r="H67" s="110">
        <v>0</v>
      </c>
    </row>
    <row r="68" s="56" customFormat="1" ht="23.25" customHeight="1" spans="1:8">
      <c r="A68" s="107">
        <v>61</v>
      </c>
      <c r="B68" s="112" t="s">
        <v>1867</v>
      </c>
      <c r="C68" s="109" t="s">
        <v>1868</v>
      </c>
      <c r="D68" s="109" t="s">
        <v>1860</v>
      </c>
      <c r="E68" s="110">
        <f t="shared" si="4"/>
        <v>221.5</v>
      </c>
      <c r="F68" s="110">
        <v>221.5</v>
      </c>
      <c r="G68" s="110">
        <v>0</v>
      </c>
      <c r="H68" s="110">
        <v>0</v>
      </c>
    </row>
  </sheetData>
  <autoFilter ref="A4:HR68"/>
  <mergeCells count="6">
    <mergeCell ref="A1:H1"/>
    <mergeCell ref="E3:H3"/>
    <mergeCell ref="A3:A4"/>
    <mergeCell ref="B3:B4"/>
    <mergeCell ref="C3:C4"/>
    <mergeCell ref="D3:D4"/>
  </mergeCells>
  <printOptions horizontalCentered="1"/>
  <pageMargins left="0.432638888888889" right="0.117361111111111" top="0.826388888888889" bottom="0.665277777777778" header="0.506944444444444" footer="0.432638888888889"/>
  <pageSetup paperSize="9" scale="75" fitToHeight="0" orientation="portrait"/>
  <headerFooter>
    <oddHeader>&amp;L&amp;"宋体,常规"&amp;11&amp;A</oddHead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I43"/>
  <sheetViews>
    <sheetView view="pageBreakPreview" zoomScaleNormal="100" zoomScaleSheetLayoutView="100" workbookViewId="0">
      <selection activeCell="B125" sqref="B125"/>
    </sheetView>
  </sheetViews>
  <sheetFormatPr defaultColWidth="9" defaultRowHeight="13.5"/>
  <cols>
    <col min="1" max="1" width="39.375" style="57" customWidth="1"/>
    <col min="2" max="2" width="10.875" style="43" customWidth="1"/>
    <col min="3" max="4" width="10.875" style="57" customWidth="1"/>
    <col min="5" max="5" width="39.375" style="57" customWidth="1"/>
    <col min="6" max="6" width="11.5" style="43" customWidth="1"/>
    <col min="7" max="8" width="11.5" style="57" customWidth="1"/>
    <col min="9" max="16384" width="9" style="57"/>
  </cols>
  <sheetData>
    <row r="1" s="57" customFormat="1" ht="27" customHeight="1" spans="1:8">
      <c r="A1" s="5" t="s">
        <v>1869</v>
      </c>
      <c r="B1" s="5"/>
      <c r="C1" s="5"/>
      <c r="D1" s="5"/>
      <c r="E1" s="5"/>
      <c r="F1" s="5"/>
      <c r="G1" s="5"/>
      <c r="H1" s="5"/>
    </row>
    <row r="2" s="57" customFormat="1" customHeight="1" spans="2:8">
      <c r="B2" s="43"/>
      <c r="G2" s="86" t="s">
        <v>3</v>
      </c>
      <c r="H2" s="86"/>
    </row>
    <row r="3" s="57" customFormat="1" ht="23" customHeight="1" spans="1:8">
      <c r="A3" s="87" t="s">
        <v>557</v>
      </c>
      <c r="B3" s="88"/>
      <c r="C3" s="88"/>
      <c r="D3" s="88"/>
      <c r="E3" s="89" t="s">
        <v>558</v>
      </c>
      <c r="F3" s="89"/>
      <c r="G3" s="89"/>
      <c r="H3" s="89"/>
    </row>
    <row r="4" s="43" customFormat="1" ht="30.75" customHeight="1" spans="1:8">
      <c r="A4" s="89" t="s">
        <v>559</v>
      </c>
      <c r="B4" s="90" t="s">
        <v>654</v>
      </c>
      <c r="C4" s="90" t="s">
        <v>67</v>
      </c>
      <c r="D4" s="90" t="s">
        <v>1870</v>
      </c>
      <c r="E4" s="89" t="s">
        <v>559</v>
      </c>
      <c r="F4" s="90" t="s">
        <v>654</v>
      </c>
      <c r="G4" s="90" t="s">
        <v>67</v>
      </c>
      <c r="H4" s="90" t="s">
        <v>1870</v>
      </c>
    </row>
    <row r="5" s="57" customFormat="1" ht="23" customHeight="1" spans="1:8">
      <c r="A5" s="82" t="s">
        <v>560</v>
      </c>
      <c r="B5" s="91"/>
      <c r="C5" s="92"/>
      <c r="D5" s="92"/>
      <c r="E5" s="82" t="s">
        <v>561</v>
      </c>
      <c r="F5" s="91">
        <v>86</v>
      </c>
      <c r="G5" s="91">
        <v>638</v>
      </c>
      <c r="H5" s="92"/>
    </row>
    <row r="6" s="57" customFormat="1" ht="23" customHeight="1" spans="1:8">
      <c r="A6" s="82" t="s">
        <v>562</v>
      </c>
      <c r="B6" s="91"/>
      <c r="C6" s="92"/>
      <c r="D6" s="92"/>
      <c r="E6" s="82" t="s">
        <v>563</v>
      </c>
      <c r="F6" s="91"/>
      <c r="G6" s="92"/>
      <c r="H6" s="92"/>
    </row>
    <row r="7" s="57" customFormat="1" ht="23" customHeight="1" spans="1:8">
      <c r="A7" s="82" t="s">
        <v>564</v>
      </c>
      <c r="B7" s="91"/>
      <c r="C7" s="92"/>
      <c r="D7" s="92"/>
      <c r="E7" s="82" t="s">
        <v>565</v>
      </c>
      <c r="F7" s="91"/>
      <c r="G7" s="92"/>
      <c r="H7" s="92"/>
    </row>
    <row r="8" s="57" customFormat="1" ht="23" customHeight="1" spans="1:8">
      <c r="A8" s="82" t="s">
        <v>566</v>
      </c>
      <c r="B8" s="91"/>
      <c r="C8" s="92"/>
      <c r="D8" s="92"/>
      <c r="E8" s="82" t="s">
        <v>567</v>
      </c>
      <c r="F8" s="91"/>
      <c r="G8" s="92"/>
      <c r="H8" s="92"/>
    </row>
    <row r="9" s="57" customFormat="1" ht="23" customHeight="1" spans="1:8">
      <c r="A9" s="82" t="s">
        <v>568</v>
      </c>
      <c r="B9" s="91"/>
      <c r="C9" s="92"/>
      <c r="D9" s="92"/>
      <c r="E9" s="82" t="s">
        <v>569</v>
      </c>
      <c r="F9" s="91"/>
      <c r="G9" s="92"/>
      <c r="H9" s="92"/>
    </row>
    <row r="10" s="57" customFormat="1" ht="23" customHeight="1" spans="1:8">
      <c r="A10" s="82"/>
      <c r="B10" s="91"/>
      <c r="C10" s="92"/>
      <c r="D10" s="92"/>
      <c r="E10" s="92"/>
      <c r="F10" s="91"/>
      <c r="G10" s="92"/>
      <c r="H10" s="92"/>
    </row>
    <row r="11" s="57" customFormat="1" ht="23" customHeight="1" spans="1:8">
      <c r="A11" s="93" t="s">
        <v>570</v>
      </c>
      <c r="B11" s="94"/>
      <c r="C11" s="94">
        <f t="shared" ref="C11:H11" si="0">SUM(C5:C10)</f>
        <v>0</v>
      </c>
      <c r="D11" s="94">
        <f t="shared" si="0"/>
        <v>0</v>
      </c>
      <c r="E11" s="94" t="s">
        <v>1871</v>
      </c>
      <c r="F11" s="94">
        <f t="shared" si="0"/>
        <v>86</v>
      </c>
      <c r="G11" s="94">
        <f t="shared" si="0"/>
        <v>638</v>
      </c>
      <c r="H11" s="94">
        <f t="shared" si="0"/>
        <v>0</v>
      </c>
    </row>
    <row r="12" s="57" customFormat="1" ht="23" customHeight="1" spans="1:8">
      <c r="A12" s="82" t="s">
        <v>572</v>
      </c>
      <c r="B12" s="91">
        <v>330</v>
      </c>
      <c r="C12" s="84">
        <v>330</v>
      </c>
      <c r="D12" s="92"/>
      <c r="E12" s="82" t="s">
        <v>573</v>
      </c>
      <c r="F12" s="91"/>
      <c r="G12" s="91"/>
      <c r="H12" s="92"/>
    </row>
    <row r="13" s="57" customFormat="1" ht="23" customHeight="1" spans="1:8">
      <c r="A13" s="82" t="s">
        <v>574</v>
      </c>
      <c r="B13" s="91">
        <v>330</v>
      </c>
      <c r="C13" s="91">
        <v>308</v>
      </c>
      <c r="D13" s="92"/>
      <c r="E13" s="82" t="s">
        <v>575</v>
      </c>
      <c r="F13" s="91">
        <v>266</v>
      </c>
      <c r="G13" s="92"/>
      <c r="H13" s="92"/>
    </row>
    <row r="14" s="57" customFormat="1" ht="23" customHeight="1" spans="1:8">
      <c r="A14" s="82"/>
      <c r="B14" s="91"/>
      <c r="C14" s="92"/>
      <c r="D14" s="92"/>
      <c r="E14" s="82" t="s">
        <v>576</v>
      </c>
      <c r="F14" s="91">
        <v>308</v>
      </c>
      <c r="G14" s="91"/>
      <c r="H14" s="92"/>
    </row>
    <row r="15" s="57" customFormat="1" ht="23" customHeight="1" spans="1:8">
      <c r="A15" s="93" t="s">
        <v>61</v>
      </c>
      <c r="B15" s="94">
        <f>B12+B13</f>
        <v>660</v>
      </c>
      <c r="C15" s="83">
        <f t="shared" ref="C15:G15" si="1">SUM(C11:C14)</f>
        <v>638</v>
      </c>
      <c r="D15" s="95">
        <f>(C15-B15)/759*100</f>
        <v>-2.9</v>
      </c>
      <c r="E15" s="94" t="s">
        <v>1872</v>
      </c>
      <c r="F15" s="94">
        <f t="shared" si="1"/>
        <v>660</v>
      </c>
      <c r="G15" s="94">
        <f t="shared" si="1"/>
        <v>638</v>
      </c>
      <c r="H15" s="95">
        <f>(G15-F15)/759*100</f>
        <v>-2.9</v>
      </c>
    </row>
    <row r="16" ht="25" customHeight="1" spans="1:1">
      <c r="A16" s="57" t="s">
        <v>577</v>
      </c>
    </row>
    <row r="41" spans="9:9">
      <c r="I41" s="57">
        <v>8706</v>
      </c>
    </row>
    <row r="43" spans="9:9">
      <c r="I43" s="57">
        <v>7960</v>
      </c>
    </row>
  </sheetData>
  <mergeCells count="4">
    <mergeCell ref="A1:H1"/>
    <mergeCell ref="G2:H2"/>
    <mergeCell ref="A3:D3"/>
    <mergeCell ref="E3:H3"/>
  </mergeCells>
  <printOptions horizontalCentered="1"/>
  <pageMargins left="0.747222222222222" right="0.747222222222222" top="0.994444444444444" bottom="0.994444444444444" header="0.506944444444444" footer="0.506944444444444"/>
  <pageSetup paperSize="9" scale="78" fitToHeight="0" orientation="landscape"/>
  <headerFooter>
    <oddHeader>&amp;L&amp;"宋体,常规"&amp;11&amp;A</oddHead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IK43"/>
  <sheetViews>
    <sheetView view="pageBreakPreview" zoomScaleNormal="100" zoomScaleSheetLayoutView="100" workbookViewId="0">
      <selection activeCell="B125" sqref="B125"/>
    </sheetView>
  </sheetViews>
  <sheetFormatPr defaultColWidth="8" defaultRowHeight="14.25"/>
  <cols>
    <col min="1" max="1" width="49.375" style="77" customWidth="1"/>
    <col min="2" max="4" width="29.25" style="77" customWidth="1"/>
    <col min="5" max="6" width="8" style="77"/>
    <col min="7" max="7" width="19.75" style="77" customWidth="1"/>
    <col min="8" max="8" width="36" style="77" customWidth="1"/>
    <col min="9" max="244" width="8" style="77"/>
    <col min="245" max="245" width="8" style="57"/>
  </cols>
  <sheetData>
    <row r="1" s="74" customFormat="1" ht="33.75" customHeight="1" spans="1:245">
      <c r="A1" s="5" t="s">
        <v>1873</v>
      </c>
      <c r="B1" s="5"/>
      <c r="C1" s="5"/>
      <c r="D1" s="5"/>
      <c r="IK1" s="85"/>
    </row>
    <row r="2" s="75" customFormat="1" ht="17.1" customHeight="1" spans="1:245">
      <c r="A2" s="78"/>
      <c r="B2" s="78"/>
      <c r="C2" s="78"/>
      <c r="D2" s="79" t="s">
        <v>3</v>
      </c>
      <c r="IK2" s="57"/>
    </row>
    <row r="3" s="76" customFormat="1" ht="20.1" customHeight="1" spans="1:245">
      <c r="A3" s="80" t="s">
        <v>559</v>
      </c>
      <c r="B3" s="80" t="s">
        <v>579</v>
      </c>
      <c r="C3" s="80" t="s">
        <v>580</v>
      </c>
      <c r="D3" s="80" t="s">
        <v>581</v>
      </c>
      <c r="E3" s="81"/>
      <c r="F3" s="81"/>
      <c r="G3" s="75"/>
      <c r="H3" s="75"/>
      <c r="I3" s="81"/>
      <c r="J3" s="81"/>
      <c r="K3" s="81"/>
      <c r="L3" s="81"/>
      <c r="M3" s="81"/>
      <c r="N3" s="81"/>
      <c r="O3" s="81"/>
      <c r="P3" s="81"/>
      <c r="Q3" s="81"/>
      <c r="R3" s="81"/>
      <c r="S3" s="81"/>
      <c r="T3" s="81"/>
      <c r="U3" s="81"/>
      <c r="V3" s="81"/>
      <c r="W3" s="81"/>
      <c r="X3" s="81"/>
      <c r="Y3" s="81"/>
      <c r="Z3" s="81"/>
      <c r="AA3" s="81"/>
      <c r="AB3" s="81"/>
      <c r="AC3" s="81"/>
      <c r="AD3" s="81"/>
      <c r="AE3" s="81"/>
      <c r="AF3" s="81"/>
      <c r="AG3" s="81"/>
      <c r="AH3" s="81"/>
      <c r="AI3" s="81"/>
      <c r="AJ3" s="81"/>
      <c r="AK3" s="81"/>
      <c r="AL3" s="81"/>
      <c r="AM3" s="81"/>
      <c r="AN3" s="81"/>
      <c r="AO3" s="81"/>
      <c r="AP3" s="81"/>
      <c r="AQ3" s="81"/>
      <c r="AR3" s="81"/>
      <c r="AS3" s="81"/>
      <c r="AT3" s="81"/>
      <c r="AU3" s="81"/>
      <c r="AV3" s="81"/>
      <c r="AW3" s="81"/>
      <c r="AX3" s="81"/>
      <c r="AY3" s="81"/>
      <c r="AZ3" s="81"/>
      <c r="BA3" s="81"/>
      <c r="BB3" s="81"/>
      <c r="BC3" s="81"/>
      <c r="BD3" s="81"/>
      <c r="BE3" s="81"/>
      <c r="BF3" s="81"/>
      <c r="BG3" s="81"/>
      <c r="BH3" s="81"/>
      <c r="BI3" s="81"/>
      <c r="BJ3" s="81"/>
      <c r="BK3" s="81"/>
      <c r="BL3" s="81"/>
      <c r="BM3" s="81"/>
      <c r="BN3" s="81"/>
      <c r="BO3" s="81"/>
      <c r="BP3" s="81"/>
      <c r="BQ3" s="81"/>
      <c r="BR3" s="81"/>
      <c r="BS3" s="81"/>
      <c r="BT3" s="81"/>
      <c r="BU3" s="81"/>
      <c r="BV3" s="81"/>
      <c r="BW3" s="81"/>
      <c r="BX3" s="81"/>
      <c r="BY3" s="81"/>
      <c r="BZ3" s="81"/>
      <c r="CA3" s="81"/>
      <c r="CB3" s="81"/>
      <c r="CC3" s="81"/>
      <c r="CD3" s="81"/>
      <c r="CE3" s="81"/>
      <c r="CF3" s="81"/>
      <c r="CG3" s="81"/>
      <c r="CH3" s="81"/>
      <c r="CI3" s="81"/>
      <c r="CJ3" s="81"/>
      <c r="CK3" s="81"/>
      <c r="CL3" s="81"/>
      <c r="CM3" s="81"/>
      <c r="CN3" s="81"/>
      <c r="CO3" s="81"/>
      <c r="CP3" s="81"/>
      <c r="CQ3" s="81"/>
      <c r="CR3" s="81"/>
      <c r="CS3" s="81"/>
      <c r="CT3" s="81"/>
      <c r="CU3" s="81"/>
      <c r="CV3" s="81"/>
      <c r="CW3" s="81"/>
      <c r="CX3" s="81"/>
      <c r="CY3" s="81"/>
      <c r="CZ3" s="81"/>
      <c r="DA3" s="81"/>
      <c r="DB3" s="81"/>
      <c r="DC3" s="81"/>
      <c r="DD3" s="81"/>
      <c r="DE3" s="81"/>
      <c r="DF3" s="81"/>
      <c r="DG3" s="81"/>
      <c r="DH3" s="81"/>
      <c r="DI3" s="81"/>
      <c r="DJ3" s="81"/>
      <c r="DK3" s="81"/>
      <c r="DL3" s="81"/>
      <c r="DM3" s="81"/>
      <c r="DN3" s="81"/>
      <c r="DO3" s="81"/>
      <c r="DP3" s="81"/>
      <c r="DQ3" s="81"/>
      <c r="DR3" s="81"/>
      <c r="DS3" s="81"/>
      <c r="DT3" s="81"/>
      <c r="DU3" s="81"/>
      <c r="DV3" s="81"/>
      <c r="DW3" s="81"/>
      <c r="DX3" s="81"/>
      <c r="DY3" s="81"/>
      <c r="DZ3" s="81"/>
      <c r="EA3" s="81"/>
      <c r="EB3" s="81"/>
      <c r="EC3" s="81"/>
      <c r="ED3" s="81"/>
      <c r="EE3" s="81"/>
      <c r="EF3" s="81"/>
      <c r="EG3" s="81"/>
      <c r="EH3" s="81"/>
      <c r="EI3" s="81"/>
      <c r="EJ3" s="81"/>
      <c r="EK3" s="81"/>
      <c r="EL3" s="81"/>
      <c r="EM3" s="81"/>
      <c r="EN3" s="81"/>
      <c r="EO3" s="81"/>
      <c r="EP3" s="81"/>
      <c r="EQ3" s="81"/>
      <c r="ER3" s="81"/>
      <c r="ES3" s="81"/>
      <c r="ET3" s="81"/>
      <c r="EU3" s="81"/>
      <c r="EV3" s="81"/>
      <c r="EW3" s="81"/>
      <c r="EX3" s="81"/>
      <c r="EY3" s="81"/>
      <c r="EZ3" s="81"/>
      <c r="FA3" s="81"/>
      <c r="FB3" s="81"/>
      <c r="FC3" s="81"/>
      <c r="FD3" s="81"/>
      <c r="FE3" s="81"/>
      <c r="FF3" s="81"/>
      <c r="FG3" s="81"/>
      <c r="FH3" s="81"/>
      <c r="FI3" s="81"/>
      <c r="FJ3" s="81"/>
      <c r="FK3" s="81"/>
      <c r="FL3" s="81"/>
      <c r="FM3" s="81"/>
      <c r="FN3" s="81"/>
      <c r="FO3" s="81"/>
      <c r="FP3" s="81"/>
      <c r="FQ3" s="81"/>
      <c r="FR3" s="81"/>
      <c r="FS3" s="81"/>
      <c r="FT3" s="81"/>
      <c r="FU3" s="81"/>
      <c r="FV3" s="81"/>
      <c r="FW3" s="81"/>
      <c r="FX3" s="81"/>
      <c r="FY3" s="81"/>
      <c r="FZ3" s="81"/>
      <c r="GA3" s="81"/>
      <c r="GB3" s="81"/>
      <c r="GC3" s="81"/>
      <c r="GD3" s="81"/>
      <c r="GE3" s="81"/>
      <c r="GF3" s="81"/>
      <c r="GG3" s="81"/>
      <c r="GH3" s="81"/>
      <c r="GI3" s="81"/>
      <c r="GJ3" s="81"/>
      <c r="GK3" s="81"/>
      <c r="GL3" s="81"/>
      <c r="GM3" s="81"/>
      <c r="GN3" s="81"/>
      <c r="GO3" s="81"/>
      <c r="GP3" s="81"/>
      <c r="GQ3" s="81"/>
      <c r="GR3" s="81"/>
      <c r="GS3" s="81"/>
      <c r="GT3" s="81"/>
      <c r="GU3" s="81"/>
      <c r="GV3" s="81"/>
      <c r="GW3" s="81"/>
      <c r="GX3" s="81"/>
      <c r="GY3" s="81"/>
      <c r="GZ3" s="81"/>
      <c r="HA3" s="81"/>
      <c r="HB3" s="81"/>
      <c r="HC3" s="81"/>
      <c r="HD3" s="81"/>
      <c r="HE3" s="81"/>
      <c r="HF3" s="81"/>
      <c r="HG3" s="81"/>
      <c r="HH3" s="81"/>
      <c r="HI3" s="81"/>
      <c r="HJ3" s="81"/>
      <c r="HK3" s="81"/>
      <c r="HL3" s="81"/>
      <c r="HM3" s="81"/>
      <c r="HN3" s="81"/>
      <c r="HO3" s="81"/>
      <c r="HP3" s="81"/>
      <c r="HQ3" s="81"/>
      <c r="HR3" s="81"/>
      <c r="HS3" s="81"/>
      <c r="HT3" s="81"/>
      <c r="HU3" s="81"/>
      <c r="HV3" s="81"/>
      <c r="HW3" s="81"/>
      <c r="HX3" s="81"/>
      <c r="HY3" s="81"/>
      <c r="HZ3" s="81"/>
      <c r="IA3" s="81"/>
      <c r="IB3" s="81"/>
      <c r="IC3" s="81"/>
      <c r="ID3" s="81"/>
      <c r="IE3" s="81"/>
      <c r="IF3" s="81"/>
      <c r="IG3" s="81"/>
      <c r="IH3" s="81"/>
      <c r="II3" s="81"/>
      <c r="IJ3" s="81"/>
      <c r="IK3" s="43"/>
    </row>
    <row r="4" ht="20.1" customHeight="1" spans="1:244">
      <c r="A4" s="82" t="s">
        <v>582</v>
      </c>
      <c r="B4" s="83">
        <f>SUM(B5:B11)</f>
        <v>16844</v>
      </c>
      <c r="C4" s="83">
        <f>SUM(C5:C11)</f>
        <v>3373</v>
      </c>
      <c r="D4" s="83">
        <v>13471</v>
      </c>
      <c r="E4" s="75"/>
      <c r="F4" s="75"/>
      <c r="G4" s="57"/>
      <c r="H4" s="57"/>
      <c r="I4" s="75"/>
      <c r="J4" s="75"/>
      <c r="K4" s="75"/>
      <c r="L4" s="75"/>
      <c r="M4" s="75"/>
      <c r="N4" s="75"/>
      <c r="O4" s="75"/>
      <c r="P4" s="75"/>
      <c r="Q4" s="75"/>
      <c r="R4" s="75"/>
      <c r="S4" s="75"/>
      <c r="T4" s="75"/>
      <c r="U4" s="75"/>
      <c r="V4" s="75"/>
      <c r="W4" s="75"/>
      <c r="X4" s="75"/>
      <c r="Y4" s="75"/>
      <c r="Z4" s="75"/>
      <c r="AA4" s="75"/>
      <c r="AB4" s="75"/>
      <c r="AC4" s="75"/>
      <c r="AD4" s="75"/>
      <c r="AE4" s="75"/>
      <c r="AF4" s="75"/>
      <c r="AG4" s="75"/>
      <c r="AH4" s="75"/>
      <c r="AI4" s="75"/>
      <c r="AJ4" s="75"/>
      <c r="AK4" s="75"/>
      <c r="AL4" s="75"/>
      <c r="AM4" s="75"/>
      <c r="AN4" s="75"/>
      <c r="AO4" s="75"/>
      <c r="AP4" s="75"/>
      <c r="AQ4" s="75"/>
      <c r="AR4" s="75"/>
      <c r="AS4" s="75"/>
      <c r="AT4" s="75"/>
      <c r="AU4" s="75"/>
      <c r="AV4" s="75"/>
      <c r="AW4" s="75"/>
      <c r="AX4" s="75"/>
      <c r="AY4" s="75"/>
      <c r="AZ4" s="75"/>
      <c r="BA4" s="75"/>
      <c r="BB4" s="75"/>
      <c r="BC4" s="75"/>
      <c r="BD4" s="75"/>
      <c r="BE4" s="75"/>
      <c r="BF4" s="75"/>
      <c r="BG4" s="75"/>
      <c r="BH4" s="75"/>
      <c r="BI4" s="75"/>
      <c r="BJ4" s="75"/>
      <c r="BK4" s="75"/>
      <c r="BL4" s="75"/>
      <c r="BM4" s="75"/>
      <c r="BN4" s="75"/>
      <c r="BO4" s="75"/>
      <c r="BP4" s="75"/>
      <c r="BQ4" s="75"/>
      <c r="BR4" s="75"/>
      <c r="BS4" s="75"/>
      <c r="BT4" s="75"/>
      <c r="BU4" s="75"/>
      <c r="BV4" s="75"/>
      <c r="BW4" s="75"/>
      <c r="BX4" s="75"/>
      <c r="BY4" s="75"/>
      <c r="BZ4" s="75"/>
      <c r="CA4" s="75"/>
      <c r="CB4" s="75"/>
      <c r="CC4" s="75"/>
      <c r="CD4" s="75"/>
      <c r="CE4" s="75"/>
      <c r="CF4" s="75"/>
      <c r="CG4" s="75"/>
      <c r="CH4" s="75"/>
      <c r="CI4" s="75"/>
      <c r="CJ4" s="75"/>
      <c r="CK4" s="75"/>
      <c r="CL4" s="75"/>
      <c r="CM4" s="75"/>
      <c r="CN4" s="75"/>
      <c r="CO4" s="75"/>
      <c r="CP4" s="75"/>
      <c r="CQ4" s="75"/>
      <c r="CR4" s="75"/>
      <c r="CS4" s="75"/>
      <c r="CT4" s="75"/>
      <c r="CU4" s="75"/>
      <c r="CV4" s="75"/>
      <c r="CW4" s="75"/>
      <c r="CX4" s="75"/>
      <c r="CY4" s="75"/>
      <c r="CZ4" s="75"/>
      <c r="DA4" s="75"/>
      <c r="DB4" s="75"/>
      <c r="DC4" s="75"/>
      <c r="DD4" s="75"/>
      <c r="DE4" s="75"/>
      <c r="DF4" s="75"/>
      <c r="DG4" s="75"/>
      <c r="DH4" s="75"/>
      <c r="DI4" s="75"/>
      <c r="DJ4" s="75"/>
      <c r="DK4" s="75"/>
      <c r="DL4" s="75"/>
      <c r="DM4" s="75"/>
      <c r="DN4" s="75"/>
      <c r="DO4" s="75"/>
      <c r="DP4" s="75"/>
      <c r="DQ4" s="75"/>
      <c r="DR4" s="75"/>
      <c r="DS4" s="75"/>
      <c r="DT4" s="75"/>
      <c r="DU4" s="75"/>
      <c r="DV4" s="75"/>
      <c r="DW4" s="75"/>
      <c r="DX4" s="75"/>
      <c r="DY4" s="75"/>
      <c r="DZ4" s="75"/>
      <c r="EA4" s="75"/>
      <c r="EB4" s="75"/>
      <c r="EC4" s="75"/>
      <c r="ED4" s="75"/>
      <c r="EE4" s="75"/>
      <c r="EF4" s="75"/>
      <c r="EG4" s="75"/>
      <c r="EH4" s="75"/>
      <c r="EI4" s="75"/>
      <c r="EJ4" s="75"/>
      <c r="EK4" s="75"/>
      <c r="EL4" s="75"/>
      <c r="EM4" s="75"/>
      <c r="EN4" s="75"/>
      <c r="EO4" s="75"/>
      <c r="EP4" s="75"/>
      <c r="EQ4" s="75"/>
      <c r="ER4" s="75"/>
      <c r="ES4" s="75"/>
      <c r="ET4" s="75"/>
      <c r="EU4" s="75"/>
      <c r="EV4" s="75"/>
      <c r="EW4" s="75"/>
      <c r="EX4" s="75"/>
      <c r="EY4" s="75"/>
      <c r="EZ4" s="75"/>
      <c r="FA4" s="75"/>
      <c r="FB4" s="75"/>
      <c r="FC4" s="75"/>
      <c r="FD4" s="75"/>
      <c r="FE4" s="75"/>
      <c r="FF4" s="75"/>
      <c r="FG4" s="75"/>
      <c r="FH4" s="75"/>
      <c r="FI4" s="75"/>
      <c r="FJ4" s="75"/>
      <c r="FK4" s="75"/>
      <c r="FL4" s="75"/>
      <c r="FM4" s="75"/>
      <c r="FN4" s="75"/>
      <c r="FO4" s="75"/>
      <c r="FP4" s="75"/>
      <c r="FQ4" s="75"/>
      <c r="FR4" s="75"/>
      <c r="FS4" s="75"/>
      <c r="FT4" s="75"/>
      <c r="FU4" s="75"/>
      <c r="FV4" s="75"/>
      <c r="FW4" s="75"/>
      <c r="FX4" s="75"/>
      <c r="FY4" s="75"/>
      <c r="FZ4" s="75"/>
      <c r="GA4" s="75"/>
      <c r="GB4" s="75"/>
      <c r="GC4" s="75"/>
      <c r="GD4" s="75"/>
      <c r="GE4" s="75"/>
      <c r="GF4" s="75"/>
      <c r="GG4" s="75"/>
      <c r="GH4" s="75"/>
      <c r="GI4" s="75"/>
      <c r="GJ4" s="75"/>
      <c r="GK4" s="75"/>
      <c r="GL4" s="75"/>
      <c r="GM4" s="75"/>
      <c r="GN4" s="75"/>
      <c r="GO4" s="75"/>
      <c r="GP4" s="75"/>
      <c r="GQ4" s="75"/>
      <c r="GR4" s="75"/>
      <c r="GS4" s="75"/>
      <c r="GT4" s="75"/>
      <c r="GU4" s="75"/>
      <c r="GV4" s="75"/>
      <c r="GW4" s="75"/>
      <c r="GX4" s="75"/>
      <c r="GY4" s="75"/>
      <c r="GZ4" s="75"/>
      <c r="HA4" s="75"/>
      <c r="HB4" s="75"/>
      <c r="HC4" s="75"/>
      <c r="HD4" s="75"/>
      <c r="HE4" s="75"/>
      <c r="HF4" s="75"/>
      <c r="HG4" s="75"/>
      <c r="HH4" s="75"/>
      <c r="HI4" s="75"/>
      <c r="HJ4" s="75"/>
      <c r="HK4" s="75"/>
      <c r="HL4" s="75"/>
      <c r="HM4" s="75"/>
      <c r="HN4" s="75"/>
      <c r="HO4" s="75"/>
      <c r="HP4" s="75"/>
      <c r="HQ4" s="75"/>
      <c r="HR4" s="75"/>
      <c r="HS4" s="75"/>
      <c r="HT4" s="75"/>
      <c r="HU4" s="75"/>
      <c r="HV4" s="75"/>
      <c r="HW4" s="75"/>
      <c r="HX4" s="75"/>
      <c r="HY4" s="75"/>
      <c r="HZ4" s="75"/>
      <c r="IA4" s="75"/>
      <c r="IB4" s="75"/>
      <c r="IC4" s="75"/>
      <c r="ID4" s="75"/>
      <c r="IE4" s="75"/>
      <c r="IF4" s="75"/>
      <c r="IG4" s="75"/>
      <c r="IH4" s="75"/>
      <c r="II4" s="75"/>
      <c r="IJ4" s="75"/>
    </row>
    <row r="5" ht="20.1" customHeight="1" spans="1:244">
      <c r="A5" s="82" t="s">
        <v>583</v>
      </c>
      <c r="B5" s="84">
        <f t="shared" ref="B5:B10" si="0">C5+D5</f>
        <v>5570</v>
      </c>
      <c r="C5" s="84">
        <v>1005</v>
      </c>
      <c r="D5" s="84">
        <v>4565</v>
      </c>
      <c r="E5" s="75"/>
      <c r="F5" s="75"/>
      <c r="I5" s="75"/>
      <c r="J5" s="75"/>
      <c r="K5" s="75"/>
      <c r="L5" s="75"/>
      <c r="M5" s="75"/>
      <c r="N5" s="75"/>
      <c r="O5" s="75"/>
      <c r="P5" s="75"/>
      <c r="Q5" s="75"/>
      <c r="R5" s="75"/>
      <c r="S5" s="75"/>
      <c r="T5" s="75"/>
      <c r="U5" s="75"/>
      <c r="V5" s="75"/>
      <c r="W5" s="75"/>
      <c r="X5" s="75"/>
      <c r="Y5" s="75"/>
      <c r="Z5" s="75"/>
      <c r="AA5" s="75"/>
      <c r="AB5" s="75"/>
      <c r="AC5" s="75"/>
      <c r="AD5" s="75"/>
      <c r="AE5" s="75"/>
      <c r="AF5" s="75"/>
      <c r="AG5" s="75"/>
      <c r="AH5" s="75"/>
      <c r="AI5" s="75"/>
      <c r="AJ5" s="75"/>
      <c r="AK5" s="75"/>
      <c r="AL5" s="75"/>
      <c r="AM5" s="75"/>
      <c r="AN5" s="75"/>
      <c r="AO5" s="75"/>
      <c r="AP5" s="75"/>
      <c r="AQ5" s="75"/>
      <c r="AR5" s="75"/>
      <c r="AS5" s="75"/>
      <c r="AT5" s="75"/>
      <c r="AU5" s="75"/>
      <c r="AV5" s="75"/>
      <c r="AW5" s="75"/>
      <c r="AX5" s="75"/>
      <c r="AY5" s="75"/>
      <c r="AZ5" s="75"/>
      <c r="BA5" s="75"/>
      <c r="BB5" s="75"/>
      <c r="BC5" s="75"/>
      <c r="BD5" s="75"/>
      <c r="BE5" s="75"/>
      <c r="BF5" s="75"/>
      <c r="BG5" s="75"/>
      <c r="BH5" s="75"/>
      <c r="BI5" s="75"/>
      <c r="BJ5" s="75"/>
      <c r="BK5" s="75"/>
      <c r="BL5" s="75"/>
      <c r="BM5" s="75"/>
      <c r="BN5" s="75"/>
      <c r="BO5" s="75"/>
      <c r="BP5" s="75"/>
      <c r="BQ5" s="75"/>
      <c r="BR5" s="75"/>
      <c r="BS5" s="75"/>
      <c r="BT5" s="75"/>
      <c r="BU5" s="75"/>
      <c r="BV5" s="75"/>
      <c r="BW5" s="75"/>
      <c r="BX5" s="75"/>
      <c r="BY5" s="75"/>
      <c r="BZ5" s="75"/>
      <c r="CA5" s="75"/>
      <c r="CB5" s="75"/>
      <c r="CC5" s="75"/>
      <c r="CD5" s="75"/>
      <c r="CE5" s="75"/>
      <c r="CF5" s="75"/>
      <c r="CG5" s="75"/>
      <c r="CH5" s="75"/>
      <c r="CI5" s="75"/>
      <c r="CJ5" s="75"/>
      <c r="CK5" s="75"/>
      <c r="CL5" s="75"/>
      <c r="CM5" s="75"/>
      <c r="CN5" s="75"/>
      <c r="CO5" s="75"/>
      <c r="CP5" s="75"/>
      <c r="CQ5" s="75"/>
      <c r="CR5" s="75"/>
      <c r="CS5" s="75"/>
      <c r="CT5" s="75"/>
      <c r="CU5" s="75"/>
      <c r="CV5" s="75"/>
      <c r="CW5" s="75"/>
      <c r="CX5" s="75"/>
      <c r="CY5" s="75"/>
      <c r="CZ5" s="75"/>
      <c r="DA5" s="75"/>
      <c r="DB5" s="75"/>
      <c r="DC5" s="75"/>
      <c r="DD5" s="75"/>
      <c r="DE5" s="75"/>
      <c r="DF5" s="75"/>
      <c r="DG5" s="75"/>
      <c r="DH5" s="75"/>
      <c r="DI5" s="75"/>
      <c r="DJ5" s="75"/>
      <c r="DK5" s="75"/>
      <c r="DL5" s="75"/>
      <c r="DM5" s="75"/>
      <c r="DN5" s="75"/>
      <c r="DO5" s="75"/>
      <c r="DP5" s="75"/>
      <c r="DQ5" s="75"/>
      <c r="DR5" s="75"/>
      <c r="DS5" s="75"/>
      <c r="DT5" s="75"/>
      <c r="DU5" s="75"/>
      <c r="DV5" s="75"/>
      <c r="DW5" s="75"/>
      <c r="DX5" s="75"/>
      <c r="DY5" s="75"/>
      <c r="DZ5" s="75"/>
      <c r="EA5" s="75"/>
      <c r="EB5" s="75"/>
      <c r="EC5" s="75"/>
      <c r="ED5" s="75"/>
      <c r="EE5" s="75"/>
      <c r="EF5" s="75"/>
      <c r="EG5" s="75"/>
      <c r="EH5" s="75"/>
      <c r="EI5" s="75"/>
      <c r="EJ5" s="75"/>
      <c r="EK5" s="75"/>
      <c r="EL5" s="75"/>
      <c r="EM5" s="75"/>
      <c r="EN5" s="75"/>
      <c r="EO5" s="75"/>
      <c r="EP5" s="75"/>
      <c r="EQ5" s="75"/>
      <c r="ER5" s="75"/>
      <c r="ES5" s="75"/>
      <c r="ET5" s="75"/>
      <c r="EU5" s="75"/>
      <c r="EV5" s="75"/>
      <c r="EW5" s="75"/>
      <c r="EX5" s="75"/>
      <c r="EY5" s="75"/>
      <c r="EZ5" s="75"/>
      <c r="FA5" s="75"/>
      <c r="FB5" s="75"/>
      <c r="FC5" s="75"/>
      <c r="FD5" s="75"/>
      <c r="FE5" s="75"/>
      <c r="FF5" s="75"/>
      <c r="FG5" s="75"/>
      <c r="FH5" s="75"/>
      <c r="FI5" s="75"/>
      <c r="FJ5" s="75"/>
      <c r="FK5" s="75"/>
      <c r="FL5" s="75"/>
      <c r="FM5" s="75"/>
      <c r="FN5" s="75"/>
      <c r="FO5" s="75"/>
      <c r="FP5" s="75"/>
      <c r="FQ5" s="75"/>
      <c r="FR5" s="75"/>
      <c r="FS5" s="75"/>
      <c r="FT5" s="75"/>
      <c r="FU5" s="75"/>
      <c r="FV5" s="75"/>
      <c r="FW5" s="75"/>
      <c r="FX5" s="75"/>
      <c r="FY5" s="75"/>
      <c r="FZ5" s="75"/>
      <c r="GA5" s="75"/>
      <c r="GB5" s="75"/>
      <c r="GC5" s="75"/>
      <c r="GD5" s="75"/>
      <c r="GE5" s="75"/>
      <c r="GF5" s="75"/>
      <c r="GG5" s="75"/>
      <c r="GH5" s="75"/>
      <c r="GI5" s="75"/>
      <c r="GJ5" s="75"/>
      <c r="GK5" s="75"/>
      <c r="GL5" s="75"/>
      <c r="GM5" s="75"/>
      <c r="GN5" s="75"/>
      <c r="GO5" s="75"/>
      <c r="GP5" s="75"/>
      <c r="GQ5" s="75"/>
      <c r="GR5" s="75"/>
      <c r="GS5" s="75"/>
      <c r="GT5" s="75"/>
      <c r="GU5" s="75"/>
      <c r="GV5" s="75"/>
      <c r="GW5" s="75"/>
      <c r="GX5" s="75"/>
      <c r="GY5" s="75"/>
      <c r="GZ5" s="75"/>
      <c r="HA5" s="75"/>
      <c r="HB5" s="75"/>
      <c r="HC5" s="75"/>
      <c r="HD5" s="75"/>
      <c r="HE5" s="75"/>
      <c r="HF5" s="75"/>
      <c r="HG5" s="75"/>
      <c r="HH5" s="75"/>
      <c r="HI5" s="75"/>
      <c r="HJ5" s="75"/>
      <c r="HK5" s="75"/>
      <c r="HL5" s="75"/>
      <c r="HM5" s="75"/>
      <c r="HN5" s="75"/>
      <c r="HO5" s="75"/>
      <c r="HP5" s="75"/>
      <c r="HQ5" s="75"/>
      <c r="HR5" s="75"/>
      <c r="HS5" s="75"/>
      <c r="HT5" s="75"/>
      <c r="HU5" s="75"/>
      <c r="HV5" s="75"/>
      <c r="HW5" s="75"/>
      <c r="HX5" s="75"/>
      <c r="HY5" s="75"/>
      <c r="HZ5" s="75"/>
      <c r="IA5" s="75"/>
      <c r="IB5" s="75"/>
      <c r="IC5" s="75"/>
      <c r="ID5" s="75"/>
      <c r="IE5" s="75"/>
      <c r="IF5" s="75"/>
      <c r="IG5" s="75"/>
      <c r="IH5" s="75"/>
      <c r="II5" s="75"/>
      <c r="IJ5" s="75"/>
    </row>
    <row r="6" ht="20.1" customHeight="1" spans="1:244">
      <c r="A6" s="82" t="s">
        <v>584</v>
      </c>
      <c r="B6" s="84">
        <f t="shared" si="0"/>
        <v>10944</v>
      </c>
      <c r="C6" s="84">
        <v>2199</v>
      </c>
      <c r="D6" s="84">
        <v>8745</v>
      </c>
      <c r="E6" s="75"/>
      <c r="F6" s="75"/>
      <c r="I6" s="75"/>
      <c r="J6" s="75"/>
      <c r="K6" s="75"/>
      <c r="L6" s="75"/>
      <c r="M6" s="75"/>
      <c r="N6" s="75"/>
      <c r="O6" s="75"/>
      <c r="P6" s="75"/>
      <c r="Q6" s="75"/>
      <c r="R6" s="75"/>
      <c r="S6" s="75"/>
      <c r="T6" s="75"/>
      <c r="U6" s="75"/>
      <c r="V6" s="75"/>
      <c r="W6" s="75"/>
      <c r="X6" s="75"/>
      <c r="Y6" s="75"/>
      <c r="Z6" s="75"/>
      <c r="AA6" s="75"/>
      <c r="AB6" s="75"/>
      <c r="AC6" s="75"/>
      <c r="AD6" s="75"/>
      <c r="AE6" s="75"/>
      <c r="AF6" s="75"/>
      <c r="AG6" s="75"/>
      <c r="AH6" s="75"/>
      <c r="AI6" s="75"/>
      <c r="AJ6" s="75"/>
      <c r="AK6" s="75"/>
      <c r="AL6" s="75"/>
      <c r="AM6" s="75"/>
      <c r="AN6" s="75"/>
      <c r="AO6" s="75"/>
      <c r="AP6" s="75"/>
      <c r="AQ6" s="75"/>
      <c r="AR6" s="75"/>
      <c r="AS6" s="75"/>
      <c r="AT6" s="75"/>
      <c r="AU6" s="75"/>
      <c r="AV6" s="75"/>
      <c r="AW6" s="75"/>
      <c r="AX6" s="75"/>
      <c r="AY6" s="75"/>
      <c r="AZ6" s="75"/>
      <c r="BA6" s="75"/>
      <c r="BB6" s="75"/>
      <c r="BC6" s="75"/>
      <c r="BD6" s="75"/>
      <c r="BE6" s="75"/>
      <c r="BF6" s="75"/>
      <c r="BG6" s="75"/>
      <c r="BH6" s="75"/>
      <c r="BI6" s="75"/>
      <c r="BJ6" s="75"/>
      <c r="BK6" s="75"/>
      <c r="BL6" s="75"/>
      <c r="BM6" s="75"/>
      <c r="BN6" s="75"/>
      <c r="BO6" s="75"/>
      <c r="BP6" s="75"/>
      <c r="BQ6" s="75"/>
      <c r="BR6" s="75"/>
      <c r="BS6" s="75"/>
      <c r="BT6" s="75"/>
      <c r="BU6" s="75"/>
      <c r="BV6" s="75"/>
      <c r="BW6" s="75"/>
      <c r="BX6" s="75"/>
      <c r="BY6" s="75"/>
      <c r="BZ6" s="75"/>
      <c r="CA6" s="75"/>
      <c r="CB6" s="75"/>
      <c r="CC6" s="75"/>
      <c r="CD6" s="75"/>
      <c r="CE6" s="75"/>
      <c r="CF6" s="75"/>
      <c r="CG6" s="75"/>
      <c r="CH6" s="75"/>
      <c r="CI6" s="75"/>
      <c r="CJ6" s="75"/>
      <c r="CK6" s="75"/>
      <c r="CL6" s="75"/>
      <c r="CM6" s="75"/>
      <c r="CN6" s="75"/>
      <c r="CO6" s="75"/>
      <c r="CP6" s="75"/>
      <c r="CQ6" s="75"/>
      <c r="CR6" s="75"/>
      <c r="CS6" s="75"/>
      <c r="CT6" s="75"/>
      <c r="CU6" s="75"/>
      <c r="CV6" s="75"/>
      <c r="CW6" s="75"/>
      <c r="CX6" s="75"/>
      <c r="CY6" s="75"/>
      <c r="CZ6" s="75"/>
      <c r="DA6" s="75"/>
      <c r="DB6" s="75"/>
      <c r="DC6" s="75"/>
      <c r="DD6" s="75"/>
      <c r="DE6" s="75"/>
      <c r="DF6" s="75"/>
      <c r="DG6" s="75"/>
      <c r="DH6" s="75"/>
      <c r="DI6" s="75"/>
      <c r="DJ6" s="75"/>
      <c r="DK6" s="75"/>
      <c r="DL6" s="75"/>
      <c r="DM6" s="75"/>
      <c r="DN6" s="75"/>
      <c r="DO6" s="75"/>
      <c r="DP6" s="75"/>
      <c r="DQ6" s="75"/>
      <c r="DR6" s="75"/>
      <c r="DS6" s="75"/>
      <c r="DT6" s="75"/>
      <c r="DU6" s="75"/>
      <c r="DV6" s="75"/>
      <c r="DW6" s="75"/>
      <c r="DX6" s="75"/>
      <c r="DY6" s="75"/>
      <c r="DZ6" s="75"/>
      <c r="EA6" s="75"/>
      <c r="EB6" s="75"/>
      <c r="EC6" s="75"/>
      <c r="ED6" s="75"/>
      <c r="EE6" s="75"/>
      <c r="EF6" s="75"/>
      <c r="EG6" s="75"/>
      <c r="EH6" s="75"/>
      <c r="EI6" s="75"/>
      <c r="EJ6" s="75"/>
      <c r="EK6" s="75"/>
      <c r="EL6" s="75"/>
      <c r="EM6" s="75"/>
      <c r="EN6" s="75"/>
      <c r="EO6" s="75"/>
      <c r="EP6" s="75"/>
      <c r="EQ6" s="75"/>
      <c r="ER6" s="75"/>
      <c r="ES6" s="75"/>
      <c r="ET6" s="75"/>
      <c r="EU6" s="75"/>
      <c r="EV6" s="75"/>
      <c r="EW6" s="75"/>
      <c r="EX6" s="75"/>
      <c r="EY6" s="75"/>
      <c r="EZ6" s="75"/>
      <c r="FA6" s="75"/>
      <c r="FB6" s="75"/>
      <c r="FC6" s="75"/>
      <c r="FD6" s="75"/>
      <c r="FE6" s="75"/>
      <c r="FF6" s="75"/>
      <c r="FG6" s="75"/>
      <c r="FH6" s="75"/>
      <c r="FI6" s="75"/>
      <c r="FJ6" s="75"/>
      <c r="FK6" s="75"/>
      <c r="FL6" s="75"/>
      <c r="FM6" s="75"/>
      <c r="FN6" s="75"/>
      <c r="FO6" s="75"/>
      <c r="FP6" s="75"/>
      <c r="FQ6" s="75"/>
      <c r="FR6" s="75"/>
      <c r="FS6" s="75"/>
      <c r="FT6" s="75"/>
      <c r="FU6" s="75"/>
      <c r="FV6" s="75"/>
      <c r="FW6" s="75"/>
      <c r="FX6" s="75"/>
      <c r="FY6" s="75"/>
      <c r="FZ6" s="75"/>
      <c r="GA6" s="75"/>
      <c r="GB6" s="75"/>
      <c r="GC6" s="75"/>
      <c r="GD6" s="75"/>
      <c r="GE6" s="75"/>
      <c r="GF6" s="75"/>
      <c r="GG6" s="75"/>
      <c r="GH6" s="75"/>
      <c r="GI6" s="75"/>
      <c r="GJ6" s="75"/>
      <c r="GK6" s="75"/>
      <c r="GL6" s="75"/>
      <c r="GM6" s="75"/>
      <c r="GN6" s="75"/>
      <c r="GO6" s="75"/>
      <c r="GP6" s="75"/>
      <c r="GQ6" s="75"/>
      <c r="GR6" s="75"/>
      <c r="GS6" s="75"/>
      <c r="GT6" s="75"/>
      <c r="GU6" s="75"/>
      <c r="GV6" s="75"/>
      <c r="GW6" s="75"/>
      <c r="GX6" s="75"/>
      <c r="GY6" s="75"/>
      <c r="GZ6" s="75"/>
      <c r="HA6" s="75"/>
      <c r="HB6" s="75"/>
      <c r="HC6" s="75"/>
      <c r="HD6" s="75"/>
      <c r="HE6" s="75"/>
      <c r="HF6" s="75"/>
      <c r="HG6" s="75"/>
      <c r="HH6" s="75"/>
      <c r="HI6" s="75"/>
      <c r="HJ6" s="75"/>
      <c r="HK6" s="75"/>
      <c r="HL6" s="75"/>
      <c r="HM6" s="75"/>
      <c r="HN6" s="75"/>
      <c r="HO6" s="75"/>
      <c r="HP6" s="75"/>
      <c r="HQ6" s="75"/>
      <c r="HR6" s="75"/>
      <c r="HS6" s="75"/>
      <c r="HT6" s="75"/>
      <c r="HU6" s="75"/>
      <c r="HV6" s="75"/>
      <c r="HW6" s="75"/>
      <c r="HX6" s="75"/>
      <c r="HY6" s="75"/>
      <c r="HZ6" s="75"/>
      <c r="IA6" s="75"/>
      <c r="IB6" s="75"/>
      <c r="IC6" s="75"/>
      <c r="ID6" s="75"/>
      <c r="IE6" s="75"/>
      <c r="IF6" s="75"/>
      <c r="IG6" s="75"/>
      <c r="IH6" s="75"/>
      <c r="II6" s="75"/>
      <c r="IJ6" s="75"/>
    </row>
    <row r="7" ht="20.1" customHeight="1" spans="1:244">
      <c r="A7" s="82" t="s">
        <v>585</v>
      </c>
      <c r="B7" s="84">
        <f t="shared" si="0"/>
        <v>38</v>
      </c>
      <c r="C7" s="84">
        <v>30</v>
      </c>
      <c r="D7" s="84">
        <v>8</v>
      </c>
      <c r="E7" s="75"/>
      <c r="F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c r="AM7" s="75"/>
      <c r="AN7" s="75"/>
      <c r="AO7" s="75"/>
      <c r="AP7" s="75"/>
      <c r="AQ7" s="75"/>
      <c r="AR7" s="75"/>
      <c r="AS7" s="75"/>
      <c r="AT7" s="75"/>
      <c r="AU7" s="75"/>
      <c r="AV7" s="75"/>
      <c r="AW7" s="75"/>
      <c r="AX7" s="75"/>
      <c r="AY7" s="75"/>
      <c r="AZ7" s="75"/>
      <c r="BA7" s="75"/>
      <c r="BB7" s="75"/>
      <c r="BC7" s="75"/>
      <c r="BD7" s="75"/>
      <c r="BE7" s="75"/>
      <c r="BF7" s="75"/>
      <c r="BG7" s="75"/>
      <c r="BH7" s="75"/>
      <c r="BI7" s="75"/>
      <c r="BJ7" s="75"/>
      <c r="BK7" s="75"/>
      <c r="BL7" s="75"/>
      <c r="BM7" s="75"/>
      <c r="BN7" s="75"/>
      <c r="BO7" s="75"/>
      <c r="BP7" s="75"/>
      <c r="BQ7" s="75"/>
      <c r="BR7" s="75"/>
      <c r="BS7" s="75"/>
      <c r="BT7" s="75"/>
      <c r="BU7" s="75"/>
      <c r="BV7" s="75"/>
      <c r="BW7" s="75"/>
      <c r="BX7" s="75"/>
      <c r="BY7" s="75"/>
      <c r="BZ7" s="75"/>
      <c r="CA7" s="75"/>
      <c r="CB7" s="75"/>
      <c r="CC7" s="75"/>
      <c r="CD7" s="75"/>
      <c r="CE7" s="75"/>
      <c r="CF7" s="75"/>
      <c r="CG7" s="75"/>
      <c r="CH7" s="75"/>
      <c r="CI7" s="75"/>
      <c r="CJ7" s="75"/>
      <c r="CK7" s="75"/>
      <c r="CL7" s="75"/>
      <c r="CM7" s="75"/>
      <c r="CN7" s="75"/>
      <c r="CO7" s="75"/>
      <c r="CP7" s="75"/>
      <c r="CQ7" s="75"/>
      <c r="CR7" s="75"/>
      <c r="CS7" s="75"/>
      <c r="CT7" s="75"/>
      <c r="CU7" s="75"/>
      <c r="CV7" s="75"/>
      <c r="CW7" s="75"/>
      <c r="CX7" s="75"/>
      <c r="CY7" s="75"/>
      <c r="CZ7" s="75"/>
      <c r="DA7" s="75"/>
      <c r="DB7" s="75"/>
      <c r="DC7" s="75"/>
      <c r="DD7" s="75"/>
      <c r="DE7" s="75"/>
      <c r="DF7" s="75"/>
      <c r="DG7" s="75"/>
      <c r="DH7" s="75"/>
      <c r="DI7" s="75"/>
      <c r="DJ7" s="75"/>
      <c r="DK7" s="75"/>
      <c r="DL7" s="75"/>
      <c r="DM7" s="75"/>
      <c r="DN7" s="75"/>
      <c r="DO7" s="75"/>
      <c r="DP7" s="75"/>
      <c r="DQ7" s="75"/>
      <c r="DR7" s="75"/>
      <c r="DS7" s="75"/>
      <c r="DT7" s="75"/>
      <c r="DU7" s="75"/>
      <c r="DV7" s="75"/>
      <c r="DW7" s="75"/>
      <c r="DX7" s="75"/>
      <c r="DY7" s="75"/>
      <c r="DZ7" s="75"/>
      <c r="EA7" s="75"/>
      <c r="EB7" s="75"/>
      <c r="EC7" s="75"/>
      <c r="ED7" s="75"/>
      <c r="EE7" s="75"/>
      <c r="EF7" s="75"/>
      <c r="EG7" s="75"/>
      <c r="EH7" s="75"/>
      <c r="EI7" s="75"/>
      <c r="EJ7" s="75"/>
      <c r="EK7" s="75"/>
      <c r="EL7" s="75"/>
      <c r="EM7" s="75"/>
      <c r="EN7" s="75"/>
      <c r="EO7" s="75"/>
      <c r="EP7" s="75"/>
      <c r="EQ7" s="75"/>
      <c r="ER7" s="75"/>
      <c r="ES7" s="75"/>
      <c r="ET7" s="75"/>
      <c r="EU7" s="75"/>
      <c r="EV7" s="75"/>
      <c r="EW7" s="75"/>
      <c r="EX7" s="75"/>
      <c r="EY7" s="75"/>
      <c r="EZ7" s="75"/>
      <c r="FA7" s="75"/>
      <c r="FB7" s="75"/>
      <c r="FC7" s="75"/>
      <c r="FD7" s="75"/>
      <c r="FE7" s="75"/>
      <c r="FF7" s="75"/>
      <c r="FG7" s="75"/>
      <c r="FH7" s="75"/>
      <c r="FI7" s="75"/>
      <c r="FJ7" s="75"/>
      <c r="FK7" s="75"/>
      <c r="FL7" s="75"/>
      <c r="FM7" s="75"/>
      <c r="FN7" s="75"/>
      <c r="FO7" s="75"/>
      <c r="FP7" s="75"/>
      <c r="FQ7" s="75"/>
      <c r="FR7" s="75"/>
      <c r="FS7" s="75"/>
      <c r="FT7" s="75"/>
      <c r="FU7" s="75"/>
      <c r="FV7" s="75"/>
      <c r="FW7" s="75"/>
      <c r="FX7" s="75"/>
      <c r="FY7" s="75"/>
      <c r="FZ7" s="75"/>
      <c r="GA7" s="75"/>
      <c r="GB7" s="75"/>
      <c r="GC7" s="75"/>
      <c r="GD7" s="75"/>
      <c r="GE7" s="75"/>
      <c r="GF7" s="75"/>
      <c r="GG7" s="75"/>
      <c r="GH7" s="75"/>
      <c r="GI7" s="75"/>
      <c r="GJ7" s="75"/>
      <c r="GK7" s="75"/>
      <c r="GL7" s="75"/>
      <c r="GM7" s="75"/>
      <c r="GN7" s="75"/>
      <c r="GO7" s="75"/>
      <c r="GP7" s="75"/>
      <c r="GQ7" s="75"/>
      <c r="GR7" s="75"/>
      <c r="GS7" s="75"/>
      <c r="GT7" s="75"/>
      <c r="GU7" s="75"/>
      <c r="GV7" s="75"/>
      <c r="GW7" s="75"/>
      <c r="GX7" s="75"/>
      <c r="GY7" s="75"/>
      <c r="GZ7" s="75"/>
      <c r="HA7" s="75"/>
      <c r="HB7" s="75"/>
      <c r="HC7" s="75"/>
      <c r="HD7" s="75"/>
      <c r="HE7" s="75"/>
      <c r="HF7" s="75"/>
      <c r="HG7" s="75"/>
      <c r="HH7" s="75"/>
      <c r="HI7" s="75"/>
      <c r="HJ7" s="75"/>
      <c r="HK7" s="75"/>
      <c r="HL7" s="75"/>
      <c r="HM7" s="75"/>
      <c r="HN7" s="75"/>
      <c r="HO7" s="75"/>
      <c r="HP7" s="75"/>
      <c r="HQ7" s="75"/>
      <c r="HR7" s="75"/>
      <c r="HS7" s="75"/>
      <c r="HT7" s="75"/>
      <c r="HU7" s="75"/>
      <c r="HV7" s="75"/>
      <c r="HW7" s="75"/>
      <c r="HX7" s="75"/>
      <c r="HY7" s="75"/>
      <c r="HZ7" s="75"/>
      <c r="IA7" s="75"/>
      <c r="IB7" s="75"/>
      <c r="IC7" s="75"/>
      <c r="ID7" s="75"/>
      <c r="IE7" s="75"/>
      <c r="IF7" s="75"/>
      <c r="IG7" s="75"/>
      <c r="IH7" s="75"/>
      <c r="II7" s="75"/>
      <c r="IJ7" s="75"/>
    </row>
    <row r="8" ht="20.1" customHeight="1" spans="1:244">
      <c r="A8" s="82" t="s">
        <v>586</v>
      </c>
      <c r="B8" s="84">
        <f t="shared" si="0"/>
        <v>137</v>
      </c>
      <c r="C8" s="84">
        <v>137</v>
      </c>
      <c r="D8" s="84"/>
      <c r="E8" s="75"/>
      <c r="F8" s="75"/>
      <c r="I8" s="75"/>
      <c r="J8" s="75"/>
      <c r="K8" s="75"/>
      <c r="L8" s="75"/>
      <c r="M8" s="75"/>
      <c r="N8" s="75"/>
      <c r="O8" s="75"/>
      <c r="P8" s="75"/>
      <c r="Q8" s="75"/>
      <c r="R8" s="75"/>
      <c r="S8" s="75"/>
      <c r="T8" s="75"/>
      <c r="U8" s="75"/>
      <c r="V8" s="75"/>
      <c r="W8" s="75"/>
      <c r="X8" s="75"/>
      <c r="Y8" s="75"/>
      <c r="Z8" s="75"/>
      <c r="AA8" s="75"/>
      <c r="AB8" s="75"/>
      <c r="AC8" s="75"/>
      <c r="AD8" s="75"/>
      <c r="AE8" s="75"/>
      <c r="AF8" s="75"/>
      <c r="AG8" s="75"/>
      <c r="AH8" s="75"/>
      <c r="AI8" s="75"/>
      <c r="AJ8" s="75"/>
      <c r="AK8" s="75"/>
      <c r="AL8" s="75"/>
      <c r="AM8" s="75"/>
      <c r="AN8" s="75"/>
      <c r="AO8" s="75"/>
      <c r="AP8" s="75"/>
      <c r="AQ8" s="75"/>
      <c r="AR8" s="75"/>
      <c r="AS8" s="75"/>
      <c r="AT8" s="75"/>
      <c r="AU8" s="75"/>
      <c r="AV8" s="75"/>
      <c r="AW8" s="75"/>
      <c r="AX8" s="75"/>
      <c r="AY8" s="75"/>
      <c r="AZ8" s="75"/>
      <c r="BA8" s="75"/>
      <c r="BB8" s="75"/>
      <c r="BC8" s="75"/>
      <c r="BD8" s="75"/>
      <c r="BE8" s="75"/>
      <c r="BF8" s="75"/>
      <c r="BG8" s="75"/>
      <c r="BH8" s="75"/>
      <c r="BI8" s="75"/>
      <c r="BJ8" s="75"/>
      <c r="BK8" s="75"/>
      <c r="BL8" s="75"/>
      <c r="BM8" s="75"/>
      <c r="BN8" s="75"/>
      <c r="BO8" s="75"/>
      <c r="BP8" s="75"/>
      <c r="BQ8" s="75"/>
      <c r="BR8" s="75"/>
      <c r="BS8" s="75"/>
      <c r="BT8" s="75"/>
      <c r="BU8" s="75"/>
      <c r="BV8" s="75"/>
      <c r="BW8" s="75"/>
      <c r="BX8" s="75"/>
      <c r="BY8" s="75"/>
      <c r="BZ8" s="75"/>
      <c r="CA8" s="75"/>
      <c r="CB8" s="75"/>
      <c r="CC8" s="75"/>
      <c r="CD8" s="75"/>
      <c r="CE8" s="75"/>
      <c r="CF8" s="75"/>
      <c r="CG8" s="75"/>
      <c r="CH8" s="75"/>
      <c r="CI8" s="75"/>
      <c r="CJ8" s="75"/>
      <c r="CK8" s="75"/>
      <c r="CL8" s="75"/>
      <c r="CM8" s="75"/>
      <c r="CN8" s="75"/>
      <c r="CO8" s="75"/>
      <c r="CP8" s="75"/>
      <c r="CQ8" s="75"/>
      <c r="CR8" s="75"/>
      <c r="CS8" s="75"/>
      <c r="CT8" s="75"/>
      <c r="CU8" s="75"/>
      <c r="CV8" s="75"/>
      <c r="CW8" s="75"/>
      <c r="CX8" s="75"/>
      <c r="CY8" s="75"/>
      <c r="CZ8" s="75"/>
      <c r="DA8" s="75"/>
      <c r="DB8" s="75"/>
      <c r="DC8" s="75"/>
      <c r="DD8" s="75"/>
      <c r="DE8" s="75"/>
      <c r="DF8" s="75"/>
      <c r="DG8" s="75"/>
      <c r="DH8" s="75"/>
      <c r="DI8" s="75"/>
      <c r="DJ8" s="75"/>
      <c r="DK8" s="75"/>
      <c r="DL8" s="75"/>
      <c r="DM8" s="75"/>
      <c r="DN8" s="75"/>
      <c r="DO8" s="75"/>
      <c r="DP8" s="75"/>
      <c r="DQ8" s="75"/>
      <c r="DR8" s="75"/>
      <c r="DS8" s="75"/>
      <c r="DT8" s="75"/>
      <c r="DU8" s="75"/>
      <c r="DV8" s="75"/>
      <c r="DW8" s="75"/>
      <c r="DX8" s="75"/>
      <c r="DY8" s="75"/>
      <c r="DZ8" s="75"/>
      <c r="EA8" s="75"/>
      <c r="EB8" s="75"/>
      <c r="EC8" s="75"/>
      <c r="ED8" s="75"/>
      <c r="EE8" s="75"/>
      <c r="EF8" s="75"/>
      <c r="EG8" s="75"/>
      <c r="EH8" s="75"/>
      <c r="EI8" s="75"/>
      <c r="EJ8" s="75"/>
      <c r="EK8" s="75"/>
      <c r="EL8" s="75"/>
      <c r="EM8" s="75"/>
      <c r="EN8" s="75"/>
      <c r="EO8" s="75"/>
      <c r="EP8" s="75"/>
      <c r="EQ8" s="75"/>
      <c r="ER8" s="75"/>
      <c r="ES8" s="75"/>
      <c r="ET8" s="75"/>
      <c r="EU8" s="75"/>
      <c r="EV8" s="75"/>
      <c r="EW8" s="75"/>
      <c r="EX8" s="75"/>
      <c r="EY8" s="75"/>
      <c r="EZ8" s="75"/>
      <c r="FA8" s="75"/>
      <c r="FB8" s="75"/>
      <c r="FC8" s="75"/>
      <c r="FD8" s="75"/>
      <c r="FE8" s="75"/>
      <c r="FF8" s="75"/>
      <c r="FG8" s="75"/>
      <c r="FH8" s="75"/>
      <c r="FI8" s="75"/>
      <c r="FJ8" s="75"/>
      <c r="FK8" s="75"/>
      <c r="FL8" s="75"/>
      <c r="FM8" s="75"/>
      <c r="FN8" s="75"/>
      <c r="FO8" s="75"/>
      <c r="FP8" s="75"/>
      <c r="FQ8" s="75"/>
      <c r="FR8" s="75"/>
      <c r="FS8" s="75"/>
      <c r="FT8" s="75"/>
      <c r="FU8" s="75"/>
      <c r="FV8" s="75"/>
      <c r="FW8" s="75"/>
      <c r="FX8" s="75"/>
      <c r="FY8" s="75"/>
      <c r="FZ8" s="75"/>
      <c r="GA8" s="75"/>
      <c r="GB8" s="75"/>
      <c r="GC8" s="75"/>
      <c r="GD8" s="75"/>
      <c r="GE8" s="75"/>
      <c r="GF8" s="75"/>
      <c r="GG8" s="75"/>
      <c r="GH8" s="75"/>
      <c r="GI8" s="75"/>
      <c r="GJ8" s="75"/>
      <c r="GK8" s="75"/>
      <c r="GL8" s="75"/>
      <c r="GM8" s="75"/>
      <c r="GN8" s="75"/>
      <c r="GO8" s="75"/>
      <c r="GP8" s="75"/>
      <c r="GQ8" s="75"/>
      <c r="GR8" s="75"/>
      <c r="GS8" s="75"/>
      <c r="GT8" s="75"/>
      <c r="GU8" s="75"/>
      <c r="GV8" s="75"/>
      <c r="GW8" s="75"/>
      <c r="GX8" s="75"/>
      <c r="GY8" s="75"/>
      <c r="GZ8" s="75"/>
      <c r="HA8" s="75"/>
      <c r="HB8" s="75"/>
      <c r="HC8" s="75"/>
      <c r="HD8" s="75"/>
      <c r="HE8" s="75"/>
      <c r="HF8" s="75"/>
      <c r="HG8" s="75"/>
      <c r="HH8" s="75"/>
      <c r="HI8" s="75"/>
      <c r="HJ8" s="75"/>
      <c r="HK8" s="75"/>
      <c r="HL8" s="75"/>
      <c r="HM8" s="75"/>
      <c r="HN8" s="75"/>
      <c r="HO8" s="75"/>
      <c r="HP8" s="75"/>
      <c r="HQ8" s="75"/>
      <c r="HR8" s="75"/>
      <c r="HS8" s="75"/>
      <c r="HT8" s="75"/>
      <c r="HU8" s="75"/>
      <c r="HV8" s="75"/>
      <c r="HW8" s="75"/>
      <c r="HX8" s="75"/>
      <c r="HY8" s="75"/>
      <c r="HZ8" s="75"/>
      <c r="IA8" s="75"/>
      <c r="IB8" s="75"/>
      <c r="IC8" s="75"/>
      <c r="ID8" s="75"/>
      <c r="IE8" s="75"/>
      <c r="IF8" s="75"/>
      <c r="IG8" s="75"/>
      <c r="IH8" s="75"/>
      <c r="II8" s="75"/>
      <c r="IJ8" s="75"/>
    </row>
    <row r="9" ht="20.1" customHeight="1" spans="1:244">
      <c r="A9" s="82" t="s">
        <v>587</v>
      </c>
      <c r="B9" s="84">
        <f t="shared" si="0"/>
        <v>151</v>
      </c>
      <c r="C9" s="84">
        <v>1</v>
      </c>
      <c r="D9" s="84">
        <v>150</v>
      </c>
      <c r="E9" s="75"/>
      <c r="F9" s="75"/>
      <c r="I9" s="75"/>
      <c r="J9" s="75"/>
      <c r="K9" s="75"/>
      <c r="L9" s="75"/>
      <c r="M9" s="75"/>
      <c r="N9" s="75"/>
      <c r="O9" s="75"/>
      <c r="P9" s="75"/>
      <c r="Q9" s="75"/>
      <c r="R9" s="75"/>
      <c r="S9" s="75"/>
      <c r="T9" s="75"/>
      <c r="U9" s="75"/>
      <c r="V9" s="75"/>
      <c r="W9" s="75"/>
      <c r="X9" s="75"/>
      <c r="Y9" s="75"/>
      <c r="Z9" s="75"/>
      <c r="AA9" s="75"/>
      <c r="AB9" s="75"/>
      <c r="AC9" s="75"/>
      <c r="AD9" s="75"/>
      <c r="AE9" s="75"/>
      <c r="AF9" s="75"/>
      <c r="AG9" s="75"/>
      <c r="AH9" s="75"/>
      <c r="AI9" s="75"/>
      <c r="AJ9" s="75"/>
      <c r="AK9" s="75"/>
      <c r="AL9" s="75"/>
      <c r="AM9" s="75"/>
      <c r="AN9" s="75"/>
      <c r="AO9" s="75"/>
      <c r="AP9" s="75"/>
      <c r="AQ9" s="75"/>
      <c r="AR9" s="75"/>
      <c r="AS9" s="75"/>
      <c r="AT9" s="75"/>
      <c r="AU9" s="75"/>
      <c r="AV9" s="75"/>
      <c r="AW9" s="75"/>
      <c r="AX9" s="75"/>
      <c r="AY9" s="75"/>
      <c r="AZ9" s="75"/>
      <c r="BA9" s="75"/>
      <c r="BB9" s="75"/>
      <c r="BC9" s="75"/>
      <c r="BD9" s="75"/>
      <c r="BE9" s="75"/>
      <c r="BF9" s="75"/>
      <c r="BG9" s="75"/>
      <c r="BH9" s="75"/>
      <c r="BI9" s="75"/>
      <c r="BJ9" s="75"/>
      <c r="BK9" s="75"/>
      <c r="BL9" s="75"/>
      <c r="BM9" s="75"/>
      <c r="BN9" s="75"/>
      <c r="BO9" s="75"/>
      <c r="BP9" s="75"/>
      <c r="BQ9" s="75"/>
      <c r="BR9" s="75"/>
      <c r="BS9" s="75"/>
      <c r="BT9" s="75"/>
      <c r="BU9" s="75"/>
      <c r="BV9" s="75"/>
      <c r="BW9" s="75"/>
      <c r="BX9" s="75"/>
      <c r="BY9" s="75"/>
      <c r="BZ9" s="75"/>
      <c r="CA9" s="75"/>
      <c r="CB9" s="75"/>
      <c r="CC9" s="75"/>
      <c r="CD9" s="75"/>
      <c r="CE9" s="75"/>
      <c r="CF9" s="75"/>
      <c r="CG9" s="75"/>
      <c r="CH9" s="75"/>
      <c r="CI9" s="75"/>
      <c r="CJ9" s="75"/>
      <c r="CK9" s="75"/>
      <c r="CL9" s="75"/>
      <c r="CM9" s="75"/>
      <c r="CN9" s="75"/>
      <c r="CO9" s="75"/>
      <c r="CP9" s="75"/>
      <c r="CQ9" s="75"/>
      <c r="CR9" s="75"/>
      <c r="CS9" s="75"/>
      <c r="CT9" s="75"/>
      <c r="CU9" s="75"/>
      <c r="CV9" s="75"/>
      <c r="CW9" s="75"/>
      <c r="CX9" s="75"/>
      <c r="CY9" s="75"/>
      <c r="CZ9" s="75"/>
      <c r="DA9" s="75"/>
      <c r="DB9" s="75"/>
      <c r="DC9" s="75"/>
      <c r="DD9" s="75"/>
      <c r="DE9" s="75"/>
      <c r="DF9" s="75"/>
      <c r="DG9" s="75"/>
      <c r="DH9" s="75"/>
      <c r="DI9" s="75"/>
      <c r="DJ9" s="75"/>
      <c r="DK9" s="75"/>
      <c r="DL9" s="75"/>
      <c r="DM9" s="75"/>
      <c r="DN9" s="75"/>
      <c r="DO9" s="75"/>
      <c r="DP9" s="75"/>
      <c r="DQ9" s="75"/>
      <c r="DR9" s="75"/>
      <c r="DS9" s="75"/>
      <c r="DT9" s="75"/>
      <c r="DU9" s="75"/>
      <c r="DV9" s="75"/>
      <c r="DW9" s="75"/>
      <c r="DX9" s="75"/>
      <c r="DY9" s="75"/>
      <c r="DZ9" s="75"/>
      <c r="EA9" s="75"/>
      <c r="EB9" s="75"/>
      <c r="EC9" s="75"/>
      <c r="ED9" s="75"/>
      <c r="EE9" s="75"/>
      <c r="EF9" s="75"/>
      <c r="EG9" s="75"/>
      <c r="EH9" s="75"/>
      <c r="EI9" s="75"/>
      <c r="EJ9" s="75"/>
      <c r="EK9" s="75"/>
      <c r="EL9" s="75"/>
      <c r="EM9" s="75"/>
      <c r="EN9" s="75"/>
      <c r="EO9" s="75"/>
      <c r="EP9" s="75"/>
      <c r="EQ9" s="75"/>
      <c r="ER9" s="75"/>
      <c r="ES9" s="75"/>
      <c r="ET9" s="75"/>
      <c r="EU9" s="75"/>
      <c r="EV9" s="75"/>
      <c r="EW9" s="75"/>
      <c r="EX9" s="75"/>
      <c r="EY9" s="75"/>
      <c r="EZ9" s="75"/>
      <c r="FA9" s="75"/>
      <c r="FB9" s="75"/>
      <c r="FC9" s="75"/>
      <c r="FD9" s="75"/>
      <c r="FE9" s="75"/>
      <c r="FF9" s="75"/>
      <c r="FG9" s="75"/>
      <c r="FH9" s="75"/>
      <c r="FI9" s="75"/>
      <c r="FJ9" s="75"/>
      <c r="FK9" s="75"/>
      <c r="FL9" s="75"/>
      <c r="FM9" s="75"/>
      <c r="FN9" s="75"/>
      <c r="FO9" s="75"/>
      <c r="FP9" s="75"/>
      <c r="FQ9" s="75"/>
      <c r="FR9" s="75"/>
      <c r="FS9" s="75"/>
      <c r="FT9" s="75"/>
      <c r="FU9" s="75"/>
      <c r="FV9" s="75"/>
      <c r="FW9" s="75"/>
      <c r="FX9" s="75"/>
      <c r="FY9" s="75"/>
      <c r="FZ9" s="75"/>
      <c r="GA9" s="75"/>
      <c r="GB9" s="75"/>
      <c r="GC9" s="75"/>
      <c r="GD9" s="75"/>
      <c r="GE9" s="75"/>
      <c r="GF9" s="75"/>
      <c r="GG9" s="75"/>
      <c r="GH9" s="75"/>
      <c r="GI9" s="75"/>
      <c r="GJ9" s="75"/>
      <c r="GK9" s="75"/>
      <c r="GL9" s="75"/>
      <c r="GM9" s="75"/>
      <c r="GN9" s="75"/>
      <c r="GO9" s="75"/>
      <c r="GP9" s="75"/>
      <c r="GQ9" s="75"/>
      <c r="GR9" s="75"/>
      <c r="GS9" s="75"/>
      <c r="GT9" s="75"/>
      <c r="GU9" s="75"/>
      <c r="GV9" s="75"/>
      <c r="GW9" s="75"/>
      <c r="GX9" s="75"/>
      <c r="GY9" s="75"/>
      <c r="GZ9" s="75"/>
      <c r="HA9" s="75"/>
      <c r="HB9" s="75"/>
      <c r="HC9" s="75"/>
      <c r="HD9" s="75"/>
      <c r="HE9" s="75"/>
      <c r="HF9" s="75"/>
      <c r="HG9" s="75"/>
      <c r="HH9" s="75"/>
      <c r="HI9" s="75"/>
      <c r="HJ9" s="75"/>
      <c r="HK9" s="75"/>
      <c r="HL9" s="75"/>
      <c r="HM9" s="75"/>
      <c r="HN9" s="75"/>
      <c r="HO9" s="75"/>
      <c r="HP9" s="75"/>
      <c r="HQ9" s="75"/>
      <c r="HR9" s="75"/>
      <c r="HS9" s="75"/>
      <c r="HT9" s="75"/>
      <c r="HU9" s="75"/>
      <c r="HV9" s="75"/>
      <c r="HW9" s="75"/>
      <c r="HX9" s="75"/>
      <c r="HY9" s="75"/>
      <c r="HZ9" s="75"/>
      <c r="IA9" s="75"/>
      <c r="IB9" s="75"/>
      <c r="IC9" s="75"/>
      <c r="ID9" s="75"/>
      <c r="IE9" s="75"/>
      <c r="IF9" s="75"/>
      <c r="IG9" s="75"/>
      <c r="IH9" s="75"/>
      <c r="II9" s="75"/>
      <c r="IJ9" s="75"/>
    </row>
    <row r="10" ht="20.1" customHeight="1" spans="1:244">
      <c r="A10" s="82" t="s">
        <v>588</v>
      </c>
      <c r="B10" s="84">
        <f t="shared" si="0"/>
        <v>4</v>
      </c>
      <c r="C10" s="84">
        <v>1</v>
      </c>
      <c r="D10" s="84">
        <v>3</v>
      </c>
      <c r="E10" s="75"/>
      <c r="F10" s="75"/>
      <c r="I10" s="75"/>
      <c r="J10" s="75"/>
      <c r="K10" s="75"/>
      <c r="L10" s="75"/>
      <c r="M10" s="75"/>
      <c r="N10" s="75"/>
      <c r="O10" s="75"/>
      <c r="P10" s="75"/>
      <c r="Q10" s="75"/>
      <c r="R10" s="75"/>
      <c r="S10" s="75"/>
      <c r="T10" s="75"/>
      <c r="U10" s="75"/>
      <c r="V10" s="75"/>
      <c r="W10" s="75"/>
      <c r="X10" s="75"/>
      <c r="Y10" s="75"/>
      <c r="Z10" s="75"/>
      <c r="AA10" s="75"/>
      <c r="AB10" s="75"/>
      <c r="AC10" s="75"/>
      <c r="AD10" s="75"/>
      <c r="AE10" s="75"/>
      <c r="AF10" s="75"/>
      <c r="AG10" s="75"/>
      <c r="AH10" s="75"/>
      <c r="AI10" s="75"/>
      <c r="AJ10" s="75"/>
      <c r="AK10" s="75"/>
      <c r="AL10" s="75"/>
      <c r="AM10" s="75"/>
      <c r="AN10" s="75"/>
      <c r="AO10" s="75"/>
      <c r="AP10" s="75"/>
      <c r="AQ10" s="75"/>
      <c r="AR10" s="75"/>
      <c r="AS10" s="75"/>
      <c r="AT10" s="75"/>
      <c r="AU10" s="75"/>
      <c r="AV10" s="75"/>
      <c r="AW10" s="75"/>
      <c r="AX10" s="75"/>
      <c r="AY10" s="75"/>
      <c r="AZ10" s="75"/>
      <c r="BA10" s="75"/>
      <c r="BB10" s="75"/>
      <c r="BC10" s="75"/>
      <c r="BD10" s="75"/>
      <c r="BE10" s="75"/>
      <c r="BF10" s="75"/>
      <c r="BG10" s="75"/>
      <c r="BH10" s="75"/>
      <c r="BI10" s="75"/>
      <c r="BJ10" s="75"/>
      <c r="BK10" s="75"/>
      <c r="BL10" s="75"/>
      <c r="BM10" s="75"/>
      <c r="BN10" s="75"/>
      <c r="BO10" s="75"/>
      <c r="BP10" s="75"/>
      <c r="BQ10" s="75"/>
      <c r="BR10" s="75"/>
      <c r="BS10" s="75"/>
      <c r="BT10" s="75"/>
      <c r="BU10" s="75"/>
      <c r="BV10" s="75"/>
      <c r="BW10" s="75"/>
      <c r="BX10" s="75"/>
      <c r="BY10" s="75"/>
      <c r="BZ10" s="75"/>
      <c r="CA10" s="75"/>
      <c r="CB10" s="75"/>
      <c r="CC10" s="75"/>
      <c r="CD10" s="75"/>
      <c r="CE10" s="75"/>
      <c r="CF10" s="75"/>
      <c r="CG10" s="75"/>
      <c r="CH10" s="75"/>
      <c r="CI10" s="75"/>
      <c r="CJ10" s="75"/>
      <c r="CK10" s="75"/>
      <c r="CL10" s="75"/>
      <c r="CM10" s="75"/>
      <c r="CN10" s="75"/>
      <c r="CO10" s="75"/>
      <c r="CP10" s="75"/>
      <c r="CQ10" s="75"/>
      <c r="CR10" s="75"/>
      <c r="CS10" s="75"/>
      <c r="CT10" s="75"/>
      <c r="CU10" s="75"/>
      <c r="CV10" s="75"/>
      <c r="CW10" s="75"/>
      <c r="CX10" s="75"/>
      <c r="CY10" s="75"/>
      <c r="CZ10" s="75"/>
      <c r="DA10" s="75"/>
      <c r="DB10" s="75"/>
      <c r="DC10" s="75"/>
      <c r="DD10" s="75"/>
      <c r="DE10" s="75"/>
      <c r="DF10" s="75"/>
      <c r="DG10" s="75"/>
      <c r="DH10" s="75"/>
      <c r="DI10" s="75"/>
      <c r="DJ10" s="75"/>
      <c r="DK10" s="75"/>
      <c r="DL10" s="75"/>
      <c r="DM10" s="75"/>
      <c r="DN10" s="75"/>
      <c r="DO10" s="75"/>
      <c r="DP10" s="75"/>
      <c r="DQ10" s="75"/>
      <c r="DR10" s="75"/>
      <c r="DS10" s="75"/>
      <c r="DT10" s="75"/>
      <c r="DU10" s="75"/>
      <c r="DV10" s="75"/>
      <c r="DW10" s="75"/>
      <c r="DX10" s="75"/>
      <c r="DY10" s="75"/>
      <c r="DZ10" s="75"/>
      <c r="EA10" s="75"/>
      <c r="EB10" s="75"/>
      <c r="EC10" s="75"/>
      <c r="ED10" s="75"/>
      <c r="EE10" s="75"/>
      <c r="EF10" s="75"/>
      <c r="EG10" s="75"/>
      <c r="EH10" s="75"/>
      <c r="EI10" s="75"/>
      <c r="EJ10" s="75"/>
      <c r="EK10" s="75"/>
      <c r="EL10" s="75"/>
      <c r="EM10" s="75"/>
      <c r="EN10" s="75"/>
      <c r="EO10" s="75"/>
      <c r="EP10" s="75"/>
      <c r="EQ10" s="75"/>
      <c r="ER10" s="75"/>
      <c r="ES10" s="75"/>
      <c r="ET10" s="75"/>
      <c r="EU10" s="75"/>
      <c r="EV10" s="75"/>
      <c r="EW10" s="75"/>
      <c r="EX10" s="75"/>
      <c r="EY10" s="75"/>
      <c r="EZ10" s="75"/>
      <c r="FA10" s="75"/>
      <c r="FB10" s="75"/>
      <c r="FC10" s="75"/>
      <c r="FD10" s="75"/>
      <c r="FE10" s="75"/>
      <c r="FF10" s="75"/>
      <c r="FG10" s="75"/>
      <c r="FH10" s="75"/>
      <c r="FI10" s="75"/>
      <c r="FJ10" s="75"/>
      <c r="FK10" s="75"/>
      <c r="FL10" s="75"/>
      <c r="FM10" s="75"/>
      <c r="FN10" s="75"/>
      <c r="FO10" s="75"/>
      <c r="FP10" s="75"/>
      <c r="FQ10" s="75"/>
      <c r="FR10" s="75"/>
      <c r="FS10" s="75"/>
      <c r="FT10" s="75"/>
      <c r="FU10" s="75"/>
      <c r="FV10" s="75"/>
      <c r="FW10" s="75"/>
      <c r="FX10" s="75"/>
      <c r="FY10" s="75"/>
      <c r="FZ10" s="75"/>
      <c r="GA10" s="75"/>
      <c r="GB10" s="75"/>
      <c r="GC10" s="75"/>
      <c r="GD10" s="75"/>
      <c r="GE10" s="75"/>
      <c r="GF10" s="75"/>
      <c r="GG10" s="75"/>
      <c r="GH10" s="75"/>
      <c r="GI10" s="75"/>
      <c r="GJ10" s="75"/>
      <c r="GK10" s="75"/>
      <c r="GL10" s="75"/>
      <c r="GM10" s="75"/>
      <c r="GN10" s="75"/>
      <c r="GO10" s="75"/>
      <c r="GP10" s="75"/>
      <c r="GQ10" s="75"/>
      <c r="GR10" s="75"/>
      <c r="GS10" s="75"/>
      <c r="GT10" s="75"/>
      <c r="GU10" s="75"/>
      <c r="GV10" s="75"/>
      <c r="GW10" s="75"/>
      <c r="GX10" s="75"/>
      <c r="GY10" s="75"/>
      <c r="GZ10" s="75"/>
      <c r="HA10" s="75"/>
      <c r="HB10" s="75"/>
      <c r="HC10" s="75"/>
      <c r="HD10" s="75"/>
      <c r="HE10" s="75"/>
      <c r="HF10" s="75"/>
      <c r="HG10" s="75"/>
      <c r="HH10" s="75"/>
      <c r="HI10" s="75"/>
      <c r="HJ10" s="75"/>
      <c r="HK10" s="75"/>
      <c r="HL10" s="75"/>
      <c r="HM10" s="75"/>
      <c r="HN10" s="75"/>
      <c r="HO10" s="75"/>
      <c r="HP10" s="75"/>
      <c r="HQ10" s="75"/>
      <c r="HR10" s="75"/>
      <c r="HS10" s="75"/>
      <c r="HT10" s="75"/>
      <c r="HU10" s="75"/>
      <c r="HV10" s="75"/>
      <c r="HW10" s="75"/>
      <c r="HX10" s="75"/>
      <c r="HY10" s="75"/>
      <c r="HZ10" s="75"/>
      <c r="IA10" s="75"/>
      <c r="IB10" s="75"/>
      <c r="IC10" s="75"/>
      <c r="ID10" s="75"/>
      <c r="IE10" s="75"/>
      <c r="IF10" s="75"/>
      <c r="IG10" s="75"/>
      <c r="IH10" s="75"/>
      <c r="II10" s="75"/>
      <c r="IJ10" s="75"/>
    </row>
    <row r="11" ht="20.1" customHeight="1" spans="1:244">
      <c r="A11" s="82" t="s">
        <v>589</v>
      </c>
      <c r="B11" s="84"/>
      <c r="C11" s="84"/>
      <c r="D11" s="84"/>
      <c r="E11" s="75"/>
      <c r="F11" s="75"/>
      <c r="I11" s="75"/>
      <c r="J11" s="75"/>
      <c r="K11" s="75"/>
      <c r="L11" s="75"/>
      <c r="M11" s="75"/>
      <c r="N11" s="75"/>
      <c r="O11" s="75"/>
      <c r="P11" s="75"/>
      <c r="Q11" s="75"/>
      <c r="R11" s="75"/>
      <c r="S11" s="75"/>
      <c r="T11" s="75"/>
      <c r="U11" s="75"/>
      <c r="V11" s="75"/>
      <c r="W11" s="75"/>
      <c r="X11" s="75"/>
      <c r="Y11" s="75"/>
      <c r="Z11" s="75"/>
      <c r="AA11" s="75"/>
      <c r="AB11" s="75"/>
      <c r="AC11" s="75"/>
      <c r="AD11" s="75"/>
      <c r="AE11" s="75"/>
      <c r="AF11" s="75"/>
      <c r="AG11" s="75"/>
      <c r="AH11" s="75"/>
      <c r="AI11" s="75"/>
      <c r="AJ11" s="75"/>
      <c r="AK11" s="75"/>
      <c r="AL11" s="75"/>
      <c r="AM11" s="75"/>
      <c r="AN11" s="75"/>
      <c r="AO11" s="75"/>
      <c r="AP11" s="75"/>
      <c r="AQ11" s="75"/>
      <c r="AR11" s="75"/>
      <c r="AS11" s="75"/>
      <c r="AT11" s="75"/>
      <c r="AU11" s="75"/>
      <c r="AV11" s="75"/>
      <c r="AW11" s="75"/>
      <c r="AX11" s="75"/>
      <c r="AY11" s="75"/>
      <c r="AZ11" s="75"/>
      <c r="BA11" s="75"/>
      <c r="BB11" s="75"/>
      <c r="BC11" s="75"/>
      <c r="BD11" s="75"/>
      <c r="BE11" s="75"/>
      <c r="BF11" s="75"/>
      <c r="BG11" s="75"/>
      <c r="BH11" s="75"/>
      <c r="BI11" s="75"/>
      <c r="BJ11" s="75"/>
      <c r="BK11" s="75"/>
      <c r="BL11" s="75"/>
      <c r="BM11" s="75"/>
      <c r="BN11" s="75"/>
      <c r="BO11" s="75"/>
      <c r="BP11" s="75"/>
      <c r="BQ11" s="75"/>
      <c r="BR11" s="75"/>
      <c r="BS11" s="75"/>
      <c r="BT11" s="75"/>
      <c r="BU11" s="75"/>
      <c r="BV11" s="75"/>
      <c r="BW11" s="75"/>
      <c r="BX11" s="75"/>
      <c r="BY11" s="75"/>
      <c r="BZ11" s="75"/>
      <c r="CA11" s="75"/>
      <c r="CB11" s="75"/>
      <c r="CC11" s="75"/>
      <c r="CD11" s="75"/>
      <c r="CE11" s="75"/>
      <c r="CF11" s="75"/>
      <c r="CG11" s="75"/>
      <c r="CH11" s="75"/>
      <c r="CI11" s="75"/>
      <c r="CJ11" s="75"/>
      <c r="CK11" s="75"/>
      <c r="CL11" s="75"/>
      <c r="CM11" s="75"/>
      <c r="CN11" s="75"/>
      <c r="CO11" s="75"/>
      <c r="CP11" s="75"/>
      <c r="CQ11" s="75"/>
      <c r="CR11" s="75"/>
      <c r="CS11" s="75"/>
      <c r="CT11" s="75"/>
      <c r="CU11" s="75"/>
      <c r="CV11" s="75"/>
      <c r="CW11" s="75"/>
      <c r="CX11" s="75"/>
      <c r="CY11" s="75"/>
      <c r="CZ11" s="75"/>
      <c r="DA11" s="75"/>
      <c r="DB11" s="75"/>
      <c r="DC11" s="75"/>
      <c r="DD11" s="75"/>
      <c r="DE11" s="75"/>
      <c r="DF11" s="75"/>
      <c r="DG11" s="75"/>
      <c r="DH11" s="75"/>
      <c r="DI11" s="75"/>
      <c r="DJ11" s="75"/>
      <c r="DK11" s="75"/>
      <c r="DL11" s="75"/>
      <c r="DM11" s="75"/>
      <c r="DN11" s="75"/>
      <c r="DO11" s="75"/>
      <c r="DP11" s="75"/>
      <c r="DQ11" s="75"/>
      <c r="DR11" s="75"/>
      <c r="DS11" s="75"/>
      <c r="DT11" s="75"/>
      <c r="DU11" s="75"/>
      <c r="DV11" s="75"/>
      <c r="DW11" s="75"/>
      <c r="DX11" s="75"/>
      <c r="DY11" s="75"/>
      <c r="DZ11" s="75"/>
      <c r="EA11" s="75"/>
      <c r="EB11" s="75"/>
      <c r="EC11" s="75"/>
      <c r="ED11" s="75"/>
      <c r="EE11" s="75"/>
      <c r="EF11" s="75"/>
      <c r="EG11" s="75"/>
      <c r="EH11" s="75"/>
      <c r="EI11" s="75"/>
      <c r="EJ11" s="75"/>
      <c r="EK11" s="75"/>
      <c r="EL11" s="75"/>
      <c r="EM11" s="75"/>
      <c r="EN11" s="75"/>
      <c r="EO11" s="75"/>
      <c r="EP11" s="75"/>
      <c r="EQ11" s="75"/>
      <c r="ER11" s="75"/>
      <c r="ES11" s="75"/>
      <c r="ET11" s="75"/>
      <c r="EU11" s="75"/>
      <c r="EV11" s="75"/>
      <c r="EW11" s="75"/>
      <c r="EX11" s="75"/>
      <c r="EY11" s="75"/>
      <c r="EZ11" s="75"/>
      <c r="FA11" s="75"/>
      <c r="FB11" s="75"/>
      <c r="FC11" s="75"/>
      <c r="FD11" s="75"/>
      <c r="FE11" s="75"/>
      <c r="FF11" s="75"/>
      <c r="FG11" s="75"/>
      <c r="FH11" s="75"/>
      <c r="FI11" s="75"/>
      <c r="FJ11" s="75"/>
      <c r="FK11" s="75"/>
      <c r="FL11" s="75"/>
      <c r="FM11" s="75"/>
      <c r="FN11" s="75"/>
      <c r="FO11" s="75"/>
      <c r="FP11" s="75"/>
      <c r="FQ11" s="75"/>
      <c r="FR11" s="75"/>
      <c r="FS11" s="75"/>
      <c r="FT11" s="75"/>
      <c r="FU11" s="75"/>
      <c r="FV11" s="75"/>
      <c r="FW11" s="75"/>
      <c r="FX11" s="75"/>
      <c r="FY11" s="75"/>
      <c r="FZ11" s="75"/>
      <c r="GA11" s="75"/>
      <c r="GB11" s="75"/>
      <c r="GC11" s="75"/>
      <c r="GD11" s="75"/>
      <c r="GE11" s="75"/>
      <c r="GF11" s="75"/>
      <c r="GG11" s="75"/>
      <c r="GH11" s="75"/>
      <c r="GI11" s="75"/>
      <c r="GJ11" s="75"/>
      <c r="GK11" s="75"/>
      <c r="GL11" s="75"/>
      <c r="GM11" s="75"/>
      <c r="GN11" s="75"/>
      <c r="GO11" s="75"/>
      <c r="GP11" s="75"/>
      <c r="GQ11" s="75"/>
      <c r="GR11" s="75"/>
      <c r="GS11" s="75"/>
      <c r="GT11" s="75"/>
      <c r="GU11" s="75"/>
      <c r="GV11" s="75"/>
      <c r="GW11" s="75"/>
      <c r="GX11" s="75"/>
      <c r="GY11" s="75"/>
      <c r="GZ11" s="75"/>
      <c r="HA11" s="75"/>
      <c r="HB11" s="75"/>
      <c r="HC11" s="75"/>
      <c r="HD11" s="75"/>
      <c r="HE11" s="75"/>
      <c r="HF11" s="75"/>
      <c r="HG11" s="75"/>
      <c r="HH11" s="75"/>
      <c r="HI11" s="75"/>
      <c r="HJ11" s="75"/>
      <c r="HK11" s="75"/>
      <c r="HL11" s="75"/>
      <c r="HM11" s="75"/>
      <c r="HN11" s="75"/>
      <c r="HO11" s="75"/>
      <c r="HP11" s="75"/>
      <c r="HQ11" s="75"/>
      <c r="HR11" s="75"/>
      <c r="HS11" s="75"/>
      <c r="HT11" s="75"/>
      <c r="HU11" s="75"/>
      <c r="HV11" s="75"/>
      <c r="HW11" s="75"/>
      <c r="HX11" s="75"/>
      <c r="HY11" s="75"/>
      <c r="HZ11" s="75"/>
      <c r="IA11" s="75"/>
      <c r="IB11" s="75"/>
      <c r="IC11" s="75"/>
      <c r="ID11" s="75"/>
      <c r="IE11" s="75"/>
      <c r="IF11" s="75"/>
      <c r="IG11" s="75"/>
      <c r="IH11" s="75"/>
      <c r="II11" s="75"/>
      <c r="IJ11" s="75"/>
    </row>
    <row r="12" ht="20.1" customHeight="1" spans="1:244">
      <c r="A12" s="82" t="s">
        <v>591</v>
      </c>
      <c r="B12" s="83">
        <f>SUM(B13:B17)</f>
        <v>14371</v>
      </c>
      <c r="C12" s="83">
        <v>2489</v>
      </c>
      <c r="D12" s="83">
        <v>11882</v>
      </c>
      <c r="E12" s="75"/>
      <c r="F12" s="75"/>
      <c r="I12" s="75"/>
      <c r="J12" s="75"/>
      <c r="K12" s="75"/>
      <c r="L12" s="75"/>
      <c r="M12" s="75"/>
      <c r="N12" s="75"/>
      <c r="O12" s="75"/>
      <c r="P12" s="75"/>
      <c r="Q12" s="75"/>
      <c r="R12" s="75"/>
      <c r="S12" s="75"/>
      <c r="T12" s="75"/>
      <c r="U12" s="75"/>
      <c r="V12" s="75"/>
      <c r="W12" s="75"/>
      <c r="X12" s="75"/>
      <c r="Y12" s="75"/>
      <c r="Z12" s="75"/>
      <c r="AA12" s="75"/>
      <c r="AB12" s="75"/>
      <c r="AC12" s="75"/>
      <c r="AD12" s="75"/>
      <c r="AE12" s="75"/>
      <c r="AF12" s="75"/>
      <c r="AG12" s="75"/>
      <c r="AH12" s="75"/>
      <c r="AI12" s="75"/>
      <c r="AJ12" s="75"/>
      <c r="AK12" s="75"/>
      <c r="AL12" s="75"/>
      <c r="AM12" s="75"/>
      <c r="AN12" s="75"/>
      <c r="AO12" s="75"/>
      <c r="AP12" s="75"/>
      <c r="AQ12" s="75"/>
      <c r="AR12" s="75"/>
      <c r="AS12" s="75"/>
      <c r="AT12" s="75"/>
      <c r="AU12" s="75"/>
      <c r="AV12" s="75"/>
      <c r="AW12" s="75"/>
      <c r="AX12" s="75"/>
      <c r="AY12" s="75"/>
      <c r="AZ12" s="75"/>
      <c r="BA12" s="75"/>
      <c r="BB12" s="75"/>
      <c r="BC12" s="75"/>
      <c r="BD12" s="75"/>
      <c r="BE12" s="75"/>
      <c r="BF12" s="75"/>
      <c r="BG12" s="75"/>
      <c r="BH12" s="75"/>
      <c r="BI12" s="75"/>
      <c r="BJ12" s="75"/>
      <c r="BK12" s="75"/>
      <c r="BL12" s="75"/>
      <c r="BM12" s="75"/>
      <c r="BN12" s="75"/>
      <c r="BO12" s="75"/>
      <c r="BP12" s="75"/>
      <c r="BQ12" s="75"/>
      <c r="BR12" s="75"/>
      <c r="BS12" s="75"/>
      <c r="BT12" s="75"/>
      <c r="BU12" s="75"/>
      <c r="BV12" s="75"/>
      <c r="BW12" s="75"/>
      <c r="BX12" s="75"/>
      <c r="BY12" s="75"/>
      <c r="BZ12" s="75"/>
      <c r="CA12" s="75"/>
      <c r="CB12" s="75"/>
      <c r="CC12" s="75"/>
      <c r="CD12" s="75"/>
      <c r="CE12" s="75"/>
      <c r="CF12" s="75"/>
      <c r="CG12" s="75"/>
      <c r="CH12" s="75"/>
      <c r="CI12" s="75"/>
      <c r="CJ12" s="75"/>
      <c r="CK12" s="75"/>
      <c r="CL12" s="75"/>
      <c r="CM12" s="75"/>
      <c r="CN12" s="75"/>
      <c r="CO12" s="75"/>
      <c r="CP12" s="75"/>
      <c r="CQ12" s="75"/>
      <c r="CR12" s="75"/>
      <c r="CS12" s="75"/>
      <c r="CT12" s="75"/>
      <c r="CU12" s="75"/>
      <c r="CV12" s="75"/>
      <c r="CW12" s="75"/>
      <c r="CX12" s="75"/>
      <c r="CY12" s="75"/>
      <c r="CZ12" s="75"/>
      <c r="DA12" s="75"/>
      <c r="DB12" s="75"/>
      <c r="DC12" s="75"/>
      <c r="DD12" s="75"/>
      <c r="DE12" s="75"/>
      <c r="DF12" s="75"/>
      <c r="DG12" s="75"/>
      <c r="DH12" s="75"/>
      <c r="DI12" s="75"/>
      <c r="DJ12" s="75"/>
      <c r="DK12" s="75"/>
      <c r="DL12" s="75"/>
      <c r="DM12" s="75"/>
      <c r="DN12" s="75"/>
      <c r="DO12" s="75"/>
      <c r="DP12" s="75"/>
      <c r="DQ12" s="75"/>
      <c r="DR12" s="75"/>
      <c r="DS12" s="75"/>
      <c r="DT12" s="75"/>
      <c r="DU12" s="75"/>
      <c r="DV12" s="75"/>
      <c r="DW12" s="75"/>
      <c r="DX12" s="75"/>
      <c r="DY12" s="75"/>
      <c r="DZ12" s="75"/>
      <c r="EA12" s="75"/>
      <c r="EB12" s="75"/>
      <c r="EC12" s="75"/>
      <c r="ED12" s="75"/>
      <c r="EE12" s="75"/>
      <c r="EF12" s="75"/>
      <c r="EG12" s="75"/>
      <c r="EH12" s="75"/>
      <c r="EI12" s="75"/>
      <c r="EJ12" s="75"/>
      <c r="EK12" s="75"/>
      <c r="EL12" s="75"/>
      <c r="EM12" s="75"/>
      <c r="EN12" s="75"/>
      <c r="EO12" s="75"/>
      <c r="EP12" s="75"/>
      <c r="EQ12" s="75"/>
      <c r="ER12" s="75"/>
      <c r="ES12" s="75"/>
      <c r="ET12" s="75"/>
      <c r="EU12" s="75"/>
      <c r="EV12" s="75"/>
      <c r="EW12" s="75"/>
      <c r="EX12" s="75"/>
      <c r="EY12" s="75"/>
      <c r="EZ12" s="75"/>
      <c r="FA12" s="75"/>
      <c r="FB12" s="75"/>
      <c r="FC12" s="75"/>
      <c r="FD12" s="75"/>
      <c r="FE12" s="75"/>
      <c r="FF12" s="75"/>
      <c r="FG12" s="75"/>
      <c r="FH12" s="75"/>
      <c r="FI12" s="75"/>
      <c r="FJ12" s="75"/>
      <c r="FK12" s="75"/>
      <c r="FL12" s="75"/>
      <c r="FM12" s="75"/>
      <c r="FN12" s="75"/>
      <c r="FO12" s="75"/>
      <c r="FP12" s="75"/>
      <c r="FQ12" s="75"/>
      <c r="FR12" s="75"/>
      <c r="FS12" s="75"/>
      <c r="FT12" s="75"/>
      <c r="FU12" s="75"/>
      <c r="FV12" s="75"/>
      <c r="FW12" s="75"/>
      <c r="FX12" s="75"/>
      <c r="FY12" s="75"/>
      <c r="FZ12" s="75"/>
      <c r="GA12" s="75"/>
      <c r="GB12" s="75"/>
      <c r="GC12" s="75"/>
      <c r="GD12" s="75"/>
      <c r="GE12" s="75"/>
      <c r="GF12" s="75"/>
      <c r="GG12" s="75"/>
      <c r="GH12" s="75"/>
      <c r="GI12" s="75"/>
      <c r="GJ12" s="75"/>
      <c r="GK12" s="75"/>
      <c r="GL12" s="75"/>
      <c r="GM12" s="75"/>
      <c r="GN12" s="75"/>
      <c r="GO12" s="75"/>
      <c r="GP12" s="75"/>
      <c r="GQ12" s="75"/>
      <c r="GR12" s="75"/>
      <c r="GS12" s="75"/>
      <c r="GT12" s="75"/>
      <c r="GU12" s="75"/>
      <c r="GV12" s="75"/>
      <c r="GW12" s="75"/>
      <c r="GX12" s="75"/>
      <c r="GY12" s="75"/>
      <c r="GZ12" s="75"/>
      <c r="HA12" s="75"/>
      <c r="HB12" s="75"/>
      <c r="HC12" s="75"/>
      <c r="HD12" s="75"/>
      <c r="HE12" s="75"/>
      <c r="HF12" s="75"/>
      <c r="HG12" s="75"/>
      <c r="HH12" s="75"/>
      <c r="HI12" s="75"/>
      <c r="HJ12" s="75"/>
      <c r="HK12" s="75"/>
      <c r="HL12" s="75"/>
      <c r="HM12" s="75"/>
      <c r="HN12" s="75"/>
      <c r="HO12" s="75"/>
      <c r="HP12" s="75"/>
      <c r="HQ12" s="75"/>
      <c r="HR12" s="75"/>
      <c r="HS12" s="75"/>
      <c r="HT12" s="75"/>
      <c r="HU12" s="75"/>
      <c r="HV12" s="75"/>
      <c r="HW12" s="75"/>
      <c r="HX12" s="75"/>
      <c r="HY12" s="75"/>
      <c r="HZ12" s="75"/>
      <c r="IA12" s="75"/>
      <c r="IB12" s="75"/>
      <c r="IC12" s="75"/>
      <c r="ID12" s="75"/>
      <c r="IE12" s="75"/>
      <c r="IF12" s="75"/>
      <c r="IG12" s="75"/>
      <c r="IH12" s="75"/>
      <c r="II12" s="75"/>
      <c r="IJ12" s="75"/>
    </row>
    <row r="13" ht="20.1" customHeight="1" spans="1:244">
      <c r="A13" s="82" t="s">
        <v>592</v>
      </c>
      <c r="B13" s="84">
        <f t="shared" ref="B13:B15" si="1">C13+D13</f>
        <v>14313</v>
      </c>
      <c r="C13" s="84">
        <v>2486</v>
      </c>
      <c r="D13" s="84">
        <v>11827</v>
      </c>
      <c r="E13" s="75"/>
      <c r="F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75"/>
      <c r="AU13" s="75"/>
      <c r="AV13" s="75"/>
      <c r="AW13" s="75"/>
      <c r="AX13" s="75"/>
      <c r="AY13" s="75"/>
      <c r="AZ13" s="75"/>
      <c r="BA13" s="75"/>
      <c r="BB13" s="75"/>
      <c r="BC13" s="75"/>
      <c r="BD13" s="75"/>
      <c r="BE13" s="75"/>
      <c r="BF13" s="75"/>
      <c r="BG13" s="75"/>
      <c r="BH13" s="75"/>
      <c r="BI13" s="75"/>
      <c r="BJ13" s="75"/>
      <c r="BK13" s="75"/>
      <c r="BL13" s="75"/>
      <c r="BM13" s="75"/>
      <c r="BN13" s="75"/>
      <c r="BO13" s="75"/>
      <c r="BP13" s="75"/>
      <c r="BQ13" s="75"/>
      <c r="BR13" s="75"/>
      <c r="BS13" s="75"/>
      <c r="BT13" s="75"/>
      <c r="BU13" s="75"/>
      <c r="BV13" s="75"/>
      <c r="BW13" s="75"/>
      <c r="BX13" s="75"/>
      <c r="BY13" s="75"/>
      <c r="BZ13" s="75"/>
      <c r="CA13" s="75"/>
      <c r="CB13" s="75"/>
      <c r="CC13" s="75"/>
      <c r="CD13" s="75"/>
      <c r="CE13" s="75"/>
      <c r="CF13" s="75"/>
      <c r="CG13" s="75"/>
      <c r="CH13" s="75"/>
      <c r="CI13" s="75"/>
      <c r="CJ13" s="75"/>
      <c r="CK13" s="75"/>
      <c r="CL13" s="75"/>
      <c r="CM13" s="75"/>
      <c r="CN13" s="75"/>
      <c r="CO13" s="75"/>
      <c r="CP13" s="75"/>
      <c r="CQ13" s="75"/>
      <c r="CR13" s="75"/>
      <c r="CS13" s="75"/>
      <c r="CT13" s="75"/>
      <c r="CU13" s="75"/>
      <c r="CV13" s="75"/>
      <c r="CW13" s="75"/>
      <c r="CX13" s="75"/>
      <c r="CY13" s="75"/>
      <c r="CZ13" s="75"/>
      <c r="DA13" s="75"/>
      <c r="DB13" s="75"/>
      <c r="DC13" s="75"/>
      <c r="DD13" s="75"/>
      <c r="DE13" s="75"/>
      <c r="DF13" s="75"/>
      <c r="DG13" s="75"/>
      <c r="DH13" s="75"/>
      <c r="DI13" s="75"/>
      <c r="DJ13" s="75"/>
      <c r="DK13" s="75"/>
      <c r="DL13" s="75"/>
      <c r="DM13" s="75"/>
      <c r="DN13" s="75"/>
      <c r="DO13" s="75"/>
      <c r="DP13" s="75"/>
      <c r="DQ13" s="75"/>
      <c r="DR13" s="75"/>
      <c r="DS13" s="75"/>
      <c r="DT13" s="75"/>
      <c r="DU13" s="75"/>
      <c r="DV13" s="75"/>
      <c r="DW13" s="75"/>
      <c r="DX13" s="75"/>
      <c r="DY13" s="75"/>
      <c r="DZ13" s="75"/>
      <c r="EA13" s="75"/>
      <c r="EB13" s="75"/>
      <c r="EC13" s="75"/>
      <c r="ED13" s="75"/>
      <c r="EE13" s="75"/>
      <c r="EF13" s="75"/>
      <c r="EG13" s="75"/>
      <c r="EH13" s="75"/>
      <c r="EI13" s="75"/>
      <c r="EJ13" s="75"/>
      <c r="EK13" s="75"/>
      <c r="EL13" s="75"/>
      <c r="EM13" s="75"/>
      <c r="EN13" s="75"/>
      <c r="EO13" s="75"/>
      <c r="EP13" s="75"/>
      <c r="EQ13" s="75"/>
      <c r="ER13" s="75"/>
      <c r="ES13" s="75"/>
      <c r="ET13" s="75"/>
      <c r="EU13" s="75"/>
      <c r="EV13" s="75"/>
      <c r="EW13" s="75"/>
      <c r="EX13" s="75"/>
      <c r="EY13" s="75"/>
      <c r="EZ13" s="75"/>
      <c r="FA13" s="75"/>
      <c r="FB13" s="75"/>
      <c r="FC13" s="75"/>
      <c r="FD13" s="75"/>
      <c r="FE13" s="75"/>
      <c r="FF13" s="75"/>
      <c r="FG13" s="75"/>
      <c r="FH13" s="75"/>
      <c r="FI13" s="75"/>
      <c r="FJ13" s="75"/>
      <c r="FK13" s="75"/>
      <c r="FL13" s="75"/>
      <c r="FM13" s="75"/>
      <c r="FN13" s="75"/>
      <c r="FO13" s="75"/>
      <c r="FP13" s="75"/>
      <c r="FQ13" s="75"/>
      <c r="FR13" s="75"/>
      <c r="FS13" s="75"/>
      <c r="FT13" s="75"/>
      <c r="FU13" s="75"/>
      <c r="FV13" s="75"/>
      <c r="FW13" s="75"/>
      <c r="FX13" s="75"/>
      <c r="FY13" s="75"/>
      <c r="FZ13" s="75"/>
      <c r="GA13" s="75"/>
      <c r="GB13" s="75"/>
      <c r="GC13" s="75"/>
      <c r="GD13" s="75"/>
      <c r="GE13" s="75"/>
      <c r="GF13" s="75"/>
      <c r="GG13" s="75"/>
      <c r="GH13" s="75"/>
      <c r="GI13" s="75"/>
      <c r="GJ13" s="75"/>
      <c r="GK13" s="75"/>
      <c r="GL13" s="75"/>
      <c r="GM13" s="75"/>
      <c r="GN13" s="75"/>
      <c r="GO13" s="75"/>
      <c r="GP13" s="75"/>
      <c r="GQ13" s="75"/>
      <c r="GR13" s="75"/>
      <c r="GS13" s="75"/>
      <c r="GT13" s="75"/>
      <c r="GU13" s="75"/>
      <c r="GV13" s="75"/>
      <c r="GW13" s="75"/>
      <c r="GX13" s="75"/>
      <c r="GY13" s="75"/>
      <c r="GZ13" s="75"/>
      <c r="HA13" s="75"/>
      <c r="HB13" s="75"/>
      <c r="HC13" s="75"/>
      <c r="HD13" s="75"/>
      <c r="HE13" s="75"/>
      <c r="HF13" s="75"/>
      <c r="HG13" s="75"/>
      <c r="HH13" s="75"/>
      <c r="HI13" s="75"/>
      <c r="HJ13" s="75"/>
      <c r="HK13" s="75"/>
      <c r="HL13" s="75"/>
      <c r="HM13" s="75"/>
      <c r="HN13" s="75"/>
      <c r="HO13" s="75"/>
      <c r="HP13" s="75"/>
      <c r="HQ13" s="75"/>
      <c r="HR13" s="75"/>
      <c r="HS13" s="75"/>
      <c r="HT13" s="75"/>
      <c r="HU13" s="75"/>
      <c r="HV13" s="75"/>
      <c r="HW13" s="75"/>
      <c r="HX13" s="75"/>
      <c r="HY13" s="75"/>
      <c r="HZ13" s="75"/>
      <c r="IA13" s="75"/>
      <c r="IB13" s="75"/>
      <c r="IC13" s="75"/>
      <c r="ID13" s="75"/>
      <c r="IE13" s="75"/>
      <c r="IF13" s="75"/>
      <c r="IG13" s="75"/>
      <c r="IH13" s="75"/>
      <c r="II13" s="75"/>
      <c r="IJ13" s="75"/>
    </row>
    <row r="14" ht="20.1" customHeight="1" spans="1:244">
      <c r="A14" s="82" t="s">
        <v>593</v>
      </c>
      <c r="B14" s="84">
        <f t="shared" si="1"/>
        <v>58</v>
      </c>
      <c r="C14" s="84">
        <v>3</v>
      </c>
      <c r="D14" s="84">
        <v>55</v>
      </c>
      <c r="E14" s="75"/>
      <c r="F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c r="AM14" s="75"/>
      <c r="AN14" s="75"/>
      <c r="AO14" s="75"/>
      <c r="AP14" s="75"/>
      <c r="AQ14" s="75"/>
      <c r="AR14" s="75"/>
      <c r="AS14" s="75"/>
      <c r="AT14" s="75"/>
      <c r="AU14" s="75"/>
      <c r="AV14" s="75"/>
      <c r="AW14" s="75"/>
      <c r="AX14" s="75"/>
      <c r="AY14" s="75"/>
      <c r="AZ14" s="75"/>
      <c r="BA14" s="75"/>
      <c r="BB14" s="75"/>
      <c r="BC14" s="75"/>
      <c r="BD14" s="75"/>
      <c r="BE14" s="75"/>
      <c r="BF14" s="75"/>
      <c r="BG14" s="75"/>
      <c r="BH14" s="75"/>
      <c r="BI14" s="75"/>
      <c r="BJ14" s="75"/>
      <c r="BK14" s="75"/>
      <c r="BL14" s="75"/>
      <c r="BM14" s="75"/>
      <c r="BN14" s="75"/>
      <c r="BO14" s="75"/>
      <c r="BP14" s="75"/>
      <c r="BQ14" s="75"/>
      <c r="BR14" s="75"/>
      <c r="BS14" s="75"/>
      <c r="BT14" s="75"/>
      <c r="BU14" s="75"/>
      <c r="BV14" s="75"/>
      <c r="BW14" s="75"/>
      <c r="BX14" s="75"/>
      <c r="BY14" s="75"/>
      <c r="BZ14" s="75"/>
      <c r="CA14" s="75"/>
      <c r="CB14" s="75"/>
      <c r="CC14" s="75"/>
      <c r="CD14" s="75"/>
      <c r="CE14" s="75"/>
      <c r="CF14" s="75"/>
      <c r="CG14" s="75"/>
      <c r="CH14" s="75"/>
      <c r="CI14" s="75"/>
      <c r="CJ14" s="75"/>
      <c r="CK14" s="75"/>
      <c r="CL14" s="75"/>
      <c r="CM14" s="75"/>
      <c r="CN14" s="75"/>
      <c r="CO14" s="75"/>
      <c r="CP14" s="75"/>
      <c r="CQ14" s="75"/>
      <c r="CR14" s="75"/>
      <c r="CS14" s="75"/>
      <c r="CT14" s="75"/>
      <c r="CU14" s="75"/>
      <c r="CV14" s="75"/>
      <c r="CW14" s="75"/>
      <c r="CX14" s="75"/>
      <c r="CY14" s="75"/>
      <c r="CZ14" s="75"/>
      <c r="DA14" s="75"/>
      <c r="DB14" s="75"/>
      <c r="DC14" s="75"/>
      <c r="DD14" s="75"/>
      <c r="DE14" s="75"/>
      <c r="DF14" s="75"/>
      <c r="DG14" s="75"/>
      <c r="DH14" s="75"/>
      <c r="DI14" s="75"/>
      <c r="DJ14" s="75"/>
      <c r="DK14" s="75"/>
      <c r="DL14" s="75"/>
      <c r="DM14" s="75"/>
      <c r="DN14" s="75"/>
      <c r="DO14" s="75"/>
      <c r="DP14" s="75"/>
      <c r="DQ14" s="75"/>
      <c r="DR14" s="75"/>
      <c r="DS14" s="75"/>
      <c r="DT14" s="75"/>
      <c r="DU14" s="75"/>
      <c r="DV14" s="75"/>
      <c r="DW14" s="75"/>
      <c r="DX14" s="75"/>
      <c r="DY14" s="75"/>
      <c r="DZ14" s="75"/>
      <c r="EA14" s="75"/>
      <c r="EB14" s="75"/>
      <c r="EC14" s="75"/>
      <c r="ED14" s="75"/>
      <c r="EE14" s="75"/>
      <c r="EF14" s="75"/>
      <c r="EG14" s="75"/>
      <c r="EH14" s="75"/>
      <c r="EI14" s="75"/>
      <c r="EJ14" s="75"/>
      <c r="EK14" s="75"/>
      <c r="EL14" s="75"/>
      <c r="EM14" s="75"/>
      <c r="EN14" s="75"/>
      <c r="EO14" s="75"/>
      <c r="EP14" s="75"/>
      <c r="EQ14" s="75"/>
      <c r="ER14" s="75"/>
      <c r="ES14" s="75"/>
      <c r="ET14" s="75"/>
      <c r="EU14" s="75"/>
      <c r="EV14" s="75"/>
      <c r="EW14" s="75"/>
      <c r="EX14" s="75"/>
      <c r="EY14" s="75"/>
      <c r="EZ14" s="75"/>
      <c r="FA14" s="75"/>
      <c r="FB14" s="75"/>
      <c r="FC14" s="75"/>
      <c r="FD14" s="75"/>
      <c r="FE14" s="75"/>
      <c r="FF14" s="75"/>
      <c r="FG14" s="75"/>
      <c r="FH14" s="75"/>
      <c r="FI14" s="75"/>
      <c r="FJ14" s="75"/>
      <c r="FK14" s="75"/>
      <c r="FL14" s="75"/>
      <c r="FM14" s="75"/>
      <c r="FN14" s="75"/>
      <c r="FO14" s="75"/>
      <c r="FP14" s="75"/>
      <c r="FQ14" s="75"/>
      <c r="FR14" s="75"/>
      <c r="FS14" s="75"/>
      <c r="FT14" s="75"/>
      <c r="FU14" s="75"/>
      <c r="FV14" s="75"/>
      <c r="FW14" s="75"/>
      <c r="FX14" s="75"/>
      <c r="FY14" s="75"/>
      <c r="FZ14" s="75"/>
      <c r="GA14" s="75"/>
      <c r="GB14" s="75"/>
      <c r="GC14" s="75"/>
      <c r="GD14" s="75"/>
      <c r="GE14" s="75"/>
      <c r="GF14" s="75"/>
      <c r="GG14" s="75"/>
      <c r="GH14" s="75"/>
      <c r="GI14" s="75"/>
      <c r="GJ14" s="75"/>
      <c r="GK14" s="75"/>
      <c r="GL14" s="75"/>
      <c r="GM14" s="75"/>
      <c r="GN14" s="75"/>
      <c r="GO14" s="75"/>
      <c r="GP14" s="75"/>
      <c r="GQ14" s="75"/>
      <c r="GR14" s="75"/>
      <c r="GS14" s="75"/>
      <c r="GT14" s="75"/>
      <c r="GU14" s="75"/>
      <c r="GV14" s="75"/>
      <c r="GW14" s="75"/>
      <c r="GX14" s="75"/>
      <c r="GY14" s="75"/>
      <c r="GZ14" s="75"/>
      <c r="HA14" s="75"/>
      <c r="HB14" s="75"/>
      <c r="HC14" s="75"/>
      <c r="HD14" s="75"/>
      <c r="HE14" s="75"/>
      <c r="HF14" s="75"/>
      <c r="HG14" s="75"/>
      <c r="HH14" s="75"/>
      <c r="HI14" s="75"/>
      <c r="HJ14" s="75"/>
      <c r="HK14" s="75"/>
      <c r="HL14" s="75"/>
      <c r="HM14" s="75"/>
      <c r="HN14" s="75"/>
      <c r="HO14" s="75"/>
      <c r="HP14" s="75"/>
      <c r="HQ14" s="75"/>
      <c r="HR14" s="75"/>
      <c r="HS14" s="75"/>
      <c r="HT14" s="75"/>
      <c r="HU14" s="75"/>
      <c r="HV14" s="75"/>
      <c r="HW14" s="75"/>
      <c r="HX14" s="75"/>
      <c r="HY14" s="75"/>
      <c r="HZ14" s="75"/>
      <c r="IA14" s="75"/>
      <c r="IB14" s="75"/>
      <c r="IC14" s="75"/>
      <c r="ID14" s="75"/>
      <c r="IE14" s="75"/>
      <c r="IF14" s="75"/>
      <c r="IG14" s="75"/>
      <c r="IH14" s="75"/>
      <c r="II14" s="75"/>
      <c r="IJ14" s="75"/>
    </row>
    <row r="15" ht="20.1" customHeight="1" spans="1:244">
      <c r="A15" s="82" t="s">
        <v>594</v>
      </c>
      <c r="B15" s="84">
        <f t="shared" si="1"/>
        <v>0</v>
      </c>
      <c r="C15" s="84"/>
      <c r="D15" s="84"/>
      <c r="E15" s="75"/>
      <c r="F15" s="75"/>
      <c r="I15" s="75"/>
      <c r="J15" s="75"/>
      <c r="K15" s="75"/>
      <c r="L15" s="75"/>
      <c r="M15" s="75"/>
      <c r="N15" s="75"/>
      <c r="O15" s="75"/>
      <c r="P15" s="75"/>
      <c r="Q15" s="75"/>
      <c r="R15" s="75"/>
      <c r="S15" s="75"/>
      <c r="T15" s="75"/>
      <c r="U15" s="75"/>
      <c r="V15" s="75"/>
      <c r="W15" s="75"/>
      <c r="X15" s="75"/>
      <c r="Y15" s="75"/>
      <c r="Z15" s="75"/>
      <c r="AA15" s="75"/>
      <c r="AB15" s="75"/>
      <c r="AC15" s="75"/>
      <c r="AD15" s="75"/>
      <c r="AE15" s="75"/>
      <c r="AF15" s="75"/>
      <c r="AG15" s="75"/>
      <c r="AH15" s="75"/>
      <c r="AI15" s="75"/>
      <c r="AJ15" s="75"/>
      <c r="AK15" s="75"/>
      <c r="AL15" s="75"/>
      <c r="AM15" s="75"/>
      <c r="AN15" s="75"/>
      <c r="AO15" s="75"/>
      <c r="AP15" s="75"/>
      <c r="AQ15" s="75"/>
      <c r="AR15" s="75"/>
      <c r="AS15" s="75"/>
      <c r="AT15" s="75"/>
      <c r="AU15" s="75"/>
      <c r="AV15" s="75"/>
      <c r="AW15" s="75"/>
      <c r="AX15" s="75"/>
      <c r="AY15" s="75"/>
      <c r="AZ15" s="75"/>
      <c r="BA15" s="75"/>
      <c r="BB15" s="75"/>
      <c r="BC15" s="75"/>
      <c r="BD15" s="75"/>
      <c r="BE15" s="75"/>
      <c r="BF15" s="75"/>
      <c r="BG15" s="75"/>
      <c r="BH15" s="75"/>
      <c r="BI15" s="75"/>
      <c r="BJ15" s="75"/>
      <c r="BK15" s="75"/>
      <c r="BL15" s="75"/>
      <c r="BM15" s="75"/>
      <c r="BN15" s="75"/>
      <c r="BO15" s="75"/>
      <c r="BP15" s="75"/>
      <c r="BQ15" s="75"/>
      <c r="BR15" s="75"/>
      <c r="BS15" s="75"/>
      <c r="BT15" s="75"/>
      <c r="BU15" s="75"/>
      <c r="BV15" s="75"/>
      <c r="BW15" s="75"/>
      <c r="BX15" s="75"/>
      <c r="BY15" s="75"/>
      <c r="BZ15" s="75"/>
      <c r="CA15" s="75"/>
      <c r="CB15" s="75"/>
      <c r="CC15" s="75"/>
      <c r="CD15" s="75"/>
      <c r="CE15" s="75"/>
      <c r="CF15" s="75"/>
      <c r="CG15" s="75"/>
      <c r="CH15" s="75"/>
      <c r="CI15" s="75"/>
      <c r="CJ15" s="75"/>
      <c r="CK15" s="75"/>
      <c r="CL15" s="75"/>
      <c r="CM15" s="75"/>
      <c r="CN15" s="75"/>
      <c r="CO15" s="75"/>
      <c r="CP15" s="75"/>
      <c r="CQ15" s="75"/>
      <c r="CR15" s="75"/>
      <c r="CS15" s="75"/>
      <c r="CT15" s="75"/>
      <c r="CU15" s="75"/>
      <c r="CV15" s="75"/>
      <c r="CW15" s="75"/>
      <c r="CX15" s="75"/>
      <c r="CY15" s="75"/>
      <c r="CZ15" s="75"/>
      <c r="DA15" s="75"/>
      <c r="DB15" s="75"/>
      <c r="DC15" s="75"/>
      <c r="DD15" s="75"/>
      <c r="DE15" s="75"/>
      <c r="DF15" s="75"/>
      <c r="DG15" s="75"/>
      <c r="DH15" s="75"/>
      <c r="DI15" s="75"/>
      <c r="DJ15" s="75"/>
      <c r="DK15" s="75"/>
      <c r="DL15" s="75"/>
      <c r="DM15" s="75"/>
      <c r="DN15" s="75"/>
      <c r="DO15" s="75"/>
      <c r="DP15" s="75"/>
      <c r="DQ15" s="75"/>
      <c r="DR15" s="75"/>
      <c r="DS15" s="75"/>
      <c r="DT15" s="75"/>
      <c r="DU15" s="75"/>
      <c r="DV15" s="75"/>
      <c r="DW15" s="75"/>
      <c r="DX15" s="75"/>
      <c r="DY15" s="75"/>
      <c r="DZ15" s="75"/>
      <c r="EA15" s="75"/>
      <c r="EB15" s="75"/>
      <c r="EC15" s="75"/>
      <c r="ED15" s="75"/>
      <c r="EE15" s="75"/>
      <c r="EF15" s="75"/>
      <c r="EG15" s="75"/>
      <c r="EH15" s="75"/>
      <c r="EI15" s="75"/>
      <c r="EJ15" s="75"/>
      <c r="EK15" s="75"/>
      <c r="EL15" s="75"/>
      <c r="EM15" s="75"/>
      <c r="EN15" s="75"/>
      <c r="EO15" s="75"/>
      <c r="EP15" s="75"/>
      <c r="EQ15" s="75"/>
      <c r="ER15" s="75"/>
      <c r="ES15" s="75"/>
      <c r="ET15" s="75"/>
      <c r="EU15" s="75"/>
      <c r="EV15" s="75"/>
      <c r="EW15" s="75"/>
      <c r="EX15" s="75"/>
      <c r="EY15" s="75"/>
      <c r="EZ15" s="75"/>
      <c r="FA15" s="75"/>
      <c r="FB15" s="75"/>
      <c r="FC15" s="75"/>
      <c r="FD15" s="75"/>
      <c r="FE15" s="75"/>
      <c r="FF15" s="75"/>
      <c r="FG15" s="75"/>
      <c r="FH15" s="75"/>
      <c r="FI15" s="75"/>
      <c r="FJ15" s="75"/>
      <c r="FK15" s="75"/>
      <c r="FL15" s="75"/>
      <c r="FM15" s="75"/>
      <c r="FN15" s="75"/>
      <c r="FO15" s="75"/>
      <c r="FP15" s="75"/>
      <c r="FQ15" s="75"/>
      <c r="FR15" s="75"/>
      <c r="FS15" s="75"/>
      <c r="FT15" s="75"/>
      <c r="FU15" s="75"/>
      <c r="FV15" s="75"/>
      <c r="FW15" s="75"/>
      <c r="FX15" s="75"/>
      <c r="FY15" s="75"/>
      <c r="FZ15" s="75"/>
      <c r="GA15" s="75"/>
      <c r="GB15" s="75"/>
      <c r="GC15" s="75"/>
      <c r="GD15" s="75"/>
      <c r="GE15" s="75"/>
      <c r="GF15" s="75"/>
      <c r="GG15" s="75"/>
      <c r="GH15" s="75"/>
      <c r="GI15" s="75"/>
      <c r="GJ15" s="75"/>
      <c r="GK15" s="75"/>
      <c r="GL15" s="75"/>
      <c r="GM15" s="75"/>
      <c r="GN15" s="75"/>
      <c r="GO15" s="75"/>
      <c r="GP15" s="75"/>
      <c r="GQ15" s="75"/>
      <c r="GR15" s="75"/>
      <c r="GS15" s="75"/>
      <c r="GT15" s="75"/>
      <c r="GU15" s="75"/>
      <c r="GV15" s="75"/>
      <c r="GW15" s="75"/>
      <c r="GX15" s="75"/>
      <c r="GY15" s="75"/>
      <c r="GZ15" s="75"/>
      <c r="HA15" s="75"/>
      <c r="HB15" s="75"/>
      <c r="HC15" s="75"/>
      <c r="HD15" s="75"/>
      <c r="HE15" s="75"/>
      <c r="HF15" s="75"/>
      <c r="HG15" s="75"/>
      <c r="HH15" s="75"/>
      <c r="HI15" s="75"/>
      <c r="HJ15" s="75"/>
      <c r="HK15" s="75"/>
      <c r="HL15" s="75"/>
      <c r="HM15" s="75"/>
      <c r="HN15" s="75"/>
      <c r="HO15" s="75"/>
      <c r="HP15" s="75"/>
      <c r="HQ15" s="75"/>
      <c r="HR15" s="75"/>
      <c r="HS15" s="75"/>
      <c r="HT15" s="75"/>
      <c r="HU15" s="75"/>
      <c r="HV15" s="75"/>
      <c r="HW15" s="75"/>
      <c r="HX15" s="75"/>
      <c r="HY15" s="75"/>
      <c r="HZ15" s="75"/>
      <c r="IA15" s="75"/>
      <c r="IB15" s="75"/>
      <c r="IC15" s="75"/>
      <c r="ID15" s="75"/>
      <c r="IE15" s="75"/>
      <c r="IF15" s="75"/>
      <c r="IG15" s="75"/>
      <c r="IH15" s="75"/>
      <c r="II15" s="75"/>
      <c r="IJ15" s="75"/>
    </row>
    <row r="16" ht="20.1" customHeight="1" spans="1:244">
      <c r="A16" s="82" t="s">
        <v>595</v>
      </c>
      <c r="B16" s="84"/>
      <c r="C16" s="84"/>
      <c r="D16" s="84"/>
      <c r="E16" s="75"/>
      <c r="F16" s="75"/>
      <c r="I16" s="75"/>
      <c r="J16" s="75"/>
      <c r="K16" s="75"/>
      <c r="L16" s="75"/>
      <c r="M16" s="75"/>
      <c r="N16" s="75"/>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75"/>
      <c r="AU16" s="75"/>
      <c r="AV16" s="75"/>
      <c r="AW16" s="75"/>
      <c r="AX16" s="75"/>
      <c r="AY16" s="75"/>
      <c r="AZ16" s="75"/>
      <c r="BA16" s="75"/>
      <c r="BB16" s="75"/>
      <c r="BC16" s="75"/>
      <c r="BD16" s="75"/>
      <c r="BE16" s="75"/>
      <c r="BF16" s="75"/>
      <c r="BG16" s="75"/>
      <c r="BH16" s="75"/>
      <c r="BI16" s="75"/>
      <c r="BJ16" s="75"/>
      <c r="BK16" s="75"/>
      <c r="BL16" s="75"/>
      <c r="BM16" s="75"/>
      <c r="BN16" s="75"/>
      <c r="BO16" s="75"/>
      <c r="BP16" s="75"/>
      <c r="BQ16" s="75"/>
      <c r="BR16" s="75"/>
      <c r="BS16" s="75"/>
      <c r="BT16" s="75"/>
      <c r="BU16" s="75"/>
      <c r="BV16" s="75"/>
      <c r="BW16" s="75"/>
      <c r="BX16" s="75"/>
      <c r="BY16" s="75"/>
      <c r="BZ16" s="75"/>
      <c r="CA16" s="75"/>
      <c r="CB16" s="75"/>
      <c r="CC16" s="75"/>
      <c r="CD16" s="75"/>
      <c r="CE16" s="75"/>
      <c r="CF16" s="75"/>
      <c r="CG16" s="75"/>
      <c r="CH16" s="75"/>
      <c r="CI16" s="75"/>
      <c r="CJ16" s="75"/>
      <c r="CK16" s="75"/>
      <c r="CL16" s="75"/>
      <c r="CM16" s="75"/>
      <c r="CN16" s="75"/>
      <c r="CO16" s="75"/>
      <c r="CP16" s="75"/>
      <c r="CQ16" s="75"/>
      <c r="CR16" s="75"/>
      <c r="CS16" s="75"/>
      <c r="CT16" s="75"/>
      <c r="CU16" s="75"/>
      <c r="CV16" s="75"/>
      <c r="CW16" s="75"/>
      <c r="CX16" s="75"/>
      <c r="CY16" s="75"/>
      <c r="CZ16" s="75"/>
      <c r="DA16" s="75"/>
      <c r="DB16" s="75"/>
      <c r="DC16" s="75"/>
      <c r="DD16" s="75"/>
      <c r="DE16" s="75"/>
      <c r="DF16" s="75"/>
      <c r="DG16" s="75"/>
      <c r="DH16" s="75"/>
      <c r="DI16" s="75"/>
      <c r="DJ16" s="75"/>
      <c r="DK16" s="75"/>
      <c r="DL16" s="75"/>
      <c r="DM16" s="75"/>
      <c r="DN16" s="75"/>
      <c r="DO16" s="75"/>
      <c r="DP16" s="75"/>
      <c r="DQ16" s="75"/>
      <c r="DR16" s="75"/>
      <c r="DS16" s="75"/>
      <c r="DT16" s="75"/>
      <c r="DU16" s="75"/>
      <c r="DV16" s="75"/>
      <c r="DW16" s="75"/>
      <c r="DX16" s="75"/>
      <c r="DY16" s="75"/>
      <c r="DZ16" s="75"/>
      <c r="EA16" s="75"/>
      <c r="EB16" s="75"/>
      <c r="EC16" s="75"/>
      <c r="ED16" s="75"/>
      <c r="EE16" s="75"/>
      <c r="EF16" s="75"/>
      <c r="EG16" s="75"/>
      <c r="EH16" s="75"/>
      <c r="EI16" s="75"/>
      <c r="EJ16" s="75"/>
      <c r="EK16" s="75"/>
      <c r="EL16" s="75"/>
      <c r="EM16" s="75"/>
      <c r="EN16" s="75"/>
      <c r="EO16" s="75"/>
      <c r="EP16" s="75"/>
      <c r="EQ16" s="75"/>
      <c r="ER16" s="75"/>
      <c r="ES16" s="75"/>
      <c r="ET16" s="75"/>
      <c r="EU16" s="75"/>
      <c r="EV16" s="75"/>
      <c r="EW16" s="75"/>
      <c r="EX16" s="75"/>
      <c r="EY16" s="75"/>
      <c r="EZ16" s="75"/>
      <c r="FA16" s="75"/>
      <c r="FB16" s="75"/>
      <c r="FC16" s="75"/>
      <c r="FD16" s="75"/>
      <c r="FE16" s="75"/>
      <c r="FF16" s="75"/>
      <c r="FG16" s="75"/>
      <c r="FH16" s="75"/>
      <c r="FI16" s="75"/>
      <c r="FJ16" s="75"/>
      <c r="FK16" s="75"/>
      <c r="FL16" s="75"/>
      <c r="FM16" s="75"/>
      <c r="FN16" s="75"/>
      <c r="FO16" s="75"/>
      <c r="FP16" s="75"/>
      <c r="FQ16" s="75"/>
      <c r="FR16" s="75"/>
      <c r="FS16" s="75"/>
      <c r="FT16" s="75"/>
      <c r="FU16" s="75"/>
      <c r="FV16" s="75"/>
      <c r="FW16" s="75"/>
      <c r="FX16" s="75"/>
      <c r="FY16" s="75"/>
      <c r="FZ16" s="75"/>
      <c r="GA16" s="75"/>
      <c r="GB16" s="75"/>
      <c r="GC16" s="75"/>
      <c r="GD16" s="75"/>
      <c r="GE16" s="75"/>
      <c r="GF16" s="75"/>
      <c r="GG16" s="75"/>
      <c r="GH16" s="75"/>
      <c r="GI16" s="75"/>
      <c r="GJ16" s="75"/>
      <c r="GK16" s="75"/>
      <c r="GL16" s="75"/>
      <c r="GM16" s="75"/>
      <c r="GN16" s="75"/>
      <c r="GO16" s="75"/>
      <c r="GP16" s="75"/>
      <c r="GQ16" s="75"/>
      <c r="GR16" s="75"/>
      <c r="GS16" s="75"/>
      <c r="GT16" s="75"/>
      <c r="GU16" s="75"/>
      <c r="GV16" s="75"/>
      <c r="GW16" s="75"/>
      <c r="GX16" s="75"/>
      <c r="GY16" s="75"/>
      <c r="GZ16" s="75"/>
      <c r="HA16" s="75"/>
      <c r="HB16" s="75"/>
      <c r="HC16" s="75"/>
      <c r="HD16" s="75"/>
      <c r="HE16" s="75"/>
      <c r="HF16" s="75"/>
      <c r="HG16" s="75"/>
      <c r="HH16" s="75"/>
      <c r="HI16" s="75"/>
      <c r="HJ16" s="75"/>
      <c r="HK16" s="75"/>
      <c r="HL16" s="75"/>
      <c r="HM16" s="75"/>
      <c r="HN16" s="75"/>
      <c r="HO16" s="75"/>
      <c r="HP16" s="75"/>
      <c r="HQ16" s="75"/>
      <c r="HR16" s="75"/>
      <c r="HS16" s="75"/>
      <c r="HT16" s="75"/>
      <c r="HU16" s="75"/>
      <c r="HV16" s="75"/>
      <c r="HW16" s="75"/>
      <c r="HX16" s="75"/>
      <c r="HY16" s="75"/>
      <c r="HZ16" s="75"/>
      <c r="IA16" s="75"/>
      <c r="IB16" s="75"/>
      <c r="IC16" s="75"/>
      <c r="ID16" s="75"/>
      <c r="IE16" s="75"/>
      <c r="IF16" s="75"/>
      <c r="IG16" s="75"/>
      <c r="IH16" s="75"/>
      <c r="II16" s="75"/>
      <c r="IJ16" s="75"/>
    </row>
    <row r="17" ht="20.1" customHeight="1" spans="1:244">
      <c r="A17" s="82" t="s">
        <v>596</v>
      </c>
      <c r="B17" s="84"/>
      <c r="C17" s="84"/>
      <c r="D17" s="84"/>
      <c r="E17" s="75"/>
      <c r="F17" s="75"/>
      <c r="I17" s="75"/>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c r="AQ17" s="75"/>
      <c r="AR17" s="75"/>
      <c r="AS17" s="75"/>
      <c r="AT17" s="75"/>
      <c r="AU17" s="75"/>
      <c r="AV17" s="75"/>
      <c r="AW17" s="75"/>
      <c r="AX17" s="75"/>
      <c r="AY17" s="75"/>
      <c r="AZ17" s="75"/>
      <c r="BA17" s="75"/>
      <c r="BB17" s="75"/>
      <c r="BC17" s="75"/>
      <c r="BD17" s="75"/>
      <c r="BE17" s="75"/>
      <c r="BF17" s="75"/>
      <c r="BG17" s="75"/>
      <c r="BH17" s="75"/>
      <c r="BI17" s="75"/>
      <c r="BJ17" s="75"/>
      <c r="BK17" s="75"/>
      <c r="BL17" s="75"/>
      <c r="BM17" s="75"/>
      <c r="BN17" s="75"/>
      <c r="BO17" s="75"/>
      <c r="BP17" s="75"/>
      <c r="BQ17" s="75"/>
      <c r="BR17" s="75"/>
      <c r="BS17" s="75"/>
      <c r="BT17" s="75"/>
      <c r="BU17" s="75"/>
      <c r="BV17" s="75"/>
      <c r="BW17" s="75"/>
      <c r="BX17" s="75"/>
      <c r="BY17" s="75"/>
      <c r="BZ17" s="75"/>
      <c r="CA17" s="75"/>
      <c r="CB17" s="75"/>
      <c r="CC17" s="75"/>
      <c r="CD17" s="75"/>
      <c r="CE17" s="75"/>
      <c r="CF17" s="75"/>
      <c r="CG17" s="75"/>
      <c r="CH17" s="75"/>
      <c r="CI17" s="75"/>
      <c r="CJ17" s="75"/>
      <c r="CK17" s="75"/>
      <c r="CL17" s="75"/>
      <c r="CM17" s="75"/>
      <c r="CN17" s="75"/>
      <c r="CO17" s="75"/>
      <c r="CP17" s="75"/>
      <c r="CQ17" s="75"/>
      <c r="CR17" s="75"/>
      <c r="CS17" s="75"/>
      <c r="CT17" s="75"/>
      <c r="CU17" s="75"/>
      <c r="CV17" s="75"/>
      <c r="CW17" s="75"/>
      <c r="CX17" s="75"/>
      <c r="CY17" s="75"/>
      <c r="CZ17" s="75"/>
      <c r="DA17" s="75"/>
      <c r="DB17" s="75"/>
      <c r="DC17" s="75"/>
      <c r="DD17" s="75"/>
      <c r="DE17" s="75"/>
      <c r="DF17" s="75"/>
      <c r="DG17" s="75"/>
      <c r="DH17" s="75"/>
      <c r="DI17" s="75"/>
      <c r="DJ17" s="75"/>
      <c r="DK17" s="75"/>
      <c r="DL17" s="75"/>
      <c r="DM17" s="75"/>
      <c r="DN17" s="75"/>
      <c r="DO17" s="75"/>
      <c r="DP17" s="75"/>
      <c r="DQ17" s="75"/>
      <c r="DR17" s="75"/>
      <c r="DS17" s="75"/>
      <c r="DT17" s="75"/>
      <c r="DU17" s="75"/>
      <c r="DV17" s="75"/>
      <c r="DW17" s="75"/>
      <c r="DX17" s="75"/>
      <c r="DY17" s="75"/>
      <c r="DZ17" s="75"/>
      <c r="EA17" s="75"/>
      <c r="EB17" s="75"/>
      <c r="EC17" s="75"/>
      <c r="ED17" s="75"/>
      <c r="EE17" s="75"/>
      <c r="EF17" s="75"/>
      <c r="EG17" s="75"/>
      <c r="EH17" s="75"/>
      <c r="EI17" s="75"/>
      <c r="EJ17" s="75"/>
      <c r="EK17" s="75"/>
      <c r="EL17" s="75"/>
      <c r="EM17" s="75"/>
      <c r="EN17" s="75"/>
      <c r="EO17" s="75"/>
      <c r="EP17" s="75"/>
      <c r="EQ17" s="75"/>
      <c r="ER17" s="75"/>
      <c r="ES17" s="75"/>
      <c r="ET17" s="75"/>
      <c r="EU17" s="75"/>
      <c r="EV17" s="75"/>
      <c r="EW17" s="75"/>
      <c r="EX17" s="75"/>
      <c r="EY17" s="75"/>
      <c r="EZ17" s="75"/>
      <c r="FA17" s="75"/>
      <c r="FB17" s="75"/>
      <c r="FC17" s="75"/>
      <c r="FD17" s="75"/>
      <c r="FE17" s="75"/>
      <c r="FF17" s="75"/>
      <c r="FG17" s="75"/>
      <c r="FH17" s="75"/>
      <c r="FI17" s="75"/>
      <c r="FJ17" s="75"/>
      <c r="FK17" s="75"/>
      <c r="FL17" s="75"/>
      <c r="FM17" s="75"/>
      <c r="FN17" s="75"/>
      <c r="FO17" s="75"/>
      <c r="FP17" s="75"/>
      <c r="FQ17" s="75"/>
      <c r="FR17" s="75"/>
      <c r="FS17" s="75"/>
      <c r="FT17" s="75"/>
      <c r="FU17" s="75"/>
      <c r="FV17" s="75"/>
      <c r="FW17" s="75"/>
      <c r="FX17" s="75"/>
      <c r="FY17" s="75"/>
      <c r="FZ17" s="75"/>
      <c r="GA17" s="75"/>
      <c r="GB17" s="75"/>
      <c r="GC17" s="75"/>
      <c r="GD17" s="75"/>
      <c r="GE17" s="75"/>
      <c r="GF17" s="75"/>
      <c r="GG17" s="75"/>
      <c r="GH17" s="75"/>
      <c r="GI17" s="75"/>
      <c r="GJ17" s="75"/>
      <c r="GK17" s="75"/>
      <c r="GL17" s="75"/>
      <c r="GM17" s="75"/>
      <c r="GN17" s="75"/>
      <c r="GO17" s="75"/>
      <c r="GP17" s="75"/>
      <c r="GQ17" s="75"/>
      <c r="GR17" s="75"/>
      <c r="GS17" s="75"/>
      <c r="GT17" s="75"/>
      <c r="GU17" s="75"/>
      <c r="GV17" s="75"/>
      <c r="GW17" s="75"/>
      <c r="GX17" s="75"/>
      <c r="GY17" s="75"/>
      <c r="GZ17" s="75"/>
      <c r="HA17" s="75"/>
      <c r="HB17" s="75"/>
      <c r="HC17" s="75"/>
      <c r="HD17" s="75"/>
      <c r="HE17" s="75"/>
      <c r="HF17" s="75"/>
      <c r="HG17" s="75"/>
      <c r="HH17" s="75"/>
      <c r="HI17" s="75"/>
      <c r="HJ17" s="75"/>
      <c r="HK17" s="75"/>
      <c r="HL17" s="75"/>
      <c r="HM17" s="75"/>
      <c r="HN17" s="75"/>
      <c r="HO17" s="75"/>
      <c r="HP17" s="75"/>
      <c r="HQ17" s="75"/>
      <c r="HR17" s="75"/>
      <c r="HS17" s="75"/>
      <c r="HT17" s="75"/>
      <c r="HU17" s="75"/>
      <c r="HV17" s="75"/>
      <c r="HW17" s="75"/>
      <c r="HX17" s="75"/>
      <c r="HY17" s="75"/>
      <c r="HZ17" s="75"/>
      <c r="IA17" s="75"/>
      <c r="IB17" s="75"/>
      <c r="IC17" s="75"/>
      <c r="ID17" s="75"/>
      <c r="IE17" s="75"/>
      <c r="IF17" s="75"/>
      <c r="IG17" s="75"/>
      <c r="IH17" s="75"/>
      <c r="II17" s="75"/>
      <c r="IJ17" s="75"/>
    </row>
    <row r="18" ht="20.1" customHeight="1" spans="1:244">
      <c r="A18" s="82" t="s">
        <v>597</v>
      </c>
      <c r="B18" s="83">
        <f>B4-B12</f>
        <v>2473</v>
      </c>
      <c r="C18" s="83">
        <f>C4-C12</f>
        <v>884</v>
      </c>
      <c r="D18" s="83">
        <f>D4-D12</f>
        <v>1589</v>
      </c>
      <c r="E18" s="75"/>
      <c r="F18" s="75"/>
      <c r="I18" s="75"/>
      <c r="J18" s="75"/>
      <c r="K18" s="75"/>
      <c r="L18" s="75"/>
      <c r="M18" s="75"/>
      <c r="N18" s="75"/>
      <c r="O18" s="75"/>
      <c r="P18" s="75"/>
      <c r="Q18" s="75"/>
      <c r="R18" s="75"/>
      <c r="S18" s="75"/>
      <c r="T18" s="75"/>
      <c r="U18" s="75"/>
      <c r="V18" s="75"/>
      <c r="W18" s="75"/>
      <c r="X18" s="75"/>
      <c r="Y18" s="75"/>
      <c r="Z18" s="75"/>
      <c r="AA18" s="75"/>
      <c r="AB18" s="75"/>
      <c r="AC18" s="75"/>
      <c r="AD18" s="75"/>
      <c r="AE18" s="75"/>
      <c r="AF18" s="75"/>
      <c r="AG18" s="75"/>
      <c r="AH18" s="75"/>
      <c r="AI18" s="75"/>
      <c r="AJ18" s="75"/>
      <c r="AK18" s="75"/>
      <c r="AL18" s="75"/>
      <c r="AM18" s="75"/>
      <c r="AN18" s="75"/>
      <c r="AO18" s="75"/>
      <c r="AP18" s="75"/>
      <c r="AQ18" s="75"/>
      <c r="AR18" s="75"/>
      <c r="AS18" s="75"/>
      <c r="AT18" s="75"/>
      <c r="AU18" s="75"/>
      <c r="AV18" s="75"/>
      <c r="AW18" s="75"/>
      <c r="AX18" s="75"/>
      <c r="AY18" s="75"/>
      <c r="AZ18" s="75"/>
      <c r="BA18" s="75"/>
      <c r="BB18" s="75"/>
      <c r="BC18" s="75"/>
      <c r="BD18" s="75"/>
      <c r="BE18" s="75"/>
      <c r="BF18" s="75"/>
      <c r="BG18" s="75"/>
      <c r="BH18" s="75"/>
      <c r="BI18" s="75"/>
      <c r="BJ18" s="75"/>
      <c r="BK18" s="75"/>
      <c r="BL18" s="75"/>
      <c r="BM18" s="75"/>
      <c r="BN18" s="75"/>
      <c r="BO18" s="75"/>
      <c r="BP18" s="75"/>
      <c r="BQ18" s="75"/>
      <c r="BR18" s="75"/>
      <c r="BS18" s="75"/>
      <c r="BT18" s="75"/>
      <c r="BU18" s="75"/>
      <c r="BV18" s="75"/>
      <c r="BW18" s="75"/>
      <c r="BX18" s="75"/>
      <c r="BY18" s="75"/>
      <c r="BZ18" s="75"/>
      <c r="CA18" s="75"/>
      <c r="CB18" s="75"/>
      <c r="CC18" s="75"/>
      <c r="CD18" s="75"/>
      <c r="CE18" s="75"/>
      <c r="CF18" s="75"/>
      <c r="CG18" s="75"/>
      <c r="CH18" s="75"/>
      <c r="CI18" s="75"/>
      <c r="CJ18" s="75"/>
      <c r="CK18" s="75"/>
      <c r="CL18" s="75"/>
      <c r="CM18" s="75"/>
      <c r="CN18" s="75"/>
      <c r="CO18" s="75"/>
      <c r="CP18" s="75"/>
      <c r="CQ18" s="75"/>
      <c r="CR18" s="75"/>
      <c r="CS18" s="75"/>
      <c r="CT18" s="75"/>
      <c r="CU18" s="75"/>
      <c r="CV18" s="75"/>
      <c r="CW18" s="75"/>
      <c r="CX18" s="75"/>
      <c r="CY18" s="75"/>
      <c r="CZ18" s="75"/>
      <c r="DA18" s="75"/>
      <c r="DB18" s="75"/>
      <c r="DC18" s="75"/>
      <c r="DD18" s="75"/>
      <c r="DE18" s="75"/>
      <c r="DF18" s="75"/>
      <c r="DG18" s="75"/>
      <c r="DH18" s="75"/>
      <c r="DI18" s="75"/>
      <c r="DJ18" s="75"/>
      <c r="DK18" s="75"/>
      <c r="DL18" s="75"/>
      <c r="DM18" s="75"/>
      <c r="DN18" s="75"/>
      <c r="DO18" s="75"/>
      <c r="DP18" s="75"/>
      <c r="DQ18" s="75"/>
      <c r="DR18" s="75"/>
      <c r="DS18" s="75"/>
      <c r="DT18" s="75"/>
      <c r="DU18" s="75"/>
      <c r="DV18" s="75"/>
      <c r="DW18" s="75"/>
      <c r="DX18" s="75"/>
      <c r="DY18" s="75"/>
      <c r="DZ18" s="75"/>
      <c r="EA18" s="75"/>
      <c r="EB18" s="75"/>
      <c r="EC18" s="75"/>
      <c r="ED18" s="75"/>
      <c r="EE18" s="75"/>
      <c r="EF18" s="75"/>
      <c r="EG18" s="75"/>
      <c r="EH18" s="75"/>
      <c r="EI18" s="75"/>
      <c r="EJ18" s="75"/>
      <c r="EK18" s="75"/>
      <c r="EL18" s="75"/>
      <c r="EM18" s="75"/>
      <c r="EN18" s="75"/>
      <c r="EO18" s="75"/>
      <c r="EP18" s="75"/>
      <c r="EQ18" s="75"/>
      <c r="ER18" s="75"/>
      <c r="ES18" s="75"/>
      <c r="ET18" s="75"/>
      <c r="EU18" s="75"/>
      <c r="EV18" s="75"/>
      <c r="EW18" s="75"/>
      <c r="EX18" s="75"/>
      <c r="EY18" s="75"/>
      <c r="EZ18" s="75"/>
      <c r="FA18" s="75"/>
      <c r="FB18" s="75"/>
      <c r="FC18" s="75"/>
      <c r="FD18" s="75"/>
      <c r="FE18" s="75"/>
      <c r="FF18" s="75"/>
      <c r="FG18" s="75"/>
      <c r="FH18" s="75"/>
      <c r="FI18" s="75"/>
      <c r="FJ18" s="75"/>
      <c r="FK18" s="75"/>
      <c r="FL18" s="75"/>
      <c r="FM18" s="75"/>
      <c r="FN18" s="75"/>
      <c r="FO18" s="75"/>
      <c r="FP18" s="75"/>
      <c r="FQ18" s="75"/>
      <c r="FR18" s="75"/>
      <c r="FS18" s="75"/>
      <c r="FT18" s="75"/>
      <c r="FU18" s="75"/>
      <c r="FV18" s="75"/>
      <c r="FW18" s="75"/>
      <c r="FX18" s="75"/>
      <c r="FY18" s="75"/>
      <c r="FZ18" s="75"/>
      <c r="GA18" s="75"/>
      <c r="GB18" s="75"/>
      <c r="GC18" s="75"/>
      <c r="GD18" s="75"/>
      <c r="GE18" s="75"/>
      <c r="GF18" s="75"/>
      <c r="GG18" s="75"/>
      <c r="GH18" s="75"/>
      <c r="GI18" s="75"/>
      <c r="GJ18" s="75"/>
      <c r="GK18" s="75"/>
      <c r="GL18" s="75"/>
      <c r="GM18" s="75"/>
      <c r="GN18" s="75"/>
      <c r="GO18" s="75"/>
      <c r="GP18" s="75"/>
      <c r="GQ18" s="75"/>
      <c r="GR18" s="75"/>
      <c r="GS18" s="75"/>
      <c r="GT18" s="75"/>
      <c r="GU18" s="75"/>
      <c r="GV18" s="75"/>
      <c r="GW18" s="75"/>
      <c r="GX18" s="75"/>
      <c r="GY18" s="75"/>
      <c r="GZ18" s="75"/>
      <c r="HA18" s="75"/>
      <c r="HB18" s="75"/>
      <c r="HC18" s="75"/>
      <c r="HD18" s="75"/>
      <c r="HE18" s="75"/>
      <c r="HF18" s="75"/>
      <c r="HG18" s="75"/>
      <c r="HH18" s="75"/>
      <c r="HI18" s="75"/>
      <c r="HJ18" s="75"/>
      <c r="HK18" s="75"/>
      <c r="HL18" s="75"/>
      <c r="HM18" s="75"/>
      <c r="HN18" s="75"/>
      <c r="HO18" s="75"/>
      <c r="HP18" s="75"/>
      <c r="HQ18" s="75"/>
      <c r="HR18" s="75"/>
      <c r="HS18" s="75"/>
      <c r="HT18" s="75"/>
      <c r="HU18" s="75"/>
      <c r="HV18" s="75"/>
      <c r="HW18" s="75"/>
      <c r="HX18" s="75"/>
      <c r="HY18" s="75"/>
      <c r="HZ18" s="75"/>
      <c r="IA18" s="75"/>
      <c r="IB18" s="75"/>
      <c r="IC18" s="75"/>
      <c r="ID18" s="75"/>
      <c r="IE18" s="75"/>
      <c r="IF18" s="75"/>
      <c r="IG18" s="75"/>
      <c r="IH18" s="75"/>
      <c r="II18" s="75"/>
      <c r="IJ18" s="75"/>
    </row>
    <row r="19" ht="20.1" customHeight="1" spans="1:244">
      <c r="A19" s="82" t="s">
        <v>598</v>
      </c>
      <c r="B19" s="83">
        <f>C19+D19</f>
        <v>11500</v>
      </c>
      <c r="C19" s="83">
        <v>8742</v>
      </c>
      <c r="D19" s="83">
        <v>2758</v>
      </c>
      <c r="E19" s="75"/>
      <c r="F19" s="75"/>
      <c r="I19" s="75"/>
      <c r="J19" s="75"/>
      <c r="K19" s="75"/>
      <c r="L19" s="75"/>
      <c r="M19" s="75"/>
      <c r="N19" s="75"/>
      <c r="O19" s="75"/>
      <c r="P19" s="75"/>
      <c r="Q19" s="75"/>
      <c r="R19" s="75"/>
      <c r="S19" s="75"/>
      <c r="T19" s="75"/>
      <c r="U19" s="75"/>
      <c r="V19" s="75"/>
      <c r="W19" s="75"/>
      <c r="X19" s="75"/>
      <c r="Y19" s="75"/>
      <c r="Z19" s="75"/>
      <c r="AA19" s="75"/>
      <c r="AB19" s="75"/>
      <c r="AC19" s="75"/>
      <c r="AD19" s="75"/>
      <c r="AE19" s="75"/>
      <c r="AF19" s="75"/>
      <c r="AG19" s="75"/>
      <c r="AH19" s="75"/>
      <c r="AI19" s="75"/>
      <c r="AJ19" s="75"/>
      <c r="AK19" s="75"/>
      <c r="AL19" s="75"/>
      <c r="AM19" s="75"/>
      <c r="AN19" s="75"/>
      <c r="AO19" s="75"/>
      <c r="AP19" s="75"/>
      <c r="AQ19" s="75"/>
      <c r="AR19" s="75"/>
      <c r="AS19" s="75"/>
      <c r="AT19" s="75"/>
      <c r="AU19" s="75"/>
      <c r="AV19" s="75"/>
      <c r="AW19" s="75"/>
      <c r="AX19" s="75"/>
      <c r="AY19" s="75"/>
      <c r="AZ19" s="75"/>
      <c r="BA19" s="75"/>
      <c r="BB19" s="75"/>
      <c r="BC19" s="75"/>
      <c r="BD19" s="75"/>
      <c r="BE19" s="75"/>
      <c r="BF19" s="75"/>
      <c r="BG19" s="75"/>
      <c r="BH19" s="75"/>
      <c r="BI19" s="75"/>
      <c r="BJ19" s="75"/>
      <c r="BK19" s="75"/>
      <c r="BL19" s="75"/>
      <c r="BM19" s="75"/>
      <c r="BN19" s="75"/>
      <c r="BO19" s="75"/>
      <c r="BP19" s="75"/>
      <c r="BQ19" s="75"/>
      <c r="BR19" s="75"/>
      <c r="BS19" s="75"/>
      <c r="BT19" s="75"/>
      <c r="BU19" s="75"/>
      <c r="BV19" s="75"/>
      <c r="BW19" s="75"/>
      <c r="BX19" s="75"/>
      <c r="BY19" s="75"/>
      <c r="BZ19" s="75"/>
      <c r="CA19" s="75"/>
      <c r="CB19" s="75"/>
      <c r="CC19" s="75"/>
      <c r="CD19" s="75"/>
      <c r="CE19" s="75"/>
      <c r="CF19" s="75"/>
      <c r="CG19" s="75"/>
      <c r="CH19" s="75"/>
      <c r="CI19" s="75"/>
      <c r="CJ19" s="75"/>
      <c r="CK19" s="75"/>
      <c r="CL19" s="75"/>
      <c r="CM19" s="75"/>
      <c r="CN19" s="75"/>
      <c r="CO19" s="75"/>
      <c r="CP19" s="75"/>
      <c r="CQ19" s="75"/>
      <c r="CR19" s="75"/>
      <c r="CS19" s="75"/>
      <c r="CT19" s="75"/>
      <c r="CU19" s="75"/>
      <c r="CV19" s="75"/>
      <c r="CW19" s="75"/>
      <c r="CX19" s="75"/>
      <c r="CY19" s="75"/>
      <c r="CZ19" s="75"/>
      <c r="DA19" s="75"/>
      <c r="DB19" s="75"/>
      <c r="DC19" s="75"/>
      <c r="DD19" s="75"/>
      <c r="DE19" s="75"/>
      <c r="DF19" s="75"/>
      <c r="DG19" s="75"/>
      <c r="DH19" s="75"/>
      <c r="DI19" s="75"/>
      <c r="DJ19" s="75"/>
      <c r="DK19" s="75"/>
      <c r="DL19" s="75"/>
      <c r="DM19" s="75"/>
      <c r="DN19" s="75"/>
      <c r="DO19" s="75"/>
      <c r="DP19" s="75"/>
      <c r="DQ19" s="75"/>
      <c r="DR19" s="75"/>
      <c r="DS19" s="75"/>
      <c r="DT19" s="75"/>
      <c r="DU19" s="75"/>
      <c r="DV19" s="75"/>
      <c r="DW19" s="75"/>
      <c r="DX19" s="75"/>
      <c r="DY19" s="75"/>
      <c r="DZ19" s="75"/>
      <c r="EA19" s="75"/>
      <c r="EB19" s="75"/>
      <c r="EC19" s="75"/>
      <c r="ED19" s="75"/>
      <c r="EE19" s="75"/>
      <c r="EF19" s="75"/>
      <c r="EG19" s="75"/>
      <c r="EH19" s="75"/>
      <c r="EI19" s="75"/>
      <c r="EJ19" s="75"/>
      <c r="EK19" s="75"/>
      <c r="EL19" s="75"/>
      <c r="EM19" s="75"/>
      <c r="EN19" s="75"/>
      <c r="EO19" s="75"/>
      <c r="EP19" s="75"/>
      <c r="EQ19" s="75"/>
      <c r="ER19" s="75"/>
      <c r="ES19" s="75"/>
      <c r="ET19" s="75"/>
      <c r="EU19" s="75"/>
      <c r="EV19" s="75"/>
      <c r="EW19" s="75"/>
      <c r="EX19" s="75"/>
      <c r="EY19" s="75"/>
      <c r="EZ19" s="75"/>
      <c r="FA19" s="75"/>
      <c r="FB19" s="75"/>
      <c r="FC19" s="75"/>
      <c r="FD19" s="75"/>
      <c r="FE19" s="75"/>
      <c r="FF19" s="75"/>
      <c r="FG19" s="75"/>
      <c r="FH19" s="75"/>
      <c r="FI19" s="75"/>
      <c r="FJ19" s="75"/>
      <c r="FK19" s="75"/>
      <c r="FL19" s="75"/>
      <c r="FM19" s="75"/>
      <c r="FN19" s="75"/>
      <c r="FO19" s="75"/>
      <c r="FP19" s="75"/>
      <c r="FQ19" s="75"/>
      <c r="FR19" s="75"/>
      <c r="FS19" s="75"/>
      <c r="FT19" s="75"/>
      <c r="FU19" s="75"/>
      <c r="FV19" s="75"/>
      <c r="FW19" s="75"/>
      <c r="FX19" s="75"/>
      <c r="FY19" s="75"/>
      <c r="FZ19" s="75"/>
      <c r="GA19" s="75"/>
      <c r="GB19" s="75"/>
      <c r="GC19" s="75"/>
      <c r="GD19" s="75"/>
      <c r="GE19" s="75"/>
      <c r="GF19" s="75"/>
      <c r="GG19" s="75"/>
      <c r="GH19" s="75"/>
      <c r="GI19" s="75"/>
      <c r="GJ19" s="75"/>
      <c r="GK19" s="75"/>
      <c r="GL19" s="75"/>
      <c r="GM19" s="75"/>
      <c r="GN19" s="75"/>
      <c r="GO19" s="75"/>
      <c r="GP19" s="75"/>
      <c r="GQ19" s="75"/>
      <c r="GR19" s="75"/>
      <c r="GS19" s="75"/>
      <c r="GT19" s="75"/>
      <c r="GU19" s="75"/>
      <c r="GV19" s="75"/>
      <c r="GW19" s="75"/>
      <c r="GX19" s="75"/>
      <c r="GY19" s="75"/>
      <c r="GZ19" s="75"/>
      <c r="HA19" s="75"/>
      <c r="HB19" s="75"/>
      <c r="HC19" s="75"/>
      <c r="HD19" s="75"/>
      <c r="HE19" s="75"/>
      <c r="HF19" s="75"/>
      <c r="HG19" s="75"/>
      <c r="HH19" s="75"/>
      <c r="HI19" s="75"/>
      <c r="HJ19" s="75"/>
      <c r="HK19" s="75"/>
      <c r="HL19" s="75"/>
      <c r="HM19" s="75"/>
      <c r="HN19" s="75"/>
      <c r="HO19" s="75"/>
      <c r="HP19" s="75"/>
      <c r="HQ19" s="75"/>
      <c r="HR19" s="75"/>
      <c r="HS19" s="75"/>
      <c r="HT19" s="75"/>
      <c r="HU19" s="75"/>
      <c r="HV19" s="75"/>
      <c r="HW19" s="75"/>
      <c r="HX19" s="75"/>
      <c r="HY19" s="75"/>
      <c r="HZ19" s="75"/>
      <c r="IA19" s="75"/>
      <c r="IB19" s="75"/>
      <c r="IC19" s="75"/>
      <c r="ID19" s="75"/>
      <c r="IE19" s="75"/>
      <c r="IF19" s="75"/>
      <c r="IG19" s="75"/>
      <c r="IH19" s="75"/>
      <c r="II19" s="75"/>
      <c r="IJ19" s="75"/>
    </row>
    <row r="20" s="77" customFormat="1" customHeight="1" spans="7:245">
      <c r="G20" s="75"/>
      <c r="H20" s="75"/>
      <c r="IK20" s="57"/>
    </row>
    <row r="21" s="77" customFormat="1" customHeight="1" spans="7:245">
      <c r="G21" s="75"/>
      <c r="H21" s="75"/>
      <c r="IK21" s="57"/>
    </row>
    <row r="22" s="77" customFormat="1" customHeight="1" spans="245:245">
      <c r="IK22" s="57"/>
    </row>
    <row r="23" s="77" customFormat="1" customHeight="1" spans="245:245">
      <c r="IK23" s="57"/>
    </row>
    <row r="24" s="77" customFormat="1" customHeight="1" spans="245:245">
      <c r="IK24" s="57"/>
    </row>
    <row r="25" s="77" customFormat="1" customHeight="1" spans="245:245">
      <c r="IK25" s="57"/>
    </row>
    <row r="26" s="77" customFormat="1" customHeight="1" spans="245:245">
      <c r="IK26" s="57"/>
    </row>
    <row r="27" s="77" customFormat="1" customHeight="1" spans="245:245">
      <c r="IK27" s="57"/>
    </row>
    <row r="28" s="77" customFormat="1" customHeight="1" spans="245:245">
      <c r="IK28" s="57"/>
    </row>
    <row r="29" s="77" customFormat="1" customHeight="1" spans="245:245">
      <c r="IK29" s="57"/>
    </row>
    <row r="30" s="77" customFormat="1" customHeight="1" spans="245:245">
      <c r="IK30" s="57"/>
    </row>
    <row r="31" s="77" customFormat="1" customHeight="1" spans="245:245">
      <c r="IK31" s="57"/>
    </row>
    <row r="32" s="77" customFormat="1" customHeight="1" spans="245:245">
      <c r="IK32" s="57"/>
    </row>
    <row r="33" s="77" customFormat="1" customHeight="1" spans="245:245">
      <c r="IK33" s="57"/>
    </row>
    <row r="34" s="77" customFormat="1" customHeight="1" spans="245:245">
      <c r="IK34" s="57"/>
    </row>
    <row r="35" s="77" customFormat="1" customHeight="1" spans="245:245">
      <c r="IK35" s="57"/>
    </row>
    <row r="36" s="77" customFormat="1" customHeight="1" spans="245:245">
      <c r="IK36" s="57"/>
    </row>
    <row r="37" s="77" customFormat="1" customHeight="1" spans="245:245">
      <c r="IK37" s="57"/>
    </row>
    <row r="38" s="77" customFormat="1" customHeight="1" spans="245:245">
      <c r="IK38" s="57"/>
    </row>
    <row r="39" s="77" customFormat="1" customHeight="1" spans="245:245">
      <c r="IK39" s="57"/>
    </row>
    <row r="40" s="77" customFormat="1" customHeight="1" spans="245:245">
      <c r="IK40" s="57"/>
    </row>
    <row r="41" s="77" customFormat="1" customHeight="1" spans="245:245">
      <c r="IK41" s="57"/>
    </row>
    <row r="42" s="77" customFormat="1" customHeight="1" spans="245:245">
      <c r="IK42" s="57"/>
    </row>
    <row r="43" s="77" customFormat="1" customHeight="1" spans="245:245">
      <c r="IK43" s="57"/>
    </row>
  </sheetData>
  <mergeCells count="1">
    <mergeCell ref="A1:D1"/>
  </mergeCells>
  <printOptions horizontalCentered="1"/>
  <pageMargins left="0.747222222222222" right="0.747222222222222" top="0.994444444444444" bottom="0.994444444444444" header="0.506944444444444" footer="0.506944444444444"/>
  <pageSetup paperSize="9" scale="89" fitToHeight="0" orientation="landscape"/>
  <headerFooter>
    <oddHeader>&amp;L&amp;"宋体,常规"&amp;11&amp;A</oddHead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R12"/>
  <sheetViews>
    <sheetView view="pageBreakPreview" zoomScaleNormal="100" zoomScaleSheetLayoutView="100" workbookViewId="0">
      <selection activeCell="B125" sqref="B125"/>
    </sheetView>
  </sheetViews>
  <sheetFormatPr defaultColWidth="9" defaultRowHeight="14.25"/>
  <cols>
    <col min="1" max="1" width="10.875" style="57" customWidth="1"/>
    <col min="2" max="2" width="13.125" style="57" customWidth="1"/>
    <col min="3" max="3" width="36.375" style="57" customWidth="1"/>
    <col min="4" max="4" width="19.875" style="57" customWidth="1"/>
    <col min="5" max="252" width="9" style="57"/>
  </cols>
  <sheetData>
    <row r="1" s="54" customFormat="1" ht="33" customHeight="1" spans="1:4">
      <c r="A1" s="58" t="s">
        <v>1874</v>
      </c>
      <c r="B1" s="59"/>
      <c r="C1" s="59"/>
      <c r="D1" s="60"/>
    </row>
    <row r="2" s="54" customFormat="1" ht="30" customHeight="1" spans="1:4">
      <c r="A2" s="61" t="str">
        <f>""</f>
        <v/>
      </c>
      <c r="B2" s="62"/>
      <c r="C2" s="62"/>
      <c r="D2" s="63" t="s">
        <v>3</v>
      </c>
    </row>
    <row r="3" s="55" customFormat="1" ht="30" customHeight="1" spans="1:252">
      <c r="A3" s="64" t="s">
        <v>423</v>
      </c>
      <c r="B3" s="64" t="s">
        <v>65</v>
      </c>
      <c r="C3" s="64" t="s">
        <v>66</v>
      </c>
      <c r="D3" s="65" t="s">
        <v>100</v>
      </c>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66"/>
      <c r="AL3" s="66"/>
      <c r="AM3" s="66"/>
      <c r="AN3" s="66"/>
      <c r="AO3" s="66"/>
      <c r="AP3" s="66"/>
      <c r="AQ3" s="66"/>
      <c r="AR3" s="66"/>
      <c r="AS3" s="66"/>
      <c r="AT3" s="66"/>
      <c r="AU3" s="66"/>
      <c r="AV3" s="66"/>
      <c r="AW3" s="66"/>
      <c r="AX3" s="66"/>
      <c r="AY3" s="66"/>
      <c r="AZ3" s="66"/>
      <c r="BA3" s="66"/>
      <c r="BB3" s="66"/>
      <c r="BC3" s="66"/>
      <c r="BD3" s="66"/>
      <c r="BE3" s="66"/>
      <c r="BF3" s="66"/>
      <c r="BG3" s="66"/>
      <c r="BH3" s="66"/>
      <c r="BI3" s="66"/>
      <c r="BJ3" s="66"/>
      <c r="BK3" s="66"/>
      <c r="BL3" s="66"/>
      <c r="BM3" s="66"/>
      <c r="BN3" s="66"/>
      <c r="BO3" s="66"/>
      <c r="BP3" s="66"/>
      <c r="BQ3" s="66"/>
      <c r="BR3" s="66"/>
      <c r="BS3" s="66"/>
      <c r="BT3" s="66"/>
      <c r="BU3" s="66"/>
      <c r="BV3" s="66"/>
      <c r="BW3" s="66"/>
      <c r="BX3" s="66"/>
      <c r="BY3" s="66"/>
      <c r="BZ3" s="66"/>
      <c r="CA3" s="66"/>
      <c r="CB3" s="66"/>
      <c r="CC3" s="66"/>
      <c r="CD3" s="66"/>
      <c r="CE3" s="66"/>
      <c r="CF3" s="66"/>
      <c r="CG3" s="66"/>
      <c r="CH3" s="66"/>
      <c r="CI3" s="66"/>
      <c r="CJ3" s="66"/>
      <c r="CK3" s="66"/>
      <c r="CL3" s="66"/>
      <c r="CM3" s="66"/>
      <c r="CN3" s="66"/>
      <c r="CO3" s="66"/>
      <c r="CP3" s="66"/>
      <c r="CQ3" s="66"/>
      <c r="CR3" s="66"/>
      <c r="CS3" s="66"/>
      <c r="CT3" s="66"/>
      <c r="CU3" s="66"/>
      <c r="CV3" s="66"/>
      <c r="CW3" s="66"/>
      <c r="CX3" s="66"/>
      <c r="CY3" s="66"/>
      <c r="CZ3" s="66"/>
      <c r="DA3" s="66"/>
      <c r="DB3" s="66"/>
      <c r="DC3" s="66"/>
      <c r="DD3" s="66"/>
      <c r="DE3" s="66"/>
      <c r="DF3" s="66"/>
      <c r="DG3" s="66"/>
      <c r="DH3" s="66"/>
      <c r="DI3" s="66"/>
      <c r="DJ3" s="66"/>
      <c r="DK3" s="66"/>
      <c r="DL3" s="66"/>
      <c r="DM3" s="66"/>
      <c r="DN3" s="66"/>
      <c r="DO3" s="66"/>
      <c r="DP3" s="66"/>
      <c r="DQ3" s="66"/>
      <c r="DR3" s="66"/>
      <c r="DS3" s="66"/>
      <c r="DT3" s="66"/>
      <c r="DU3" s="66"/>
      <c r="DV3" s="66"/>
      <c r="DW3" s="66"/>
      <c r="DX3" s="66"/>
      <c r="DY3" s="66"/>
      <c r="DZ3" s="66"/>
      <c r="EA3" s="66"/>
      <c r="EB3" s="66"/>
      <c r="EC3" s="66"/>
      <c r="ED3" s="66"/>
      <c r="EE3" s="66"/>
      <c r="EF3" s="66"/>
      <c r="EG3" s="66"/>
      <c r="EH3" s="66"/>
      <c r="EI3" s="66"/>
      <c r="EJ3" s="66"/>
      <c r="EK3" s="66"/>
      <c r="EL3" s="66"/>
      <c r="EM3" s="66"/>
      <c r="EN3" s="66"/>
      <c r="EO3" s="66"/>
      <c r="EP3" s="66"/>
      <c r="EQ3" s="66"/>
      <c r="ER3" s="66"/>
      <c r="ES3" s="66"/>
      <c r="ET3" s="66"/>
      <c r="EU3" s="66"/>
      <c r="EV3" s="66"/>
      <c r="EW3" s="66"/>
      <c r="EX3" s="66"/>
      <c r="EY3" s="66"/>
      <c r="EZ3" s="66"/>
      <c r="FA3" s="66"/>
      <c r="FB3" s="66"/>
      <c r="FC3" s="66"/>
      <c r="FD3" s="66"/>
      <c r="FE3" s="66"/>
      <c r="FF3" s="66"/>
      <c r="FG3" s="66"/>
      <c r="FH3" s="66"/>
      <c r="FI3" s="66"/>
      <c r="FJ3" s="66"/>
      <c r="FK3" s="66"/>
      <c r="FL3" s="66"/>
      <c r="FM3" s="66"/>
      <c r="FN3" s="66"/>
      <c r="FO3" s="66"/>
      <c r="FP3" s="66"/>
      <c r="FQ3" s="66"/>
      <c r="FR3" s="66"/>
      <c r="FS3" s="66"/>
      <c r="FT3" s="66"/>
      <c r="FU3" s="66"/>
      <c r="FV3" s="66"/>
      <c r="FW3" s="66"/>
      <c r="FX3" s="66"/>
      <c r="FY3" s="66"/>
      <c r="FZ3" s="66"/>
      <c r="GA3" s="66"/>
      <c r="GB3" s="66"/>
      <c r="GC3" s="66"/>
      <c r="GD3" s="66"/>
      <c r="GE3" s="66"/>
      <c r="GF3" s="66"/>
      <c r="GG3" s="66"/>
      <c r="GH3" s="66"/>
      <c r="GI3" s="66"/>
      <c r="GJ3" s="66"/>
      <c r="GK3" s="66"/>
      <c r="GL3" s="66"/>
      <c r="GM3" s="66"/>
      <c r="GN3" s="66"/>
      <c r="GO3" s="66"/>
      <c r="GP3" s="66"/>
      <c r="GQ3" s="66"/>
      <c r="GR3" s="66"/>
      <c r="GS3" s="66"/>
      <c r="GT3" s="66"/>
      <c r="GU3" s="66"/>
      <c r="GV3" s="66"/>
      <c r="GW3" s="66"/>
      <c r="GX3" s="66"/>
      <c r="GY3" s="66"/>
      <c r="GZ3" s="66"/>
      <c r="HA3" s="66"/>
      <c r="HB3" s="66"/>
      <c r="HC3" s="66"/>
      <c r="HD3" s="66"/>
      <c r="HE3" s="66"/>
      <c r="HF3" s="66"/>
      <c r="HG3" s="66"/>
      <c r="HH3" s="66"/>
      <c r="HI3" s="66"/>
      <c r="HJ3" s="66"/>
      <c r="HK3" s="66"/>
      <c r="HL3" s="66"/>
      <c r="HM3" s="66"/>
      <c r="HN3" s="66"/>
      <c r="HO3" s="66"/>
      <c r="HP3" s="66"/>
      <c r="HQ3" s="66"/>
      <c r="HR3" s="66"/>
      <c r="HS3" s="66"/>
      <c r="HT3" s="66"/>
      <c r="HU3" s="66"/>
      <c r="HV3" s="66"/>
      <c r="HW3" s="66"/>
      <c r="HX3" s="66"/>
      <c r="HY3" s="66"/>
      <c r="HZ3" s="66"/>
      <c r="IA3" s="66"/>
      <c r="IB3" s="66"/>
      <c r="IC3" s="66"/>
      <c r="ID3" s="66"/>
      <c r="IE3" s="66"/>
      <c r="IF3" s="66"/>
      <c r="IG3" s="66"/>
      <c r="IH3" s="66"/>
      <c r="II3" s="66"/>
      <c r="IJ3" s="66"/>
      <c r="IK3" s="66"/>
      <c r="IL3" s="66"/>
      <c r="IM3" s="66"/>
      <c r="IN3" s="66"/>
      <c r="IO3" s="66"/>
      <c r="IP3" s="66"/>
      <c r="IQ3" s="66"/>
      <c r="IR3" s="66"/>
    </row>
    <row r="4" s="56" customFormat="1" ht="30" customHeight="1" spans="1:9">
      <c r="A4" s="67">
        <v>1</v>
      </c>
      <c r="B4" s="68" t="s">
        <v>1875</v>
      </c>
      <c r="C4" s="69" t="s">
        <v>1876</v>
      </c>
      <c r="D4" s="70">
        <f>D5+D10</f>
        <v>14371</v>
      </c>
      <c r="H4" s="54"/>
      <c r="I4" s="54"/>
    </row>
    <row r="5" s="56" customFormat="1" ht="30" customHeight="1" spans="1:9">
      <c r="A5" s="67">
        <v>2</v>
      </c>
      <c r="B5" s="71" t="s">
        <v>1877</v>
      </c>
      <c r="C5" s="72" t="s">
        <v>1878</v>
      </c>
      <c r="D5" s="73">
        <f>D6+D7+D8+D9</f>
        <v>2489</v>
      </c>
      <c r="H5" s="54"/>
      <c r="I5" s="54"/>
    </row>
    <row r="6" s="56" customFormat="1" ht="30" customHeight="1" spans="1:9">
      <c r="A6" s="67">
        <v>3</v>
      </c>
      <c r="B6" s="71" t="s">
        <v>1879</v>
      </c>
      <c r="C6" s="72" t="s">
        <v>1880</v>
      </c>
      <c r="D6" s="73">
        <v>2137</v>
      </c>
      <c r="H6" s="54"/>
      <c r="I6" s="54"/>
    </row>
    <row r="7" s="56" customFormat="1" ht="30" customHeight="1" spans="1:9">
      <c r="A7" s="67">
        <v>4</v>
      </c>
      <c r="B7" s="71" t="s">
        <v>1881</v>
      </c>
      <c r="C7" s="72" t="s">
        <v>1882</v>
      </c>
      <c r="D7" s="73">
        <v>318</v>
      </c>
      <c r="H7" s="54"/>
      <c r="I7" s="54"/>
    </row>
    <row r="8" s="56" customFormat="1" ht="30" customHeight="1" spans="1:9">
      <c r="A8" s="67">
        <v>5</v>
      </c>
      <c r="B8" s="71" t="s">
        <v>1883</v>
      </c>
      <c r="C8" s="72" t="s">
        <v>1884</v>
      </c>
      <c r="D8" s="73">
        <v>31</v>
      </c>
      <c r="H8" s="54"/>
      <c r="I8" s="54"/>
    </row>
    <row r="9" s="56" customFormat="1" ht="30" customHeight="1" spans="1:9">
      <c r="A9" s="67">
        <v>6</v>
      </c>
      <c r="B9" s="71" t="s">
        <v>1885</v>
      </c>
      <c r="C9" s="72" t="s">
        <v>1886</v>
      </c>
      <c r="D9" s="73">
        <v>3</v>
      </c>
      <c r="H9" s="54"/>
      <c r="I9" s="54"/>
    </row>
    <row r="10" s="56" customFormat="1" ht="30" customHeight="1" spans="1:9">
      <c r="A10" s="67">
        <v>7</v>
      </c>
      <c r="B10" s="71" t="s">
        <v>1887</v>
      </c>
      <c r="C10" s="72" t="s">
        <v>1888</v>
      </c>
      <c r="D10" s="73">
        <v>11882</v>
      </c>
      <c r="H10" s="54"/>
      <c r="I10" s="54"/>
    </row>
    <row r="11" s="56" customFormat="1" ht="30" customHeight="1" spans="1:9">
      <c r="A11" s="67">
        <v>8</v>
      </c>
      <c r="B11" s="71" t="s">
        <v>1889</v>
      </c>
      <c r="C11" s="72" t="s">
        <v>1880</v>
      </c>
      <c r="D11" s="73">
        <v>11827</v>
      </c>
      <c r="H11" s="54"/>
      <c r="I11" s="54"/>
    </row>
    <row r="12" s="56" customFormat="1" ht="30" customHeight="1" spans="1:9">
      <c r="A12" s="67">
        <v>9</v>
      </c>
      <c r="B12" s="71" t="s">
        <v>1890</v>
      </c>
      <c r="C12" s="72" t="s">
        <v>1891</v>
      </c>
      <c r="D12" s="73">
        <v>55</v>
      </c>
      <c r="H12" s="54"/>
      <c r="I12" s="54"/>
    </row>
  </sheetData>
  <mergeCells count="2">
    <mergeCell ref="A1:D1"/>
    <mergeCell ref="A2:C2"/>
  </mergeCells>
  <pageMargins left="0.750694444444444" right="0.750694444444444" top="0.994444444444444" bottom="0.994444444444444" header="0.495833333333333" footer="0.495833333333333"/>
  <pageSetup paperSize="9" orientation="portrait"/>
  <headerFooter>
    <oddHeader>&amp;L&amp;"宋体,常规"&amp;11 2025年-附表4-1</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P27"/>
  <sheetViews>
    <sheetView view="pageBreakPreview" zoomScaleNormal="100" zoomScaleSheetLayoutView="100" workbookViewId="0">
      <selection activeCell="B125" sqref="B125"/>
    </sheetView>
  </sheetViews>
  <sheetFormatPr defaultColWidth="9" defaultRowHeight="14.25"/>
  <cols>
    <col min="1" max="1" width="11.25" style="265" customWidth="1"/>
    <col min="2" max="2" width="30.75" style="265" customWidth="1"/>
    <col min="3" max="5" width="11.75" style="423" customWidth="1"/>
    <col min="6" max="8" width="11.625" style="264" customWidth="1"/>
    <col min="9" max="11" width="12.625" style="264" customWidth="1"/>
  </cols>
  <sheetData>
    <row r="1" s="262" customFormat="1" ht="26" customHeight="1" spans="1:11">
      <c r="A1" s="137" t="s">
        <v>64</v>
      </c>
      <c r="B1" s="137"/>
      <c r="C1" s="138"/>
      <c r="D1" s="138"/>
      <c r="E1" s="138"/>
      <c r="F1" s="137"/>
      <c r="G1" s="137"/>
      <c r="H1" s="137"/>
      <c r="I1" s="137"/>
      <c r="J1" s="137"/>
      <c r="K1" s="137"/>
    </row>
    <row r="2" s="263" customFormat="1" ht="26" customHeight="1" spans="1:11">
      <c r="A2" s="265"/>
      <c r="B2" s="265"/>
      <c r="C2" s="423"/>
      <c r="D2" s="423"/>
      <c r="E2" s="423"/>
      <c r="F2" s="264"/>
      <c r="G2" s="264"/>
      <c r="H2" s="264"/>
      <c r="I2" s="264"/>
      <c r="J2" s="264"/>
      <c r="K2" s="264" t="s">
        <v>3</v>
      </c>
    </row>
    <row r="3" s="264" customFormat="1" ht="15" customHeight="1" spans="1:11">
      <c r="A3" s="278" t="s">
        <v>65</v>
      </c>
      <c r="B3" s="278" t="s">
        <v>66</v>
      </c>
      <c r="C3" s="268" t="s">
        <v>67</v>
      </c>
      <c r="D3" s="268"/>
      <c r="E3" s="268"/>
      <c r="F3" s="268" t="s">
        <v>68</v>
      </c>
      <c r="G3" s="268"/>
      <c r="H3" s="268"/>
      <c r="I3" s="268" t="s">
        <v>69</v>
      </c>
      <c r="J3" s="268"/>
      <c r="K3" s="268"/>
    </row>
    <row r="4" s="264" customFormat="1" ht="15" customHeight="1" spans="1:11">
      <c r="A4" s="279"/>
      <c r="B4" s="279"/>
      <c r="C4" s="268" t="s">
        <v>70</v>
      </c>
      <c r="D4" s="268" t="s">
        <v>71</v>
      </c>
      <c r="E4" s="268" t="s">
        <v>72</v>
      </c>
      <c r="F4" s="268" t="s">
        <v>70</v>
      </c>
      <c r="G4" s="268" t="s">
        <v>71</v>
      </c>
      <c r="H4" s="268" t="s">
        <v>72</v>
      </c>
      <c r="I4" s="268" t="s">
        <v>70</v>
      </c>
      <c r="J4" s="268" t="s">
        <v>71</v>
      </c>
      <c r="K4" s="268" t="s">
        <v>72</v>
      </c>
    </row>
    <row r="5" s="263" customFormat="1" ht="15" customHeight="1" spans="1:11">
      <c r="A5" s="270"/>
      <c r="B5" s="424" t="s">
        <v>73</v>
      </c>
      <c r="C5" s="272">
        <f t="shared" ref="C5:H5" si="0">SUM(C6,C20)</f>
        <v>82582</v>
      </c>
      <c r="D5" s="272">
        <f t="shared" si="0"/>
        <v>55722</v>
      </c>
      <c r="E5" s="272">
        <f t="shared" si="0"/>
        <v>26860</v>
      </c>
      <c r="F5" s="272">
        <f t="shared" si="0"/>
        <v>74781</v>
      </c>
      <c r="G5" s="272">
        <f t="shared" si="0"/>
        <v>56676</v>
      </c>
      <c r="H5" s="272">
        <f t="shared" si="0"/>
        <v>18105</v>
      </c>
      <c r="I5" s="427">
        <f t="shared" ref="I5:I24" si="1">F5/C5*100</f>
        <v>90.6</v>
      </c>
      <c r="J5" s="427">
        <f t="shared" ref="J5:J24" si="2">G5/D5*100</f>
        <v>101.7</v>
      </c>
      <c r="K5" s="427">
        <f t="shared" ref="K5:K10" si="3">H5/E5*100</f>
        <v>67.4</v>
      </c>
    </row>
    <row r="6" s="263" customFormat="1" ht="15" customHeight="1" spans="1:11">
      <c r="A6" s="270">
        <v>101</v>
      </c>
      <c r="B6" s="270" t="s">
        <v>74</v>
      </c>
      <c r="C6" s="274">
        <v>62582</v>
      </c>
      <c r="D6" s="274">
        <v>36222</v>
      </c>
      <c r="E6" s="274">
        <v>26360</v>
      </c>
      <c r="F6" s="274">
        <v>50442</v>
      </c>
      <c r="G6" s="274">
        <v>33085</v>
      </c>
      <c r="H6" s="274">
        <v>17357</v>
      </c>
      <c r="I6" s="428">
        <f t="shared" si="1"/>
        <v>80.6</v>
      </c>
      <c r="J6" s="428">
        <f t="shared" si="2"/>
        <v>91.3</v>
      </c>
      <c r="K6" s="428">
        <f t="shared" si="3"/>
        <v>65.8</v>
      </c>
    </row>
    <row r="7" s="263" customFormat="1" ht="15" customHeight="1" spans="1:11">
      <c r="A7" s="270">
        <v>10101</v>
      </c>
      <c r="B7" s="270" t="s">
        <v>75</v>
      </c>
      <c r="C7" s="274">
        <v>30572</v>
      </c>
      <c r="D7" s="274">
        <v>16286</v>
      </c>
      <c r="E7" s="274">
        <v>14286</v>
      </c>
      <c r="F7" s="429">
        <v>22464</v>
      </c>
      <c r="G7" s="274">
        <v>15080</v>
      </c>
      <c r="H7" s="274">
        <v>7384</v>
      </c>
      <c r="I7" s="428">
        <f t="shared" si="1"/>
        <v>73.5</v>
      </c>
      <c r="J7" s="428">
        <f t="shared" si="2"/>
        <v>92.6</v>
      </c>
      <c r="K7" s="428">
        <f t="shared" si="3"/>
        <v>51.7</v>
      </c>
    </row>
    <row r="8" s="263" customFormat="1" ht="15" customHeight="1" spans="1:11">
      <c r="A8" s="275">
        <v>10104</v>
      </c>
      <c r="B8" s="275" t="s">
        <v>76</v>
      </c>
      <c r="C8" s="274">
        <v>9950</v>
      </c>
      <c r="D8" s="274">
        <v>2450</v>
      </c>
      <c r="E8" s="274">
        <v>7500</v>
      </c>
      <c r="F8" s="429">
        <v>5128</v>
      </c>
      <c r="G8" s="274">
        <v>1939</v>
      </c>
      <c r="H8" s="274">
        <v>3189</v>
      </c>
      <c r="I8" s="428">
        <f t="shared" si="1"/>
        <v>51.5</v>
      </c>
      <c r="J8" s="428">
        <f t="shared" si="2"/>
        <v>79.1</v>
      </c>
      <c r="K8" s="428">
        <f t="shared" si="3"/>
        <v>42.5</v>
      </c>
    </row>
    <row r="9" s="263" customFormat="1" ht="15" customHeight="1" spans="1:11">
      <c r="A9" s="275">
        <v>10106</v>
      </c>
      <c r="B9" s="275" t="s">
        <v>77</v>
      </c>
      <c r="C9" s="274">
        <v>2336</v>
      </c>
      <c r="D9" s="274">
        <v>2267</v>
      </c>
      <c r="E9" s="274">
        <v>69</v>
      </c>
      <c r="F9" s="429">
        <v>2095</v>
      </c>
      <c r="G9" s="274">
        <v>2087</v>
      </c>
      <c r="H9" s="274">
        <v>8</v>
      </c>
      <c r="I9" s="428">
        <f t="shared" si="1"/>
        <v>89.7</v>
      </c>
      <c r="J9" s="428">
        <f t="shared" si="2"/>
        <v>92.1</v>
      </c>
      <c r="K9" s="428">
        <f t="shared" si="3"/>
        <v>11.6</v>
      </c>
    </row>
    <row r="10" s="263" customFormat="1" ht="15" customHeight="1" spans="1:11">
      <c r="A10" s="275">
        <v>10107</v>
      </c>
      <c r="B10" s="275" t="s">
        <v>78</v>
      </c>
      <c r="C10" s="274">
        <v>909</v>
      </c>
      <c r="D10" s="274">
        <v>364</v>
      </c>
      <c r="E10" s="274">
        <v>545</v>
      </c>
      <c r="F10" s="429">
        <v>783</v>
      </c>
      <c r="G10" s="274">
        <v>652</v>
      </c>
      <c r="H10" s="274">
        <v>131</v>
      </c>
      <c r="I10" s="428">
        <f t="shared" si="1"/>
        <v>86.1</v>
      </c>
      <c r="J10" s="428">
        <f t="shared" si="2"/>
        <v>179.1</v>
      </c>
      <c r="K10" s="428">
        <f t="shared" si="3"/>
        <v>24</v>
      </c>
    </row>
    <row r="11" s="263" customFormat="1" ht="15" customHeight="1" spans="1:11">
      <c r="A11" s="275">
        <v>10109</v>
      </c>
      <c r="B11" s="275" t="s">
        <v>79</v>
      </c>
      <c r="C11" s="274">
        <v>2980</v>
      </c>
      <c r="D11" s="274">
        <v>2980</v>
      </c>
      <c r="E11" s="274"/>
      <c r="F11" s="429">
        <v>2095</v>
      </c>
      <c r="G11" s="274">
        <v>1305</v>
      </c>
      <c r="H11" s="274">
        <v>790</v>
      </c>
      <c r="I11" s="428">
        <f t="shared" si="1"/>
        <v>70.3</v>
      </c>
      <c r="J11" s="428">
        <f t="shared" si="2"/>
        <v>43.8</v>
      </c>
      <c r="K11" s="428"/>
    </row>
    <row r="12" s="263" customFormat="1" ht="15" customHeight="1" spans="1:11">
      <c r="A12" s="275">
        <v>10110</v>
      </c>
      <c r="B12" s="275" t="s">
        <v>80</v>
      </c>
      <c r="C12" s="274">
        <v>2500</v>
      </c>
      <c r="D12" s="274">
        <v>2380</v>
      </c>
      <c r="E12" s="274">
        <v>120</v>
      </c>
      <c r="F12" s="429">
        <v>2857</v>
      </c>
      <c r="G12" s="274">
        <v>2696</v>
      </c>
      <c r="H12" s="274">
        <v>161</v>
      </c>
      <c r="I12" s="428">
        <f t="shared" si="1"/>
        <v>114.3</v>
      </c>
      <c r="J12" s="428">
        <f t="shared" si="2"/>
        <v>113.3</v>
      </c>
      <c r="K12" s="428">
        <f t="shared" ref="K12:K14" si="4">H12/E12*100</f>
        <v>134.2</v>
      </c>
    </row>
    <row r="13" s="263" customFormat="1" ht="15" customHeight="1" spans="1:11">
      <c r="A13" s="275">
        <v>10111</v>
      </c>
      <c r="B13" s="275" t="s">
        <v>81</v>
      </c>
      <c r="C13" s="274">
        <v>2700</v>
      </c>
      <c r="D13" s="274">
        <v>1520</v>
      </c>
      <c r="E13" s="274">
        <v>1180</v>
      </c>
      <c r="F13" s="429">
        <v>1912</v>
      </c>
      <c r="G13" s="274">
        <v>1537</v>
      </c>
      <c r="H13" s="274">
        <v>375</v>
      </c>
      <c r="I13" s="428">
        <f t="shared" si="1"/>
        <v>70.8</v>
      </c>
      <c r="J13" s="428">
        <f t="shared" si="2"/>
        <v>101.1</v>
      </c>
      <c r="K13" s="428">
        <f t="shared" si="4"/>
        <v>31.8</v>
      </c>
    </row>
    <row r="14" s="263" customFormat="1" ht="15" customHeight="1" spans="1:11">
      <c r="A14" s="275">
        <v>10112</v>
      </c>
      <c r="B14" s="275" t="s">
        <v>82</v>
      </c>
      <c r="C14" s="274">
        <v>6300</v>
      </c>
      <c r="D14" s="274">
        <v>3900</v>
      </c>
      <c r="E14" s="274">
        <v>2400</v>
      </c>
      <c r="F14" s="429">
        <v>6208</v>
      </c>
      <c r="G14" s="274">
        <v>5075</v>
      </c>
      <c r="H14" s="274">
        <v>1133</v>
      </c>
      <c r="I14" s="428">
        <f t="shared" si="1"/>
        <v>98.5</v>
      </c>
      <c r="J14" s="428">
        <f t="shared" si="2"/>
        <v>130.1</v>
      </c>
      <c r="K14" s="428">
        <f t="shared" si="4"/>
        <v>47.2</v>
      </c>
    </row>
    <row r="15" s="263" customFormat="1" ht="15" customHeight="1" spans="1:11">
      <c r="A15" s="275">
        <v>10113</v>
      </c>
      <c r="B15" s="275" t="s">
        <v>83</v>
      </c>
      <c r="C15" s="274">
        <v>100</v>
      </c>
      <c r="D15" s="274">
        <v>100</v>
      </c>
      <c r="E15" s="274"/>
      <c r="F15" s="429">
        <v>888</v>
      </c>
      <c r="G15" s="274">
        <v>830</v>
      </c>
      <c r="H15" s="274">
        <v>58</v>
      </c>
      <c r="I15" s="428">
        <f t="shared" si="1"/>
        <v>888</v>
      </c>
      <c r="J15" s="428">
        <f t="shared" si="2"/>
        <v>830</v>
      </c>
      <c r="K15" s="428"/>
    </row>
    <row r="16" s="263" customFormat="1" ht="15" customHeight="1" spans="1:11">
      <c r="A16" s="275">
        <v>10114</v>
      </c>
      <c r="B16" s="275" t="s">
        <v>84</v>
      </c>
      <c r="C16" s="274">
        <v>700</v>
      </c>
      <c r="D16" s="274">
        <v>700</v>
      </c>
      <c r="E16" s="274"/>
      <c r="F16" s="429">
        <v>724</v>
      </c>
      <c r="G16" s="274">
        <v>719</v>
      </c>
      <c r="H16" s="274">
        <v>5</v>
      </c>
      <c r="I16" s="428">
        <f t="shared" si="1"/>
        <v>103.4</v>
      </c>
      <c r="J16" s="428">
        <f t="shared" si="2"/>
        <v>102.7</v>
      </c>
      <c r="K16" s="428"/>
    </row>
    <row r="17" s="263" customFormat="1" ht="15" customHeight="1" spans="1:11">
      <c r="A17" s="275">
        <v>10118</v>
      </c>
      <c r="B17" s="275" t="s">
        <v>85</v>
      </c>
      <c r="C17" s="274">
        <v>260</v>
      </c>
      <c r="D17" s="274">
        <v>260</v>
      </c>
      <c r="E17" s="274"/>
      <c r="F17" s="429">
        <v>4162</v>
      </c>
      <c r="G17" s="274">
        <v>379</v>
      </c>
      <c r="H17" s="274">
        <v>3783</v>
      </c>
      <c r="I17" s="428">
        <f t="shared" si="1"/>
        <v>1600.8</v>
      </c>
      <c r="J17" s="428">
        <f t="shared" si="2"/>
        <v>145.8</v>
      </c>
      <c r="K17" s="428"/>
    </row>
    <row r="18" s="263" customFormat="1" ht="15" customHeight="1" spans="1:11">
      <c r="A18" s="275">
        <v>10119</v>
      </c>
      <c r="B18" s="275" t="s">
        <v>86</v>
      </c>
      <c r="C18" s="274">
        <v>650</v>
      </c>
      <c r="D18" s="274">
        <v>390</v>
      </c>
      <c r="E18" s="274">
        <v>260</v>
      </c>
      <c r="F18" s="429">
        <v>851</v>
      </c>
      <c r="G18" s="274">
        <v>612</v>
      </c>
      <c r="H18" s="274">
        <v>239</v>
      </c>
      <c r="I18" s="428">
        <f t="shared" si="1"/>
        <v>130.9</v>
      </c>
      <c r="J18" s="428">
        <f t="shared" si="2"/>
        <v>156.9</v>
      </c>
      <c r="K18" s="428">
        <f t="shared" ref="K18:K21" si="5">H18/E18*100</f>
        <v>91.9</v>
      </c>
    </row>
    <row r="19" s="263" customFormat="1" ht="15" customHeight="1" spans="1:11">
      <c r="A19" s="275">
        <v>10121</v>
      </c>
      <c r="B19" s="275" t="s">
        <v>87</v>
      </c>
      <c r="C19" s="274">
        <v>2625</v>
      </c>
      <c r="D19" s="274">
        <v>2625</v>
      </c>
      <c r="E19" s="274"/>
      <c r="F19" s="429">
        <v>275</v>
      </c>
      <c r="G19" s="274">
        <v>174</v>
      </c>
      <c r="H19" s="274">
        <v>101</v>
      </c>
      <c r="I19" s="428">
        <f t="shared" si="1"/>
        <v>10.5</v>
      </c>
      <c r="J19" s="428">
        <f t="shared" si="2"/>
        <v>6.6</v>
      </c>
      <c r="K19" s="428"/>
    </row>
    <row r="20" s="263" customFormat="1" ht="15" customHeight="1" spans="1:11">
      <c r="A20" s="275">
        <v>103</v>
      </c>
      <c r="B20" s="275" t="s">
        <v>88</v>
      </c>
      <c r="C20" s="274">
        <v>20000</v>
      </c>
      <c r="D20" s="274">
        <v>19500</v>
      </c>
      <c r="E20" s="274">
        <v>500</v>
      </c>
      <c r="F20" s="274">
        <v>24339</v>
      </c>
      <c r="G20" s="274">
        <v>23591</v>
      </c>
      <c r="H20" s="274">
        <v>748</v>
      </c>
      <c r="I20" s="428">
        <f t="shared" si="1"/>
        <v>121.7</v>
      </c>
      <c r="J20" s="428">
        <f t="shared" si="2"/>
        <v>121</v>
      </c>
      <c r="K20" s="428">
        <f t="shared" si="5"/>
        <v>149.6</v>
      </c>
    </row>
    <row r="21" s="263" customFormat="1" ht="15" customHeight="1" spans="1:11">
      <c r="A21" s="275">
        <v>10302</v>
      </c>
      <c r="B21" s="275" t="s">
        <v>89</v>
      </c>
      <c r="C21" s="274">
        <v>1620</v>
      </c>
      <c r="D21" s="274">
        <v>1120</v>
      </c>
      <c r="E21" s="274">
        <v>500</v>
      </c>
      <c r="F21" s="274">
        <v>1671</v>
      </c>
      <c r="G21" s="274">
        <v>1081</v>
      </c>
      <c r="H21" s="274">
        <v>590</v>
      </c>
      <c r="I21" s="428">
        <f t="shared" si="1"/>
        <v>103.1</v>
      </c>
      <c r="J21" s="428">
        <f t="shared" si="2"/>
        <v>96.5</v>
      </c>
      <c r="K21" s="428">
        <f t="shared" si="5"/>
        <v>118</v>
      </c>
    </row>
    <row r="22" s="263" customFormat="1" ht="15" customHeight="1" spans="1:11">
      <c r="A22" s="275">
        <v>10304</v>
      </c>
      <c r="B22" s="275" t="s">
        <v>90</v>
      </c>
      <c r="C22" s="274">
        <v>200</v>
      </c>
      <c r="D22" s="274">
        <v>200</v>
      </c>
      <c r="E22" s="274"/>
      <c r="F22" s="274">
        <v>356</v>
      </c>
      <c r="G22" s="274">
        <v>334</v>
      </c>
      <c r="H22" s="274">
        <v>22</v>
      </c>
      <c r="I22" s="428">
        <f t="shared" si="1"/>
        <v>178</v>
      </c>
      <c r="J22" s="428">
        <f t="shared" si="2"/>
        <v>167</v>
      </c>
      <c r="K22" s="428"/>
    </row>
    <row r="23" s="263" customFormat="1" ht="15" customHeight="1" spans="1:11">
      <c r="A23" s="275">
        <v>10305</v>
      </c>
      <c r="B23" s="275" t="s">
        <v>91</v>
      </c>
      <c r="C23" s="274">
        <v>80</v>
      </c>
      <c r="D23" s="274">
        <v>80</v>
      </c>
      <c r="E23" s="274"/>
      <c r="F23" s="274">
        <v>598</v>
      </c>
      <c r="G23" s="274">
        <v>598</v>
      </c>
      <c r="H23" s="425"/>
      <c r="I23" s="428">
        <f t="shared" si="1"/>
        <v>747.5</v>
      </c>
      <c r="J23" s="428">
        <f t="shared" si="2"/>
        <v>747.5</v>
      </c>
      <c r="K23" s="428"/>
    </row>
    <row r="24" s="263" customFormat="1" ht="15" customHeight="1" spans="1:11">
      <c r="A24" s="276">
        <v>10307</v>
      </c>
      <c r="B24" s="276" t="s">
        <v>92</v>
      </c>
      <c r="C24" s="274">
        <v>15000</v>
      </c>
      <c r="D24" s="274">
        <v>15000</v>
      </c>
      <c r="E24" s="274"/>
      <c r="F24" s="274">
        <v>21156</v>
      </c>
      <c r="G24" s="274">
        <v>21156</v>
      </c>
      <c r="H24" s="425"/>
      <c r="I24" s="428">
        <f t="shared" si="1"/>
        <v>141</v>
      </c>
      <c r="J24" s="428">
        <f t="shared" si="2"/>
        <v>141</v>
      </c>
      <c r="K24" s="428"/>
    </row>
    <row r="25" s="263" customFormat="1" ht="15" customHeight="1" spans="1:11">
      <c r="A25" s="276">
        <v>10308</v>
      </c>
      <c r="B25" s="276" t="s">
        <v>93</v>
      </c>
      <c r="C25" s="274"/>
      <c r="D25" s="274"/>
      <c r="E25" s="274"/>
      <c r="F25" s="274">
        <v>70</v>
      </c>
      <c r="G25" s="274">
        <v>70</v>
      </c>
      <c r="H25" s="425"/>
      <c r="I25" s="428"/>
      <c r="J25" s="428"/>
      <c r="K25" s="428"/>
    </row>
    <row r="26" s="263" customFormat="1" ht="15" customHeight="1" spans="1:11">
      <c r="A26" s="275">
        <v>10309</v>
      </c>
      <c r="B26" s="275" t="s">
        <v>94</v>
      </c>
      <c r="C26" s="274">
        <v>3100</v>
      </c>
      <c r="D26" s="274">
        <v>3100</v>
      </c>
      <c r="E26" s="274"/>
      <c r="F26" s="274">
        <v>18</v>
      </c>
      <c r="G26" s="274">
        <v>18</v>
      </c>
      <c r="H26" s="425"/>
      <c r="I26" s="428">
        <f>F26/C26*100</f>
        <v>0.6</v>
      </c>
      <c r="J26" s="428">
        <f>G26/D26*100</f>
        <v>0.6</v>
      </c>
      <c r="K26" s="428"/>
    </row>
    <row r="27" ht="15" customHeight="1" spans="1:16">
      <c r="A27" s="275">
        <v>10399</v>
      </c>
      <c r="B27" s="275" t="s">
        <v>95</v>
      </c>
      <c r="C27" s="273"/>
      <c r="D27" s="273"/>
      <c r="E27" s="273"/>
      <c r="F27" s="274">
        <v>470</v>
      </c>
      <c r="G27" s="274">
        <v>334</v>
      </c>
      <c r="H27" s="274">
        <v>136</v>
      </c>
      <c r="I27" s="428"/>
      <c r="J27" s="428"/>
      <c r="K27" s="428"/>
      <c r="L27" s="263"/>
      <c r="M27" s="263"/>
      <c r="N27" s="263"/>
      <c r="O27" s="263"/>
      <c r="P27" s="263"/>
    </row>
  </sheetData>
  <mergeCells count="7">
    <mergeCell ref="A1:K1"/>
    <mergeCell ref="A2:B2"/>
    <mergeCell ref="C3:E3"/>
    <mergeCell ref="F3:H3"/>
    <mergeCell ref="I3:K3"/>
    <mergeCell ref="A3:A4"/>
    <mergeCell ref="B3:B4"/>
  </mergeCells>
  <printOptions horizontalCentered="1"/>
  <pageMargins left="0.747222222222222" right="0.747222222222222" top="0.994444444444444" bottom="0.994444444444444" header="0.506944444444444" footer="0.506944444444444"/>
  <pageSetup paperSize="9" scale="81" orientation="landscape"/>
  <headerFooter>
    <oddHeader>&amp;L&amp;"宋体,常规"&amp;11&amp;A</oddHead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D22"/>
  <sheetViews>
    <sheetView view="pageBreakPreview" zoomScaleNormal="100" zoomScaleSheetLayoutView="100" workbookViewId="0">
      <selection activeCell="B125" sqref="B125"/>
    </sheetView>
  </sheetViews>
  <sheetFormatPr defaultColWidth="8" defaultRowHeight="14.25" outlineLevelCol="3"/>
  <cols>
    <col min="1" max="1" width="34.875" style="2" customWidth="1"/>
    <col min="2" max="2" width="25.125" style="27" customWidth="1"/>
    <col min="3" max="3" width="25.125" style="2" customWidth="1"/>
    <col min="4" max="4" width="25.125" style="28" customWidth="1"/>
    <col min="5" max="16384" width="8" style="2"/>
  </cols>
  <sheetData>
    <row r="1" s="1" customFormat="1" ht="35.25" customHeight="1" spans="1:4">
      <c r="A1" s="5" t="s">
        <v>1892</v>
      </c>
      <c r="B1" s="5"/>
      <c r="C1" s="5"/>
      <c r="D1" s="29"/>
    </row>
    <row r="2" s="1" customFormat="1" ht="15" customHeight="1" spans="1:4">
      <c r="A2" s="30"/>
      <c r="B2" s="30"/>
      <c r="C2" s="30"/>
      <c r="D2" s="31"/>
    </row>
    <row r="3" s="1" customFormat="1" ht="15" customHeight="1" spans="1:4">
      <c r="A3" s="6"/>
      <c r="B3" s="7"/>
      <c r="C3" s="6"/>
      <c r="D3" s="32" t="s">
        <v>3</v>
      </c>
    </row>
    <row r="4" s="1" customFormat="1" ht="38" customHeight="1" spans="1:4">
      <c r="A4" s="10" t="s">
        <v>559</v>
      </c>
      <c r="B4" s="10" t="s">
        <v>1893</v>
      </c>
      <c r="C4" s="10" t="s">
        <v>559</v>
      </c>
      <c r="D4" s="33" t="s">
        <v>1893</v>
      </c>
    </row>
    <row r="5" s="1" customFormat="1" ht="23" customHeight="1" spans="1:4">
      <c r="A5" s="22" t="s">
        <v>601</v>
      </c>
      <c r="B5" s="34">
        <v>1005</v>
      </c>
      <c r="C5" s="22" t="s">
        <v>602</v>
      </c>
      <c r="D5" s="11">
        <v>2137</v>
      </c>
    </row>
    <row r="6" s="1" customFormat="1" ht="23" customHeight="1" spans="1:4">
      <c r="A6" s="35" t="s">
        <v>603</v>
      </c>
      <c r="B6" s="20">
        <v>3</v>
      </c>
      <c r="C6" s="22" t="s">
        <v>604</v>
      </c>
      <c r="D6" s="13">
        <v>318</v>
      </c>
    </row>
    <row r="7" s="1" customFormat="1" ht="23" customHeight="1" spans="1:4">
      <c r="A7" s="36" t="s">
        <v>605</v>
      </c>
      <c r="B7" s="37">
        <v>2199</v>
      </c>
      <c r="C7" s="22" t="s">
        <v>606</v>
      </c>
      <c r="D7" s="16">
        <v>31</v>
      </c>
    </row>
    <row r="8" s="1" customFormat="1" ht="23" customHeight="1" spans="1:4">
      <c r="A8" s="35" t="s">
        <v>607</v>
      </c>
      <c r="B8" s="37">
        <v>2137</v>
      </c>
      <c r="C8" s="10" t="s">
        <v>1894</v>
      </c>
      <c r="D8" s="18"/>
    </row>
    <row r="9" s="1" customFormat="1" ht="23" customHeight="1" spans="1:4">
      <c r="A9" s="38" t="s">
        <v>608</v>
      </c>
      <c r="B9" s="37">
        <v>31</v>
      </c>
      <c r="C9" s="10" t="s">
        <v>1894</v>
      </c>
      <c r="D9" s="18"/>
    </row>
    <row r="10" s="1" customFormat="1" ht="23" customHeight="1" spans="1:4">
      <c r="A10" s="39" t="s">
        <v>609</v>
      </c>
      <c r="B10" s="40"/>
      <c r="C10" s="10" t="s">
        <v>1894</v>
      </c>
      <c r="D10" s="18"/>
    </row>
    <row r="11" s="1" customFormat="1" ht="23" customHeight="1" spans="1:4">
      <c r="A11" s="38" t="s">
        <v>610</v>
      </c>
      <c r="B11" s="37">
        <v>30</v>
      </c>
      <c r="C11" s="10" t="s">
        <v>1894</v>
      </c>
      <c r="D11" s="18"/>
    </row>
    <row r="12" s="1" customFormat="1" ht="23" customHeight="1" spans="1:4">
      <c r="A12" s="38" t="s">
        <v>611</v>
      </c>
      <c r="B12" s="37">
        <v>137</v>
      </c>
      <c r="C12" s="10" t="s">
        <v>1894</v>
      </c>
      <c r="D12" s="21"/>
    </row>
    <row r="13" s="1" customFormat="1" ht="23" customHeight="1" spans="1:4">
      <c r="A13" s="15" t="s">
        <v>612</v>
      </c>
      <c r="B13" s="17">
        <v>1</v>
      </c>
      <c r="C13" s="41" t="s">
        <v>613</v>
      </c>
      <c r="D13" s="23">
        <v>3</v>
      </c>
    </row>
    <row r="14" s="1" customFormat="1" ht="23" customHeight="1" spans="1:4">
      <c r="A14" s="15" t="s">
        <v>614</v>
      </c>
      <c r="B14" s="17">
        <v>1</v>
      </c>
      <c r="C14" s="42" t="s">
        <v>615</v>
      </c>
      <c r="D14" s="23"/>
    </row>
    <row r="15" s="1" customFormat="1" ht="23" customHeight="1" spans="1:4">
      <c r="A15" s="15" t="s">
        <v>616</v>
      </c>
      <c r="B15" s="43">
        <f>B5+B7+B11+B12+B13+B14</f>
        <v>3373</v>
      </c>
      <c r="C15" s="42" t="s">
        <v>617</v>
      </c>
      <c r="D15" s="23">
        <f>D5+D6+D7+D13</f>
        <v>2489</v>
      </c>
    </row>
    <row r="16" s="1" customFormat="1" ht="23" customHeight="1" spans="1:4">
      <c r="A16" s="15" t="s">
        <v>618</v>
      </c>
      <c r="B16" s="17"/>
      <c r="C16" s="41" t="s">
        <v>619</v>
      </c>
      <c r="D16" s="23"/>
    </row>
    <row r="17" s="1" customFormat="1" ht="23" customHeight="1" spans="1:4">
      <c r="A17" s="15" t="s">
        <v>620</v>
      </c>
      <c r="B17" s="17"/>
      <c r="C17" s="42" t="s">
        <v>621</v>
      </c>
      <c r="D17" s="23"/>
    </row>
    <row r="18" s="1" customFormat="1" ht="23" customHeight="1" spans="1:4">
      <c r="A18" s="44" t="s">
        <v>622</v>
      </c>
      <c r="B18" s="45">
        <v>3373</v>
      </c>
      <c r="C18" s="22" t="s">
        <v>623</v>
      </c>
      <c r="D18" s="23">
        <f>D15</f>
        <v>2489</v>
      </c>
    </row>
    <row r="19" s="1" customFormat="1" ht="23" customHeight="1" spans="1:4">
      <c r="A19" s="10"/>
      <c r="B19" s="46"/>
      <c r="C19" s="41" t="s">
        <v>624</v>
      </c>
      <c r="D19" s="23">
        <f>B18-D18</f>
        <v>884</v>
      </c>
    </row>
    <row r="20" s="1" customFormat="1" ht="23" customHeight="1" spans="1:4">
      <c r="A20" s="22" t="s">
        <v>625</v>
      </c>
      <c r="B20" s="34">
        <v>7858</v>
      </c>
      <c r="C20" s="42" t="s">
        <v>626</v>
      </c>
      <c r="D20" s="23">
        <v>8742</v>
      </c>
    </row>
    <row r="21" s="1" customFormat="1" ht="23" customHeight="1" spans="1:4">
      <c r="A21" s="47" t="s">
        <v>627</v>
      </c>
      <c r="B21" s="48">
        <f>B18+B20</f>
        <v>11231</v>
      </c>
      <c r="C21" s="49" t="s">
        <v>627</v>
      </c>
      <c r="D21" s="50">
        <f>D18+D20</f>
        <v>11231</v>
      </c>
    </row>
    <row r="22" s="1" customFormat="1" ht="15" customHeight="1" spans="1:4">
      <c r="A22" s="51"/>
      <c r="B22" s="52"/>
      <c r="C22" s="53"/>
      <c r="D22" s="31"/>
    </row>
  </sheetData>
  <mergeCells count="1">
    <mergeCell ref="A1:D1"/>
  </mergeCells>
  <printOptions horizontalCentered="1"/>
  <pageMargins left="0.747222222222222" right="0.747222222222222" top="0.994444444444444" bottom="0.994444444444444" header="0.506944444444444" footer="0.506944444444444"/>
  <pageSetup paperSize="9" scale="88" orientation="landscape"/>
  <headerFooter>
    <oddHeader>&amp;L&amp;"宋体,常规"&amp;11&amp;A</oddHead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D18"/>
  <sheetViews>
    <sheetView view="pageBreakPreview" zoomScaleNormal="85" zoomScaleSheetLayoutView="100" workbookViewId="0">
      <selection activeCell="B125" sqref="B125"/>
    </sheetView>
  </sheetViews>
  <sheetFormatPr defaultColWidth="8" defaultRowHeight="14.25" outlineLevelCol="3"/>
  <cols>
    <col min="1" max="1" width="41.625" style="2" customWidth="1"/>
    <col min="2" max="2" width="16" style="3" customWidth="1"/>
    <col min="3" max="3" width="37" style="2" customWidth="1"/>
    <col min="4" max="4" width="19" style="4" customWidth="1"/>
    <col min="5" max="222" width="8" style="2"/>
  </cols>
  <sheetData>
    <row r="1" s="1" customFormat="1" ht="35.25" customHeight="1" spans="1:4">
      <c r="A1" s="5" t="s">
        <v>1895</v>
      </c>
      <c r="B1" s="5"/>
      <c r="C1" s="5"/>
      <c r="D1" s="5"/>
    </row>
    <row r="2" s="1" customFormat="1" ht="21" customHeight="1" spans="1:4">
      <c r="A2" s="6"/>
      <c r="B2" s="7"/>
      <c r="C2" s="8"/>
      <c r="D2" s="9" t="s">
        <v>3</v>
      </c>
    </row>
    <row r="3" s="1" customFormat="1" ht="26" customHeight="1" spans="1:4">
      <c r="A3" s="10" t="s">
        <v>559</v>
      </c>
      <c r="B3" s="11" t="s">
        <v>1893</v>
      </c>
      <c r="C3" s="10" t="s">
        <v>559</v>
      </c>
      <c r="D3" s="11" t="s">
        <v>1893</v>
      </c>
    </row>
    <row r="4" s="1" customFormat="1" ht="25" customHeight="1" spans="1:4">
      <c r="A4" s="12" t="s">
        <v>631</v>
      </c>
      <c r="B4" s="13">
        <v>4565</v>
      </c>
      <c r="C4" s="14" t="s">
        <v>632</v>
      </c>
      <c r="D4" s="13">
        <v>11827</v>
      </c>
    </row>
    <row r="5" s="1" customFormat="1" ht="25" customHeight="1" spans="1:4">
      <c r="A5" s="15" t="s">
        <v>605</v>
      </c>
      <c r="B5" s="16">
        <v>8745</v>
      </c>
      <c r="C5" s="17"/>
      <c r="D5" s="16"/>
    </row>
    <row r="6" s="1" customFormat="1" ht="25" customHeight="1" spans="1:4">
      <c r="A6" s="15" t="s">
        <v>1896</v>
      </c>
      <c r="B6" s="18">
        <v>7400</v>
      </c>
      <c r="C6" s="19"/>
      <c r="D6" s="18"/>
    </row>
    <row r="7" s="1" customFormat="1" ht="25" customHeight="1" spans="1:4">
      <c r="A7" s="15" t="s">
        <v>634</v>
      </c>
      <c r="B7" s="18">
        <v>8</v>
      </c>
      <c r="C7" s="20"/>
      <c r="D7" s="18"/>
    </row>
    <row r="8" s="1" customFormat="1" ht="25" customHeight="1" spans="1:4">
      <c r="A8" s="15" t="s">
        <v>1897</v>
      </c>
      <c r="B8" s="18"/>
      <c r="C8" s="20"/>
      <c r="D8" s="18"/>
    </row>
    <row r="9" s="1" customFormat="1" ht="25" customHeight="1" spans="1:4">
      <c r="A9" s="15" t="s">
        <v>1898</v>
      </c>
      <c r="B9" s="18">
        <v>150</v>
      </c>
      <c r="C9" s="15" t="s">
        <v>636</v>
      </c>
      <c r="D9" s="18">
        <v>55</v>
      </c>
    </row>
    <row r="10" s="1" customFormat="1" ht="25" customHeight="1" spans="1:4">
      <c r="A10" s="15" t="s">
        <v>1899</v>
      </c>
      <c r="B10" s="21">
        <v>3</v>
      </c>
      <c r="C10" s="22" t="s">
        <v>638</v>
      </c>
      <c r="D10" s="21"/>
    </row>
    <row r="11" s="1" customFormat="1" ht="25" customHeight="1" spans="1:4">
      <c r="A11" s="15" t="s">
        <v>1900</v>
      </c>
      <c r="B11" s="23"/>
      <c r="C11" s="20" t="s">
        <v>1894</v>
      </c>
      <c r="D11" s="23"/>
    </row>
    <row r="12" s="1" customFormat="1" ht="25" customHeight="1" spans="1:4">
      <c r="A12" s="15" t="s">
        <v>1901</v>
      </c>
      <c r="B12" s="23">
        <f>B4+B5+B7+B9+B10</f>
        <v>13471</v>
      </c>
      <c r="C12" s="15" t="s">
        <v>640</v>
      </c>
      <c r="D12" s="23">
        <f>D4+D9</f>
        <v>11882</v>
      </c>
    </row>
    <row r="13" s="1" customFormat="1" ht="25" customHeight="1" spans="1:4">
      <c r="A13" s="15" t="s">
        <v>1902</v>
      </c>
      <c r="B13" s="23"/>
      <c r="C13" s="15" t="s">
        <v>642</v>
      </c>
      <c r="D13" s="23"/>
    </row>
    <row r="14" s="1" customFormat="1" ht="25" customHeight="1" spans="1:4">
      <c r="A14" s="15" t="s">
        <v>1903</v>
      </c>
      <c r="B14" s="23"/>
      <c r="C14" s="15" t="s">
        <v>644</v>
      </c>
      <c r="D14" s="23"/>
    </row>
    <row r="15" s="1" customFormat="1" ht="25" customHeight="1" spans="1:4">
      <c r="A15" s="15" t="s">
        <v>1904</v>
      </c>
      <c r="B15" s="23">
        <v>13471</v>
      </c>
      <c r="C15" s="15" t="s">
        <v>646</v>
      </c>
      <c r="D15" s="23">
        <v>11882</v>
      </c>
    </row>
    <row r="16" s="1" customFormat="1" ht="25" customHeight="1" spans="1:4">
      <c r="A16" s="24"/>
      <c r="B16" s="23"/>
      <c r="C16" s="15" t="s">
        <v>647</v>
      </c>
      <c r="D16" s="23">
        <f>B12-D12</f>
        <v>1589</v>
      </c>
    </row>
    <row r="17" s="1" customFormat="1" ht="25" customHeight="1" spans="1:4">
      <c r="A17" s="15" t="s">
        <v>648</v>
      </c>
      <c r="B17" s="23">
        <v>1169</v>
      </c>
      <c r="C17" s="15" t="s">
        <v>649</v>
      </c>
      <c r="D17" s="23">
        <v>2758</v>
      </c>
    </row>
    <row r="18" s="1" customFormat="1" ht="25" customHeight="1" spans="1:4">
      <c r="A18" s="25" t="s">
        <v>1905</v>
      </c>
      <c r="B18" s="26">
        <f>B15+B17</f>
        <v>14640</v>
      </c>
      <c r="C18" s="25" t="s">
        <v>1905</v>
      </c>
      <c r="D18" s="26">
        <f>SUM(D17,D15)</f>
        <v>14640</v>
      </c>
    </row>
  </sheetData>
  <mergeCells count="1">
    <mergeCell ref="A1:D1"/>
  </mergeCells>
  <printOptions horizontalCentered="1"/>
  <pageMargins left="0.750694444444444" right="0.750694444444444" top="0.994444444444444" bottom="0.994444444444444" header="0.506944444444444" footer="0.506944444444444"/>
  <pageSetup paperSize="9" scale="92" orientation="landscape"/>
  <headerFooter>
    <oddHeader>&amp;L&amp;"宋体,常规"&amp;11&amp;A</oddHead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K27"/>
  <sheetViews>
    <sheetView view="pageBreakPreview" zoomScaleNormal="100" zoomScaleSheetLayoutView="100" workbookViewId="0">
      <selection activeCell="B125" sqref="B125"/>
    </sheetView>
  </sheetViews>
  <sheetFormatPr defaultColWidth="9" defaultRowHeight="14.25"/>
  <cols>
    <col min="1" max="1" width="8.75" style="265" customWidth="1"/>
    <col min="2" max="2" width="30.75" style="265" customWidth="1"/>
    <col min="3" max="5" width="11.75" style="423" customWidth="1"/>
    <col min="6" max="8" width="11.625" style="264" customWidth="1"/>
    <col min="9" max="11" width="12.625" style="264" customWidth="1"/>
  </cols>
  <sheetData>
    <row r="1" s="262" customFormat="1" ht="26" customHeight="1" spans="1:11">
      <c r="A1" s="137" t="s">
        <v>96</v>
      </c>
      <c r="B1" s="137"/>
      <c r="C1" s="138"/>
      <c r="D1" s="138"/>
      <c r="E1" s="138"/>
      <c r="F1" s="137"/>
      <c r="G1" s="137"/>
      <c r="H1" s="137"/>
      <c r="I1" s="137"/>
      <c r="J1" s="137"/>
      <c r="K1" s="137"/>
    </row>
    <row r="2" s="263" customFormat="1" ht="26" customHeight="1" spans="1:11">
      <c r="A2" s="265"/>
      <c r="B2" s="265"/>
      <c r="C2" s="423"/>
      <c r="D2" s="423"/>
      <c r="E2" s="423"/>
      <c r="F2" s="264"/>
      <c r="G2" s="264"/>
      <c r="H2" s="264"/>
      <c r="I2" s="264"/>
      <c r="J2" s="264"/>
      <c r="K2" s="264" t="s">
        <v>3</v>
      </c>
    </row>
    <row r="3" s="264" customFormat="1" ht="15" customHeight="1" spans="1:11">
      <c r="A3" s="278" t="s">
        <v>65</v>
      </c>
      <c r="B3" s="278" t="s">
        <v>66</v>
      </c>
      <c r="C3" s="268" t="s">
        <v>67</v>
      </c>
      <c r="D3" s="268"/>
      <c r="E3" s="268"/>
      <c r="F3" s="268" t="s">
        <v>68</v>
      </c>
      <c r="G3" s="268"/>
      <c r="H3" s="268"/>
      <c r="I3" s="268" t="s">
        <v>69</v>
      </c>
      <c r="J3" s="268"/>
      <c r="K3" s="268"/>
    </row>
    <row r="4" s="264" customFormat="1" ht="15" customHeight="1" spans="1:11">
      <c r="A4" s="279"/>
      <c r="B4" s="279"/>
      <c r="C4" s="268" t="s">
        <v>70</v>
      </c>
      <c r="D4" s="268" t="s">
        <v>71</v>
      </c>
      <c r="E4" s="268" t="s">
        <v>72</v>
      </c>
      <c r="F4" s="268" t="s">
        <v>70</v>
      </c>
      <c r="G4" s="268" t="s">
        <v>71</v>
      </c>
      <c r="H4" s="268" t="s">
        <v>72</v>
      </c>
      <c r="I4" s="268" t="s">
        <v>70</v>
      </c>
      <c r="J4" s="268" t="s">
        <v>71</v>
      </c>
      <c r="K4" s="268" t="s">
        <v>72</v>
      </c>
    </row>
    <row r="5" s="263" customFormat="1" ht="15" customHeight="1" spans="1:11">
      <c r="A5" s="270"/>
      <c r="B5" s="424" t="s">
        <v>97</v>
      </c>
      <c r="C5" s="272">
        <v>52000</v>
      </c>
      <c r="D5" s="272">
        <v>39300</v>
      </c>
      <c r="E5" s="272">
        <v>12700</v>
      </c>
      <c r="F5" s="272">
        <f t="shared" ref="F5:H5" si="0">SUM(F6,F20)</f>
        <v>52672</v>
      </c>
      <c r="G5" s="272">
        <f t="shared" si="0"/>
        <v>41671</v>
      </c>
      <c r="H5" s="272">
        <f t="shared" si="0"/>
        <v>11001</v>
      </c>
      <c r="I5" s="427">
        <f t="shared" ref="I5:I24" si="1">F5/C5*100</f>
        <v>101.3</v>
      </c>
      <c r="J5" s="427">
        <f t="shared" ref="J5:J24" si="2">G5/D5*100</f>
        <v>106</v>
      </c>
      <c r="K5" s="427">
        <f>H5/E5*100</f>
        <v>86.6</v>
      </c>
    </row>
    <row r="6" s="263" customFormat="1" ht="15" customHeight="1" spans="1:11">
      <c r="A6" s="270">
        <v>101</v>
      </c>
      <c r="B6" s="270" t="s">
        <v>74</v>
      </c>
      <c r="C6" s="273">
        <v>32000</v>
      </c>
      <c r="D6" s="273">
        <v>19800</v>
      </c>
      <c r="E6" s="273">
        <v>12200</v>
      </c>
      <c r="F6" s="274">
        <v>29097</v>
      </c>
      <c r="G6" s="274">
        <v>18605</v>
      </c>
      <c r="H6" s="274">
        <v>10492</v>
      </c>
      <c r="I6" s="428">
        <f t="shared" si="1"/>
        <v>90.9</v>
      </c>
      <c r="J6" s="428">
        <f t="shared" si="2"/>
        <v>94</v>
      </c>
      <c r="K6" s="428">
        <f t="shared" ref="K6:K14" si="3">H7/E6*100</f>
        <v>26.4</v>
      </c>
    </row>
    <row r="7" s="263" customFormat="1" ht="15" customHeight="1" spans="1:11">
      <c r="A7" s="270">
        <v>10101</v>
      </c>
      <c r="B7" s="270" t="s">
        <v>75</v>
      </c>
      <c r="C7" s="281">
        <v>10700</v>
      </c>
      <c r="D7" s="281">
        <v>5700</v>
      </c>
      <c r="E7" s="281">
        <v>5000</v>
      </c>
      <c r="F7" s="274">
        <v>7333</v>
      </c>
      <c r="G7" s="274">
        <v>4107</v>
      </c>
      <c r="H7" s="274">
        <v>3226</v>
      </c>
      <c r="I7" s="428">
        <f t="shared" si="1"/>
        <v>68.5</v>
      </c>
      <c r="J7" s="428">
        <f t="shared" si="2"/>
        <v>72.1</v>
      </c>
      <c r="K7" s="428">
        <f t="shared" si="3"/>
        <v>11.8</v>
      </c>
    </row>
    <row r="8" s="263" customFormat="1" ht="15" customHeight="1" spans="1:11">
      <c r="A8" s="275">
        <v>10104</v>
      </c>
      <c r="B8" s="275" t="s">
        <v>76</v>
      </c>
      <c r="C8" s="281">
        <v>1990</v>
      </c>
      <c r="D8" s="273">
        <v>490</v>
      </c>
      <c r="E8" s="273">
        <v>1500</v>
      </c>
      <c r="F8" s="274">
        <v>941</v>
      </c>
      <c r="G8" s="274">
        <v>353</v>
      </c>
      <c r="H8" s="274">
        <v>588</v>
      </c>
      <c r="I8" s="428">
        <f t="shared" si="1"/>
        <v>47.3</v>
      </c>
      <c r="J8" s="428">
        <f t="shared" si="2"/>
        <v>72</v>
      </c>
      <c r="K8" s="428">
        <f t="shared" si="3"/>
        <v>0.1</v>
      </c>
    </row>
    <row r="9" s="263" customFormat="1" ht="15" customHeight="1" spans="1:11">
      <c r="A9" s="275">
        <v>10106</v>
      </c>
      <c r="B9" s="275" t="s">
        <v>77</v>
      </c>
      <c r="C9" s="281">
        <v>700</v>
      </c>
      <c r="D9" s="273">
        <v>680</v>
      </c>
      <c r="E9" s="273">
        <v>20</v>
      </c>
      <c r="F9" s="274">
        <v>588</v>
      </c>
      <c r="G9" s="274">
        <v>586</v>
      </c>
      <c r="H9" s="274">
        <v>2</v>
      </c>
      <c r="I9" s="428">
        <f t="shared" si="1"/>
        <v>84</v>
      </c>
      <c r="J9" s="428">
        <f t="shared" si="2"/>
        <v>86.2</v>
      </c>
      <c r="K9" s="428">
        <f t="shared" si="3"/>
        <v>230</v>
      </c>
    </row>
    <row r="10" s="263" customFormat="1" ht="15" customHeight="1" spans="1:11">
      <c r="A10" s="275">
        <v>10107</v>
      </c>
      <c r="B10" s="275" t="s">
        <v>78</v>
      </c>
      <c r="C10" s="281">
        <v>300</v>
      </c>
      <c r="D10" s="273">
        <v>120</v>
      </c>
      <c r="E10" s="273">
        <v>180</v>
      </c>
      <c r="F10" s="274">
        <v>304</v>
      </c>
      <c r="G10" s="274">
        <v>258</v>
      </c>
      <c r="H10" s="274">
        <v>46</v>
      </c>
      <c r="I10" s="428">
        <f t="shared" si="1"/>
        <v>101.3</v>
      </c>
      <c r="J10" s="428">
        <f t="shared" si="2"/>
        <v>215</v>
      </c>
      <c r="K10" s="428">
        <f t="shared" si="3"/>
        <v>438.9</v>
      </c>
    </row>
    <row r="11" s="263" customFormat="1" ht="15" customHeight="1" spans="1:11">
      <c r="A11" s="275">
        <v>10109</v>
      </c>
      <c r="B11" s="275" t="s">
        <v>79</v>
      </c>
      <c r="C11" s="281">
        <v>3000</v>
      </c>
      <c r="D11" s="273">
        <v>1460</v>
      </c>
      <c r="E11" s="273">
        <v>1540</v>
      </c>
      <c r="F11" s="274">
        <v>2095</v>
      </c>
      <c r="G11" s="274">
        <v>1305</v>
      </c>
      <c r="H11" s="274">
        <v>790</v>
      </c>
      <c r="I11" s="428">
        <f t="shared" si="1"/>
        <v>69.8</v>
      </c>
      <c r="J11" s="428">
        <f t="shared" si="2"/>
        <v>89.4</v>
      </c>
      <c r="K11" s="428">
        <f t="shared" si="3"/>
        <v>10.5</v>
      </c>
    </row>
    <row r="12" s="263" customFormat="1" ht="15" customHeight="1" spans="1:11">
      <c r="A12" s="275">
        <v>10110</v>
      </c>
      <c r="B12" s="275" t="s">
        <v>80</v>
      </c>
      <c r="C12" s="281">
        <v>2500</v>
      </c>
      <c r="D12" s="273">
        <v>2380</v>
      </c>
      <c r="E12" s="273">
        <v>120</v>
      </c>
      <c r="F12" s="274">
        <v>2857</v>
      </c>
      <c r="G12" s="274">
        <v>2696</v>
      </c>
      <c r="H12" s="274">
        <v>161</v>
      </c>
      <c r="I12" s="428">
        <f t="shared" si="1"/>
        <v>114.3</v>
      </c>
      <c r="J12" s="428">
        <f t="shared" si="2"/>
        <v>113.3</v>
      </c>
      <c r="K12" s="428">
        <f t="shared" si="3"/>
        <v>312.5</v>
      </c>
    </row>
    <row r="13" s="263" customFormat="1" ht="15" customHeight="1" spans="1:11">
      <c r="A13" s="275">
        <v>10111</v>
      </c>
      <c r="B13" s="275" t="s">
        <v>81</v>
      </c>
      <c r="C13" s="281">
        <v>2700</v>
      </c>
      <c r="D13" s="273">
        <v>1520</v>
      </c>
      <c r="E13" s="273">
        <v>1180</v>
      </c>
      <c r="F13" s="274">
        <v>1911</v>
      </c>
      <c r="G13" s="274">
        <v>1536</v>
      </c>
      <c r="H13" s="274">
        <v>375</v>
      </c>
      <c r="I13" s="428">
        <f t="shared" si="1"/>
        <v>70.8</v>
      </c>
      <c r="J13" s="428">
        <f t="shared" si="2"/>
        <v>101.1</v>
      </c>
      <c r="K13" s="428">
        <f t="shared" si="3"/>
        <v>96</v>
      </c>
    </row>
    <row r="14" s="263" customFormat="1" ht="15" customHeight="1" spans="1:11">
      <c r="A14" s="275">
        <v>10112</v>
      </c>
      <c r="B14" s="275" t="s">
        <v>82</v>
      </c>
      <c r="C14" s="281">
        <v>6300</v>
      </c>
      <c r="D14" s="273">
        <v>3900</v>
      </c>
      <c r="E14" s="273">
        <v>2400</v>
      </c>
      <c r="F14" s="274">
        <v>6208</v>
      </c>
      <c r="G14" s="274">
        <v>5075</v>
      </c>
      <c r="H14" s="274">
        <v>1133</v>
      </c>
      <c r="I14" s="428">
        <f t="shared" si="1"/>
        <v>98.5</v>
      </c>
      <c r="J14" s="428">
        <f t="shared" si="2"/>
        <v>130.1</v>
      </c>
      <c r="K14" s="428">
        <f t="shared" si="3"/>
        <v>2.4</v>
      </c>
    </row>
    <row r="15" s="263" customFormat="1" ht="15" customHeight="1" spans="1:11">
      <c r="A15" s="275">
        <v>10113</v>
      </c>
      <c r="B15" s="275" t="s">
        <v>83</v>
      </c>
      <c r="C15" s="281">
        <v>100</v>
      </c>
      <c r="D15" s="273">
        <v>100</v>
      </c>
      <c r="E15" s="273"/>
      <c r="F15" s="274">
        <v>889</v>
      </c>
      <c r="G15" s="274">
        <v>831</v>
      </c>
      <c r="H15" s="274">
        <v>58</v>
      </c>
      <c r="I15" s="428">
        <f t="shared" si="1"/>
        <v>889</v>
      </c>
      <c r="J15" s="428">
        <f t="shared" si="2"/>
        <v>831</v>
      </c>
      <c r="K15" s="428"/>
    </row>
    <row r="16" s="263" customFormat="1" ht="15" customHeight="1" spans="1:11">
      <c r="A16" s="275">
        <v>10114</v>
      </c>
      <c r="B16" s="275" t="s">
        <v>84</v>
      </c>
      <c r="C16" s="281">
        <v>700</v>
      </c>
      <c r="D16" s="273">
        <v>700</v>
      </c>
      <c r="E16" s="273"/>
      <c r="F16" s="274">
        <v>724</v>
      </c>
      <c r="G16" s="274">
        <v>719</v>
      </c>
      <c r="H16" s="274">
        <v>5</v>
      </c>
      <c r="I16" s="428">
        <f t="shared" si="1"/>
        <v>103.4</v>
      </c>
      <c r="J16" s="428">
        <f t="shared" si="2"/>
        <v>102.7</v>
      </c>
      <c r="K16" s="428"/>
    </row>
    <row r="17" s="263" customFormat="1" ht="15" customHeight="1" spans="1:11">
      <c r="A17" s="275">
        <v>10118</v>
      </c>
      <c r="B17" s="275" t="s">
        <v>85</v>
      </c>
      <c r="C17" s="281">
        <v>260</v>
      </c>
      <c r="D17" s="273">
        <v>260</v>
      </c>
      <c r="E17" s="273"/>
      <c r="F17" s="274">
        <v>4162</v>
      </c>
      <c r="G17" s="274">
        <v>379</v>
      </c>
      <c r="H17" s="274">
        <v>3783</v>
      </c>
      <c r="I17" s="428">
        <f t="shared" si="1"/>
        <v>1600.8</v>
      </c>
      <c r="J17" s="428">
        <f t="shared" si="2"/>
        <v>145.8</v>
      </c>
      <c r="K17" s="428"/>
    </row>
    <row r="18" s="263" customFormat="1" ht="15" customHeight="1" spans="1:11">
      <c r="A18" s="275">
        <v>10119</v>
      </c>
      <c r="B18" s="275" t="s">
        <v>86</v>
      </c>
      <c r="C18" s="281">
        <v>650</v>
      </c>
      <c r="D18" s="273">
        <v>390</v>
      </c>
      <c r="E18" s="273">
        <v>260</v>
      </c>
      <c r="F18" s="274">
        <v>851</v>
      </c>
      <c r="G18" s="274">
        <v>612</v>
      </c>
      <c r="H18" s="274">
        <v>239</v>
      </c>
      <c r="I18" s="428">
        <f t="shared" si="1"/>
        <v>130.9</v>
      </c>
      <c r="J18" s="428">
        <f t="shared" si="2"/>
        <v>156.9</v>
      </c>
      <c r="K18" s="428">
        <f t="shared" ref="K18:K21" si="4">H19/E18*100</f>
        <v>33.1</v>
      </c>
    </row>
    <row r="19" s="263" customFormat="1" ht="15" customHeight="1" spans="1:11">
      <c r="A19" s="275">
        <v>10121</v>
      </c>
      <c r="B19" s="275" t="s">
        <v>87</v>
      </c>
      <c r="C19" s="281">
        <v>2100</v>
      </c>
      <c r="D19" s="273">
        <v>2100</v>
      </c>
      <c r="E19" s="273"/>
      <c r="F19" s="274">
        <v>234</v>
      </c>
      <c r="G19" s="274">
        <v>148</v>
      </c>
      <c r="H19" s="274">
        <v>86</v>
      </c>
      <c r="I19" s="428">
        <f t="shared" si="1"/>
        <v>11.1</v>
      </c>
      <c r="J19" s="428">
        <f t="shared" si="2"/>
        <v>7</v>
      </c>
      <c r="K19" s="428"/>
    </row>
    <row r="20" s="263" customFormat="1" ht="15" customHeight="1" spans="1:11">
      <c r="A20" s="275">
        <v>103</v>
      </c>
      <c r="B20" s="275" t="s">
        <v>88</v>
      </c>
      <c r="C20" s="273">
        <v>20000</v>
      </c>
      <c r="D20" s="273">
        <v>19500</v>
      </c>
      <c r="E20" s="273">
        <v>500</v>
      </c>
      <c r="F20" s="274">
        <v>23575</v>
      </c>
      <c r="G20" s="274">
        <v>23066</v>
      </c>
      <c r="H20" s="274">
        <v>509</v>
      </c>
      <c r="I20" s="428">
        <f t="shared" si="1"/>
        <v>117.9</v>
      </c>
      <c r="J20" s="428">
        <f t="shared" si="2"/>
        <v>118.3</v>
      </c>
      <c r="K20" s="428">
        <f t="shared" si="4"/>
        <v>72</v>
      </c>
    </row>
    <row r="21" s="263" customFormat="1" ht="15" customHeight="1" spans="1:11">
      <c r="A21" s="275">
        <v>10302</v>
      </c>
      <c r="B21" s="275" t="s">
        <v>89</v>
      </c>
      <c r="C21" s="273">
        <v>1620</v>
      </c>
      <c r="D21" s="273">
        <v>1120</v>
      </c>
      <c r="E21" s="273">
        <v>500</v>
      </c>
      <c r="F21" s="274">
        <v>1034</v>
      </c>
      <c r="G21" s="274">
        <v>674</v>
      </c>
      <c r="H21" s="274">
        <v>360</v>
      </c>
      <c r="I21" s="428">
        <f t="shared" si="1"/>
        <v>63.8</v>
      </c>
      <c r="J21" s="428">
        <f t="shared" si="2"/>
        <v>60.2</v>
      </c>
      <c r="K21" s="428">
        <f t="shared" si="4"/>
        <v>2.6</v>
      </c>
    </row>
    <row r="22" s="263" customFormat="1" ht="15" customHeight="1" spans="1:11">
      <c r="A22" s="275">
        <v>10304</v>
      </c>
      <c r="B22" s="275" t="s">
        <v>90</v>
      </c>
      <c r="C22" s="273">
        <v>200</v>
      </c>
      <c r="D22" s="273">
        <v>200</v>
      </c>
      <c r="E22" s="273"/>
      <c r="F22" s="274">
        <v>344</v>
      </c>
      <c r="G22" s="274">
        <v>331</v>
      </c>
      <c r="H22" s="274">
        <v>13</v>
      </c>
      <c r="I22" s="428">
        <f t="shared" si="1"/>
        <v>172</v>
      </c>
      <c r="J22" s="428">
        <f t="shared" si="2"/>
        <v>165.5</v>
      </c>
      <c r="K22" s="428"/>
    </row>
    <row r="23" s="263" customFormat="1" ht="15" customHeight="1" spans="1:11">
      <c r="A23" s="275">
        <v>10305</v>
      </c>
      <c r="B23" s="275" t="s">
        <v>91</v>
      </c>
      <c r="C23" s="273">
        <v>80</v>
      </c>
      <c r="D23" s="273">
        <v>80</v>
      </c>
      <c r="E23" s="273"/>
      <c r="F23" s="274">
        <v>593</v>
      </c>
      <c r="G23" s="274">
        <v>593</v>
      </c>
      <c r="H23" s="425"/>
      <c r="I23" s="428">
        <f t="shared" si="1"/>
        <v>741.3</v>
      </c>
      <c r="J23" s="428">
        <f t="shared" si="2"/>
        <v>741.3</v>
      </c>
      <c r="K23" s="428"/>
    </row>
    <row r="24" s="263" customFormat="1" ht="15" customHeight="1" spans="1:11">
      <c r="A24" s="276">
        <v>10307</v>
      </c>
      <c r="B24" s="276" t="s">
        <v>92</v>
      </c>
      <c r="C24" s="273">
        <v>15000</v>
      </c>
      <c r="D24" s="273">
        <v>15000</v>
      </c>
      <c r="E24" s="426"/>
      <c r="F24" s="274">
        <v>21046</v>
      </c>
      <c r="G24" s="274">
        <v>21046</v>
      </c>
      <c r="H24" s="425"/>
      <c r="I24" s="428">
        <f t="shared" si="1"/>
        <v>140.3</v>
      </c>
      <c r="J24" s="428">
        <f t="shared" si="2"/>
        <v>140.3</v>
      </c>
      <c r="K24" s="428"/>
    </row>
    <row r="25" s="263" customFormat="1" ht="15" customHeight="1" spans="1:11">
      <c r="A25" s="276">
        <v>10308</v>
      </c>
      <c r="B25" s="276" t="s">
        <v>93</v>
      </c>
      <c r="C25" s="273"/>
      <c r="D25" s="273"/>
      <c r="E25" s="426"/>
      <c r="F25" s="274">
        <v>70</v>
      </c>
      <c r="G25" s="274">
        <v>70</v>
      </c>
      <c r="H25" s="425"/>
      <c r="I25" s="428"/>
      <c r="J25" s="428"/>
      <c r="K25" s="428"/>
    </row>
    <row r="26" s="263" customFormat="1" ht="15" customHeight="1" spans="1:11">
      <c r="A26" s="275">
        <v>10309</v>
      </c>
      <c r="B26" s="275" t="s">
        <v>94</v>
      </c>
      <c r="C26" s="273">
        <v>3100</v>
      </c>
      <c r="D26" s="273">
        <v>3100</v>
      </c>
      <c r="E26" s="273"/>
      <c r="F26" s="274">
        <v>18</v>
      </c>
      <c r="G26" s="274">
        <v>18</v>
      </c>
      <c r="H26" s="425"/>
      <c r="I26" s="428">
        <f>F26/C26*100</f>
        <v>0.6</v>
      </c>
      <c r="J26" s="428">
        <f>G26/D26*100</f>
        <v>0.6</v>
      </c>
      <c r="K26" s="428"/>
    </row>
    <row r="27" ht="15" customHeight="1" spans="1:11">
      <c r="A27" s="275">
        <v>10399</v>
      </c>
      <c r="B27" s="275" t="s">
        <v>95</v>
      </c>
      <c r="C27" s="273"/>
      <c r="D27" s="273"/>
      <c r="E27" s="273"/>
      <c r="F27" s="274">
        <v>470</v>
      </c>
      <c r="G27" s="274">
        <v>334</v>
      </c>
      <c r="H27" s="274">
        <v>136</v>
      </c>
      <c r="I27" s="428"/>
      <c r="J27" s="428"/>
      <c r="K27" s="428"/>
    </row>
  </sheetData>
  <mergeCells count="7">
    <mergeCell ref="A1:K1"/>
    <mergeCell ref="A2:B2"/>
    <mergeCell ref="C3:E3"/>
    <mergeCell ref="F3:H3"/>
    <mergeCell ref="I3:K3"/>
    <mergeCell ref="A3:A4"/>
    <mergeCell ref="B3:B4"/>
  </mergeCells>
  <printOptions horizontalCentered="1"/>
  <pageMargins left="0.747222222222222" right="0.747222222222222" top="0.994444444444444" bottom="0.994444444444444" header="0.506944444444444" footer="0.506944444444444"/>
  <pageSetup paperSize="9" scale="82" orientation="landscape"/>
  <headerFooter>
    <oddHeader>&amp;L&amp;"宋体,常规"&amp;11&amp;A</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XEV15113"/>
  <sheetViews>
    <sheetView view="pageBreakPreview" zoomScale="115" zoomScaleNormal="115" zoomScaleSheetLayoutView="115" workbookViewId="0">
      <pane xSplit="4" ySplit="4" topLeftCell="E407" activePane="bottomRight" state="frozen"/>
      <selection/>
      <selection pane="topRight"/>
      <selection pane="bottomLeft"/>
      <selection pane="bottomRight" activeCell="B125" sqref="B125"/>
    </sheetView>
  </sheetViews>
  <sheetFormatPr defaultColWidth="7" defaultRowHeight="15"/>
  <cols>
    <col min="1" max="1" width="9.5" style="392" customWidth="1"/>
    <col min="2" max="2" width="35.7583333333333" style="393" customWidth="1"/>
    <col min="3" max="3" width="9.875" style="394" customWidth="1"/>
    <col min="4" max="8" width="7.5" style="391" customWidth="1"/>
    <col min="9" max="9" width="7.25" style="391" customWidth="1"/>
    <col min="10" max="11" width="7.5" style="391" customWidth="1"/>
    <col min="12" max="12" width="7.25" style="391" customWidth="1"/>
    <col min="13" max="13" width="0.125" style="391" customWidth="1"/>
    <col min="14" max="16332" width="7.5" style="391" customWidth="1"/>
    <col min="16333" max="16339" width="7" style="391"/>
    <col min="16340" max="16376" width="7" style="395"/>
  </cols>
  <sheetData>
    <row r="1" s="388" customFormat="1" ht="38" customHeight="1" spans="1:12">
      <c r="A1" s="58" t="s">
        <v>98</v>
      </c>
      <c r="B1" s="100"/>
      <c r="C1" s="100"/>
      <c r="D1" s="100"/>
      <c r="E1" s="100"/>
      <c r="F1" s="100"/>
      <c r="G1" s="100"/>
      <c r="H1" s="100"/>
      <c r="I1" s="100"/>
      <c r="J1" s="100"/>
      <c r="K1" s="100"/>
      <c r="L1" s="100"/>
    </row>
    <row r="2" s="388" customFormat="1" customHeight="1" spans="1:12">
      <c r="A2" s="396"/>
      <c r="B2" s="396"/>
      <c r="C2" s="397"/>
      <c r="K2" s="415" t="s">
        <v>3</v>
      </c>
      <c r="L2" s="391"/>
    </row>
    <row r="3" s="388" customFormat="1" customHeight="1" spans="1:12">
      <c r="A3" s="398" t="s">
        <v>65</v>
      </c>
      <c r="B3" s="239" t="s">
        <v>99</v>
      </c>
      <c r="C3" s="399" t="s">
        <v>100</v>
      </c>
      <c r="D3" s="400" t="s">
        <v>101</v>
      </c>
      <c r="E3" s="401"/>
      <c r="F3" s="402"/>
      <c r="G3" s="403" t="s">
        <v>7</v>
      </c>
      <c r="H3" s="404"/>
      <c r="I3" s="404"/>
      <c r="J3" s="403" t="s">
        <v>102</v>
      </c>
      <c r="K3" s="404"/>
      <c r="L3" s="404"/>
    </row>
    <row r="4" s="388" customFormat="1" customHeight="1" spans="1:12">
      <c r="A4" s="405"/>
      <c r="B4" s="406"/>
      <c r="C4" s="407" t="s">
        <v>70</v>
      </c>
      <c r="D4" s="403" t="s">
        <v>70</v>
      </c>
      <c r="E4" s="403" t="s">
        <v>71</v>
      </c>
      <c r="F4" s="403" t="s">
        <v>72</v>
      </c>
      <c r="G4" s="403" t="s">
        <v>70</v>
      </c>
      <c r="H4" s="403" t="s">
        <v>71</v>
      </c>
      <c r="I4" s="403" t="s">
        <v>72</v>
      </c>
      <c r="J4" s="403" t="s">
        <v>70</v>
      </c>
      <c r="K4" s="403" t="s">
        <v>71</v>
      </c>
      <c r="L4" s="403" t="s">
        <v>72</v>
      </c>
    </row>
    <row r="5" s="389" customFormat="1" customHeight="1" spans="1:16376">
      <c r="A5" s="408"/>
      <c r="B5" s="409" t="s">
        <v>103</v>
      </c>
      <c r="C5" s="128">
        <v>104448</v>
      </c>
      <c r="D5" s="128">
        <f t="shared" ref="D5:D68" si="0">E5+F5</f>
        <v>98191</v>
      </c>
      <c r="E5" s="128">
        <v>92598</v>
      </c>
      <c r="F5" s="128">
        <v>5593</v>
      </c>
      <c r="G5" s="128">
        <v>98000</v>
      </c>
      <c r="H5" s="128">
        <f t="shared" ref="H5:H68" si="1">G5-I5</f>
        <v>92407</v>
      </c>
      <c r="I5" s="128">
        <v>5593</v>
      </c>
      <c r="J5" s="164">
        <f t="shared" ref="J5:L5" si="2">G5/D5*100</f>
        <v>99.8</v>
      </c>
      <c r="K5" s="164">
        <f t="shared" si="2"/>
        <v>99.8</v>
      </c>
      <c r="L5" s="164">
        <f t="shared" si="2"/>
        <v>100</v>
      </c>
      <c r="XEG5" s="417"/>
      <c r="XEH5" s="417"/>
      <c r="XEI5" s="417"/>
      <c r="XEJ5" s="417"/>
      <c r="XEK5" s="417"/>
      <c r="XEL5" s="417"/>
      <c r="XEM5" s="417"/>
      <c r="XEN5" s="417"/>
      <c r="XEO5" s="417"/>
      <c r="XEP5" s="417"/>
      <c r="XEQ5" s="417"/>
      <c r="XER5" s="417"/>
      <c r="XES5" s="417"/>
      <c r="XET5" s="417"/>
      <c r="XEU5" s="417"/>
      <c r="XEV5" s="417"/>
    </row>
    <row r="6" s="390" customFormat="1" customHeight="1" spans="1:12">
      <c r="A6" s="410">
        <v>201</v>
      </c>
      <c r="B6" s="72" t="s">
        <v>104</v>
      </c>
      <c r="C6" s="73">
        <f>11725+2653</f>
        <v>14378</v>
      </c>
      <c r="D6" s="151">
        <f t="shared" si="0"/>
        <v>13408</v>
      </c>
      <c r="E6" s="84">
        <v>11206</v>
      </c>
      <c r="F6" s="151">
        <v>2202</v>
      </c>
      <c r="G6" s="411">
        <v>13348</v>
      </c>
      <c r="H6" s="411">
        <f t="shared" si="1"/>
        <v>11146</v>
      </c>
      <c r="I6" s="151">
        <v>2202</v>
      </c>
      <c r="J6" s="416"/>
      <c r="K6" s="164"/>
      <c r="L6" s="416"/>
    </row>
    <row r="7" s="390" customFormat="1" customHeight="1" spans="1:12">
      <c r="A7" s="410">
        <v>20101</v>
      </c>
      <c r="B7" s="72" t="s">
        <v>105</v>
      </c>
      <c r="C7" s="73">
        <v>357</v>
      </c>
      <c r="D7" s="151">
        <f t="shared" si="0"/>
        <v>363</v>
      </c>
      <c r="E7" s="84">
        <v>363</v>
      </c>
      <c r="F7" s="151"/>
      <c r="G7" s="411">
        <v>369</v>
      </c>
      <c r="H7" s="411">
        <f t="shared" si="1"/>
        <v>369</v>
      </c>
      <c r="I7" s="151"/>
      <c r="J7" s="416"/>
      <c r="K7" s="164"/>
      <c r="L7" s="416"/>
    </row>
    <row r="8" s="390" customFormat="1" customHeight="1" spans="1:12">
      <c r="A8" s="410">
        <v>2010101</v>
      </c>
      <c r="B8" s="72" t="s">
        <v>106</v>
      </c>
      <c r="C8" s="73">
        <v>315</v>
      </c>
      <c r="D8" s="151">
        <f t="shared" si="0"/>
        <v>340</v>
      </c>
      <c r="E8" s="84">
        <v>340</v>
      </c>
      <c r="F8" s="151"/>
      <c r="G8" s="411">
        <v>340</v>
      </c>
      <c r="H8" s="411">
        <f t="shared" si="1"/>
        <v>340</v>
      </c>
      <c r="I8" s="151"/>
      <c r="J8" s="416"/>
      <c r="K8" s="164"/>
      <c r="L8" s="416"/>
    </row>
    <row r="9" s="390" customFormat="1" customHeight="1" spans="1:12">
      <c r="A9" s="410">
        <v>2010102</v>
      </c>
      <c r="B9" s="72" t="s">
        <v>107</v>
      </c>
      <c r="C9" s="73">
        <v>26</v>
      </c>
      <c r="D9" s="151">
        <f t="shared" si="0"/>
        <v>13</v>
      </c>
      <c r="E9" s="84">
        <v>13</v>
      </c>
      <c r="F9" s="151"/>
      <c r="G9" s="411">
        <v>13</v>
      </c>
      <c r="H9" s="411">
        <f t="shared" si="1"/>
        <v>13</v>
      </c>
      <c r="I9" s="151"/>
      <c r="J9" s="416"/>
      <c r="K9" s="164"/>
      <c r="L9" s="416"/>
    </row>
    <row r="10" s="390" customFormat="1" customHeight="1" spans="1:12">
      <c r="A10" s="410">
        <v>2010104</v>
      </c>
      <c r="B10" s="72" t="s">
        <v>108</v>
      </c>
      <c r="C10" s="73">
        <v>16</v>
      </c>
      <c r="D10" s="151">
        <f t="shared" si="0"/>
        <v>10</v>
      </c>
      <c r="E10" s="84">
        <v>10</v>
      </c>
      <c r="F10" s="151"/>
      <c r="G10" s="411">
        <v>16</v>
      </c>
      <c r="H10" s="411">
        <f t="shared" si="1"/>
        <v>16</v>
      </c>
      <c r="I10" s="151"/>
      <c r="J10" s="416"/>
      <c r="K10" s="164"/>
      <c r="L10" s="416"/>
    </row>
    <row r="11" s="390" customFormat="1" customHeight="1" spans="1:12">
      <c r="A11" s="410">
        <v>20102</v>
      </c>
      <c r="B11" s="72" t="s">
        <v>109</v>
      </c>
      <c r="C11" s="73">
        <v>342</v>
      </c>
      <c r="D11" s="151">
        <f t="shared" si="0"/>
        <v>537</v>
      </c>
      <c r="E11" s="84">
        <v>537</v>
      </c>
      <c r="F11" s="151"/>
      <c r="G11" s="411">
        <v>541</v>
      </c>
      <c r="H11" s="411">
        <f t="shared" si="1"/>
        <v>541</v>
      </c>
      <c r="I11" s="151"/>
      <c r="J11" s="416"/>
      <c r="K11" s="164"/>
      <c r="L11" s="416"/>
    </row>
    <row r="12" s="390" customFormat="1" customHeight="1" spans="1:12">
      <c r="A12" s="410">
        <v>2010201</v>
      </c>
      <c r="B12" s="72" t="s">
        <v>106</v>
      </c>
      <c r="C12" s="73">
        <v>269</v>
      </c>
      <c r="D12" s="151">
        <f t="shared" si="0"/>
        <v>271</v>
      </c>
      <c r="E12" s="84">
        <v>271</v>
      </c>
      <c r="F12" s="151"/>
      <c r="G12" s="411">
        <v>271</v>
      </c>
      <c r="H12" s="411">
        <f t="shared" si="1"/>
        <v>271</v>
      </c>
      <c r="I12" s="151"/>
      <c r="J12" s="416"/>
      <c r="K12" s="164"/>
      <c r="L12" s="416"/>
    </row>
    <row r="13" s="390" customFormat="1" customHeight="1" spans="1:12">
      <c r="A13" s="410">
        <v>2010202</v>
      </c>
      <c r="B13" s="72" t="s">
        <v>107</v>
      </c>
      <c r="C13" s="73">
        <v>57</v>
      </c>
      <c r="D13" s="151">
        <f t="shared" si="0"/>
        <v>254</v>
      </c>
      <c r="E13" s="84">
        <v>254</v>
      </c>
      <c r="F13" s="151"/>
      <c r="G13" s="411">
        <v>254</v>
      </c>
      <c r="H13" s="411">
        <f t="shared" si="1"/>
        <v>254</v>
      </c>
      <c r="I13" s="151"/>
      <c r="J13" s="416"/>
      <c r="K13" s="164"/>
      <c r="L13" s="416"/>
    </row>
    <row r="14" s="390" customFormat="1" customHeight="1" spans="1:12">
      <c r="A14" s="410">
        <v>2010204</v>
      </c>
      <c r="B14" s="72" t="s">
        <v>110</v>
      </c>
      <c r="C14" s="73">
        <v>16</v>
      </c>
      <c r="D14" s="151">
        <f t="shared" si="0"/>
        <v>12</v>
      </c>
      <c r="E14" s="84">
        <v>12</v>
      </c>
      <c r="F14" s="151"/>
      <c r="G14" s="411">
        <v>16</v>
      </c>
      <c r="H14" s="411">
        <f t="shared" si="1"/>
        <v>16</v>
      </c>
      <c r="I14" s="151"/>
      <c r="J14" s="416"/>
      <c r="K14" s="164"/>
      <c r="L14" s="416"/>
    </row>
    <row r="15" s="390" customFormat="1" customHeight="1" spans="1:12">
      <c r="A15" s="410">
        <v>20103</v>
      </c>
      <c r="B15" s="72" t="s">
        <v>111</v>
      </c>
      <c r="C15" s="73">
        <f>3608+2147</f>
        <v>5755</v>
      </c>
      <c r="D15" s="151">
        <f t="shared" si="0"/>
        <v>5009</v>
      </c>
      <c r="E15" s="84">
        <v>3048</v>
      </c>
      <c r="F15" s="84">
        <f>F16+F17</f>
        <v>1961</v>
      </c>
      <c r="G15" s="411">
        <v>5070</v>
      </c>
      <c r="H15" s="411">
        <f t="shared" si="1"/>
        <v>3109</v>
      </c>
      <c r="I15" s="84">
        <f>I16+I17</f>
        <v>1961</v>
      </c>
      <c r="J15" s="416"/>
      <c r="K15" s="164"/>
      <c r="L15" s="416"/>
    </row>
    <row r="16" s="390" customFormat="1" customHeight="1" spans="1:12">
      <c r="A16" s="410">
        <v>2010301</v>
      </c>
      <c r="B16" s="72" t="s">
        <v>106</v>
      </c>
      <c r="C16" s="73">
        <f>983+1580</f>
        <v>2563</v>
      </c>
      <c r="D16" s="151">
        <f t="shared" si="0"/>
        <v>2599</v>
      </c>
      <c r="E16" s="84">
        <v>956</v>
      </c>
      <c r="F16" s="84">
        <v>1642.818668</v>
      </c>
      <c r="G16" s="411">
        <v>2599</v>
      </c>
      <c r="H16" s="411">
        <f t="shared" si="1"/>
        <v>956</v>
      </c>
      <c r="I16" s="84">
        <v>1642.818668</v>
      </c>
      <c r="J16" s="416"/>
      <c r="K16" s="164"/>
      <c r="L16" s="416"/>
    </row>
    <row r="17" s="390" customFormat="1" customHeight="1" spans="1:12">
      <c r="A17" s="410">
        <v>2010302</v>
      </c>
      <c r="B17" s="72" t="s">
        <v>107</v>
      </c>
      <c r="C17" s="73">
        <f>974+567</f>
        <v>1541</v>
      </c>
      <c r="D17" s="151">
        <f t="shared" si="0"/>
        <v>1086</v>
      </c>
      <c r="E17" s="84">
        <v>768</v>
      </c>
      <c r="F17" s="84">
        <v>318.335544</v>
      </c>
      <c r="G17" s="411">
        <v>1097</v>
      </c>
      <c r="H17" s="411">
        <f t="shared" si="1"/>
        <v>779</v>
      </c>
      <c r="I17" s="84">
        <v>318.335544</v>
      </c>
      <c r="J17" s="416"/>
      <c r="K17" s="164"/>
      <c r="L17" s="416"/>
    </row>
    <row r="18" s="390" customFormat="1" customHeight="1" spans="1:12">
      <c r="A18" s="410">
        <v>2010303</v>
      </c>
      <c r="B18" s="72" t="s">
        <v>112</v>
      </c>
      <c r="C18" s="73">
        <v>1372</v>
      </c>
      <c r="D18" s="151">
        <f t="shared" si="0"/>
        <v>959</v>
      </c>
      <c r="E18" s="84">
        <v>959</v>
      </c>
      <c r="F18" s="151"/>
      <c r="G18" s="411">
        <v>1009</v>
      </c>
      <c r="H18" s="411">
        <f t="shared" si="1"/>
        <v>1009</v>
      </c>
      <c r="I18" s="151"/>
      <c r="J18" s="416"/>
      <c r="K18" s="164"/>
      <c r="L18" s="416"/>
    </row>
    <row r="19" s="390" customFormat="1" customHeight="1" spans="1:12">
      <c r="A19" s="410">
        <v>2010305</v>
      </c>
      <c r="B19" s="72" t="s">
        <v>113</v>
      </c>
      <c r="C19" s="73">
        <v>4</v>
      </c>
      <c r="D19" s="151">
        <f t="shared" si="0"/>
        <v>3</v>
      </c>
      <c r="E19" s="84">
        <v>3</v>
      </c>
      <c r="F19" s="151"/>
      <c r="G19" s="411">
        <v>3</v>
      </c>
      <c r="H19" s="411">
        <f t="shared" si="1"/>
        <v>3</v>
      </c>
      <c r="I19" s="151"/>
      <c r="J19" s="416"/>
      <c r="K19" s="164"/>
      <c r="L19" s="416"/>
    </row>
    <row r="20" s="390" customFormat="1" customHeight="1" spans="1:12">
      <c r="A20" s="410">
        <v>2010350</v>
      </c>
      <c r="B20" s="72" t="s">
        <v>114</v>
      </c>
      <c r="C20" s="73">
        <v>249</v>
      </c>
      <c r="D20" s="151">
        <f t="shared" si="0"/>
        <v>352</v>
      </c>
      <c r="E20" s="84">
        <v>352</v>
      </c>
      <c r="F20" s="151"/>
      <c r="G20" s="411">
        <v>352</v>
      </c>
      <c r="H20" s="411">
        <f t="shared" si="1"/>
        <v>352</v>
      </c>
      <c r="I20" s="151"/>
      <c r="J20" s="416"/>
      <c r="K20" s="164"/>
      <c r="L20" s="416"/>
    </row>
    <row r="21" s="390" customFormat="1" customHeight="1" spans="1:12">
      <c r="A21" s="410">
        <v>2010399</v>
      </c>
      <c r="B21" s="72" t="s">
        <v>115</v>
      </c>
      <c r="C21" s="73">
        <v>26</v>
      </c>
      <c r="D21" s="151">
        <f t="shared" si="0"/>
        <v>10</v>
      </c>
      <c r="E21" s="84">
        <v>10</v>
      </c>
      <c r="F21" s="151"/>
      <c r="G21" s="411">
        <v>10</v>
      </c>
      <c r="H21" s="411">
        <f t="shared" si="1"/>
        <v>10</v>
      </c>
      <c r="I21" s="151"/>
      <c r="J21" s="416"/>
      <c r="K21" s="164"/>
      <c r="L21" s="416"/>
    </row>
    <row r="22" s="390" customFormat="1" customHeight="1" spans="1:12">
      <c r="A22" s="410">
        <v>20104</v>
      </c>
      <c r="B22" s="72" t="s">
        <v>116</v>
      </c>
      <c r="C22" s="73">
        <v>359</v>
      </c>
      <c r="D22" s="151">
        <f t="shared" si="0"/>
        <v>249</v>
      </c>
      <c r="E22" s="84">
        <v>249</v>
      </c>
      <c r="F22" s="151"/>
      <c r="G22" s="411">
        <v>249</v>
      </c>
      <c r="H22" s="411">
        <f t="shared" si="1"/>
        <v>249</v>
      </c>
      <c r="I22" s="151"/>
      <c r="J22" s="416"/>
      <c r="K22" s="164"/>
      <c r="L22" s="416"/>
    </row>
    <row r="23" s="390" customFormat="1" customHeight="1" spans="1:12">
      <c r="A23" s="410">
        <v>2010401</v>
      </c>
      <c r="B23" s="72" t="s">
        <v>106</v>
      </c>
      <c r="C23" s="73">
        <v>184</v>
      </c>
      <c r="D23" s="151">
        <f t="shared" si="0"/>
        <v>181</v>
      </c>
      <c r="E23" s="84">
        <v>181</v>
      </c>
      <c r="F23" s="151"/>
      <c r="G23" s="411">
        <v>181</v>
      </c>
      <c r="H23" s="411">
        <f t="shared" si="1"/>
        <v>181</v>
      </c>
      <c r="I23" s="151"/>
      <c r="J23" s="416"/>
      <c r="K23" s="164"/>
      <c r="L23" s="416"/>
    </row>
    <row r="24" s="390" customFormat="1" customHeight="1" spans="1:12">
      <c r="A24" s="410">
        <v>2010402</v>
      </c>
      <c r="B24" s="72" t="s">
        <v>107</v>
      </c>
      <c r="C24" s="73">
        <v>92</v>
      </c>
      <c r="D24" s="151">
        <f t="shared" si="0"/>
        <v>40</v>
      </c>
      <c r="E24" s="84">
        <v>40</v>
      </c>
      <c r="F24" s="151"/>
      <c r="G24" s="411">
        <v>40</v>
      </c>
      <c r="H24" s="411">
        <f t="shared" si="1"/>
        <v>40</v>
      </c>
      <c r="I24" s="151"/>
      <c r="J24" s="416"/>
      <c r="K24" s="164"/>
      <c r="L24" s="416"/>
    </row>
    <row r="25" s="390" customFormat="1" customHeight="1" spans="1:12">
      <c r="A25" s="410">
        <v>2010406</v>
      </c>
      <c r="B25" s="72" t="s">
        <v>117</v>
      </c>
      <c r="C25" s="73">
        <v>84</v>
      </c>
      <c r="D25" s="151">
        <f t="shared" si="0"/>
        <v>28</v>
      </c>
      <c r="E25" s="84">
        <v>28</v>
      </c>
      <c r="F25" s="151"/>
      <c r="G25" s="411">
        <v>28</v>
      </c>
      <c r="H25" s="411">
        <f t="shared" si="1"/>
        <v>28</v>
      </c>
      <c r="I25" s="151"/>
      <c r="J25" s="416"/>
      <c r="K25" s="164"/>
      <c r="L25" s="416"/>
    </row>
    <row r="26" s="390" customFormat="1" customHeight="1" spans="1:12">
      <c r="A26" s="412">
        <v>20105</v>
      </c>
      <c r="B26" s="413" t="s">
        <v>118</v>
      </c>
      <c r="C26" s="73">
        <v>221</v>
      </c>
      <c r="D26" s="151">
        <f t="shared" si="0"/>
        <v>206</v>
      </c>
      <c r="E26" s="84">
        <v>206</v>
      </c>
      <c r="F26" s="151"/>
      <c r="G26" s="411">
        <v>205</v>
      </c>
      <c r="H26" s="411">
        <f t="shared" si="1"/>
        <v>205</v>
      </c>
      <c r="I26" s="151"/>
      <c r="J26" s="416"/>
      <c r="K26" s="164"/>
      <c r="L26" s="416"/>
    </row>
    <row r="27" s="390" customFormat="1" customHeight="1" spans="1:12">
      <c r="A27" s="410">
        <v>2010501</v>
      </c>
      <c r="B27" s="72" t="s">
        <v>106</v>
      </c>
      <c r="C27" s="73">
        <v>84</v>
      </c>
      <c r="D27" s="151">
        <f t="shared" si="0"/>
        <v>92</v>
      </c>
      <c r="E27" s="84">
        <v>92</v>
      </c>
      <c r="F27" s="151"/>
      <c r="G27" s="411">
        <v>91</v>
      </c>
      <c r="H27" s="411">
        <f t="shared" si="1"/>
        <v>91</v>
      </c>
      <c r="I27" s="151"/>
      <c r="J27" s="416"/>
      <c r="K27" s="164"/>
      <c r="L27" s="416"/>
    </row>
    <row r="28" s="390" customFormat="1" customHeight="1" spans="1:12">
      <c r="A28" s="410">
        <v>2010502</v>
      </c>
      <c r="B28" s="72" t="s">
        <v>107</v>
      </c>
      <c r="C28" s="73">
        <v>42</v>
      </c>
      <c r="D28" s="151">
        <f t="shared" si="0"/>
        <v>19</v>
      </c>
      <c r="E28" s="84">
        <v>19</v>
      </c>
      <c r="F28" s="151"/>
      <c r="G28" s="411">
        <v>19</v>
      </c>
      <c r="H28" s="411">
        <f t="shared" si="1"/>
        <v>19</v>
      </c>
      <c r="I28" s="151"/>
      <c r="J28" s="416"/>
      <c r="K28" s="164"/>
      <c r="L28" s="416"/>
    </row>
    <row r="29" s="390" customFormat="1" customHeight="1" spans="1:12">
      <c r="A29" s="410">
        <v>2010505</v>
      </c>
      <c r="B29" s="72" t="s">
        <v>119</v>
      </c>
      <c r="C29" s="73">
        <v>53</v>
      </c>
      <c r="D29" s="151">
        <f t="shared" si="0"/>
        <v>63</v>
      </c>
      <c r="E29" s="84">
        <v>63</v>
      </c>
      <c r="F29" s="151"/>
      <c r="G29" s="411">
        <v>63</v>
      </c>
      <c r="H29" s="411">
        <f t="shared" si="1"/>
        <v>63</v>
      </c>
      <c r="I29" s="151"/>
      <c r="J29" s="416"/>
      <c r="K29" s="164"/>
      <c r="L29" s="416"/>
    </row>
    <row r="30" s="390" customFormat="1" customHeight="1" spans="1:12">
      <c r="A30" s="410">
        <v>2010507</v>
      </c>
      <c r="B30" s="72" t="s">
        <v>120</v>
      </c>
      <c r="C30" s="73">
        <v>29</v>
      </c>
      <c r="D30" s="151">
        <f t="shared" si="0"/>
        <v>16</v>
      </c>
      <c r="E30" s="84">
        <v>16</v>
      </c>
      <c r="F30" s="151"/>
      <c r="G30" s="411">
        <v>16</v>
      </c>
      <c r="H30" s="411">
        <f t="shared" si="1"/>
        <v>16</v>
      </c>
      <c r="I30" s="151"/>
      <c r="J30" s="416"/>
      <c r="K30" s="164"/>
      <c r="L30" s="416"/>
    </row>
    <row r="31" s="390" customFormat="1" customHeight="1" spans="1:12">
      <c r="A31" s="410">
        <v>2010550</v>
      </c>
      <c r="B31" s="72" t="s">
        <v>114</v>
      </c>
      <c r="C31" s="73">
        <v>13</v>
      </c>
      <c r="D31" s="151">
        <f t="shared" si="0"/>
        <v>16</v>
      </c>
      <c r="E31" s="84">
        <v>16</v>
      </c>
      <c r="F31" s="151"/>
      <c r="G31" s="411">
        <v>16</v>
      </c>
      <c r="H31" s="411">
        <f t="shared" si="1"/>
        <v>16</v>
      </c>
      <c r="I31" s="151"/>
      <c r="J31" s="416"/>
      <c r="K31" s="164"/>
      <c r="L31" s="416"/>
    </row>
    <row r="32" s="390" customFormat="1" customHeight="1" spans="1:12">
      <c r="A32" s="410">
        <v>20106</v>
      </c>
      <c r="B32" s="72" t="s">
        <v>121</v>
      </c>
      <c r="C32" s="73">
        <v>439</v>
      </c>
      <c r="D32" s="151">
        <f t="shared" si="0"/>
        <v>330</v>
      </c>
      <c r="E32" s="84">
        <v>330</v>
      </c>
      <c r="F32" s="151"/>
      <c r="G32" s="411">
        <v>330</v>
      </c>
      <c r="H32" s="411">
        <f t="shared" si="1"/>
        <v>330</v>
      </c>
      <c r="I32" s="151"/>
      <c r="J32" s="416"/>
      <c r="K32" s="164"/>
      <c r="L32" s="416"/>
    </row>
    <row r="33" s="390" customFormat="1" customHeight="1" spans="1:12">
      <c r="A33" s="410">
        <v>2010601</v>
      </c>
      <c r="B33" s="72" t="s">
        <v>106</v>
      </c>
      <c r="C33" s="73">
        <v>121</v>
      </c>
      <c r="D33" s="151">
        <f t="shared" si="0"/>
        <v>128</v>
      </c>
      <c r="E33" s="84">
        <v>128</v>
      </c>
      <c r="F33" s="151"/>
      <c r="G33" s="411">
        <v>128</v>
      </c>
      <c r="H33" s="411">
        <f t="shared" si="1"/>
        <v>128</v>
      </c>
      <c r="I33" s="151"/>
      <c r="J33" s="416"/>
      <c r="K33" s="164"/>
      <c r="L33" s="416"/>
    </row>
    <row r="34" s="390" customFormat="1" customHeight="1" spans="1:12">
      <c r="A34" s="410">
        <v>2010602</v>
      </c>
      <c r="B34" s="72" t="s">
        <v>107</v>
      </c>
      <c r="C34" s="73">
        <v>34</v>
      </c>
      <c r="D34" s="151">
        <f t="shared" si="0"/>
        <v>22</v>
      </c>
      <c r="E34" s="84">
        <v>22</v>
      </c>
      <c r="F34" s="151"/>
      <c r="G34" s="411">
        <v>21</v>
      </c>
      <c r="H34" s="411">
        <f t="shared" si="1"/>
        <v>21</v>
      </c>
      <c r="I34" s="151"/>
      <c r="J34" s="416"/>
      <c r="K34" s="164"/>
      <c r="L34" s="416"/>
    </row>
    <row r="35" s="390" customFormat="1" customHeight="1" spans="1:12">
      <c r="A35" s="412">
        <v>2010607</v>
      </c>
      <c r="B35" s="72" t="s">
        <v>122</v>
      </c>
      <c r="C35" s="73">
        <v>24</v>
      </c>
      <c r="D35" s="151">
        <f t="shared" si="0"/>
        <v>15</v>
      </c>
      <c r="E35" s="84">
        <v>15</v>
      </c>
      <c r="F35" s="151"/>
      <c r="G35" s="411">
        <v>15</v>
      </c>
      <c r="H35" s="411">
        <f t="shared" si="1"/>
        <v>15</v>
      </c>
      <c r="I35" s="151"/>
      <c r="J35" s="416"/>
      <c r="K35" s="164"/>
      <c r="L35" s="416"/>
    </row>
    <row r="36" s="390" customFormat="1" customHeight="1" spans="1:12">
      <c r="A36" s="410">
        <v>2010608</v>
      </c>
      <c r="B36" s="72" t="s">
        <v>123</v>
      </c>
      <c r="C36" s="73">
        <v>90</v>
      </c>
      <c r="D36" s="151">
        <f t="shared" si="0"/>
        <v>1</v>
      </c>
      <c r="E36" s="84">
        <v>1</v>
      </c>
      <c r="F36" s="151"/>
      <c r="G36" s="411">
        <v>1</v>
      </c>
      <c r="H36" s="411">
        <f t="shared" si="1"/>
        <v>1</v>
      </c>
      <c r="I36" s="151"/>
      <c r="J36" s="416"/>
      <c r="K36" s="164"/>
      <c r="L36" s="416"/>
    </row>
    <row r="37" s="390" customFormat="1" customHeight="1" spans="1:12">
      <c r="A37" s="410">
        <v>2010650</v>
      </c>
      <c r="B37" s="72" t="s">
        <v>114</v>
      </c>
      <c r="C37" s="73">
        <v>148</v>
      </c>
      <c r="D37" s="151">
        <f t="shared" si="0"/>
        <v>156</v>
      </c>
      <c r="E37" s="84">
        <v>156</v>
      </c>
      <c r="F37" s="151"/>
      <c r="G37" s="411">
        <v>156</v>
      </c>
      <c r="H37" s="411">
        <f t="shared" si="1"/>
        <v>156</v>
      </c>
      <c r="I37" s="151"/>
      <c r="J37" s="416"/>
      <c r="K37" s="164"/>
      <c r="L37" s="416"/>
    </row>
    <row r="38" s="390" customFormat="1" customHeight="1" spans="1:12">
      <c r="A38" s="410">
        <v>2010699</v>
      </c>
      <c r="B38" s="72" t="s">
        <v>124</v>
      </c>
      <c r="C38" s="73">
        <v>21</v>
      </c>
      <c r="D38" s="151">
        <f t="shared" si="0"/>
        <v>8</v>
      </c>
      <c r="E38" s="84">
        <v>8</v>
      </c>
      <c r="F38" s="151"/>
      <c r="G38" s="411">
        <v>9</v>
      </c>
      <c r="H38" s="411">
        <f t="shared" si="1"/>
        <v>9</v>
      </c>
      <c r="I38" s="151"/>
      <c r="J38" s="416"/>
      <c r="K38" s="164"/>
      <c r="L38" s="416"/>
    </row>
    <row r="39" s="390" customFormat="1" customHeight="1" spans="1:12">
      <c r="A39" s="410">
        <v>20107</v>
      </c>
      <c r="B39" s="72" t="s">
        <v>125</v>
      </c>
      <c r="C39" s="73">
        <v>1000</v>
      </c>
      <c r="D39" s="151">
        <f t="shared" si="0"/>
        <v>982</v>
      </c>
      <c r="E39" s="84">
        <v>982</v>
      </c>
      <c r="F39" s="151"/>
      <c r="G39" s="411">
        <v>982</v>
      </c>
      <c r="H39" s="411">
        <f t="shared" si="1"/>
        <v>982</v>
      </c>
      <c r="I39" s="151"/>
      <c r="J39" s="416"/>
      <c r="K39" s="164"/>
      <c r="L39" s="416"/>
    </row>
    <row r="40" s="390" customFormat="1" customHeight="1" spans="1:12">
      <c r="A40" s="412">
        <v>2010701</v>
      </c>
      <c r="B40" s="72" t="s">
        <v>106</v>
      </c>
      <c r="C40" s="73">
        <v>1000</v>
      </c>
      <c r="D40" s="151">
        <f t="shared" si="0"/>
        <v>982</v>
      </c>
      <c r="E40" s="84">
        <v>982</v>
      </c>
      <c r="F40" s="151"/>
      <c r="G40" s="411">
        <v>982</v>
      </c>
      <c r="H40" s="411">
        <f t="shared" si="1"/>
        <v>982</v>
      </c>
      <c r="I40" s="151"/>
      <c r="J40" s="416"/>
      <c r="K40" s="164"/>
      <c r="L40" s="416"/>
    </row>
    <row r="41" s="390" customFormat="1" customHeight="1" spans="1:12">
      <c r="A41" s="410">
        <v>20108</v>
      </c>
      <c r="B41" s="72" t="s">
        <v>126</v>
      </c>
      <c r="C41" s="73">
        <v>132</v>
      </c>
      <c r="D41" s="151">
        <f t="shared" si="0"/>
        <v>73</v>
      </c>
      <c r="E41" s="84">
        <v>73</v>
      </c>
      <c r="F41" s="151"/>
      <c r="G41" s="411">
        <v>73</v>
      </c>
      <c r="H41" s="411">
        <f t="shared" si="1"/>
        <v>73</v>
      </c>
      <c r="I41" s="151"/>
      <c r="J41" s="416"/>
      <c r="K41" s="164"/>
      <c r="L41" s="416"/>
    </row>
    <row r="42" s="390" customFormat="1" customHeight="1" spans="1:12">
      <c r="A42" s="410">
        <v>2010801</v>
      </c>
      <c r="B42" s="72" t="s">
        <v>106</v>
      </c>
      <c r="C42" s="73">
        <v>40</v>
      </c>
      <c r="D42" s="151">
        <f t="shared" si="0"/>
        <v>45</v>
      </c>
      <c r="E42" s="84">
        <v>45</v>
      </c>
      <c r="F42" s="151"/>
      <c r="G42" s="411">
        <v>45</v>
      </c>
      <c r="H42" s="411">
        <f t="shared" si="1"/>
        <v>45</v>
      </c>
      <c r="I42" s="151"/>
      <c r="J42" s="416"/>
      <c r="K42" s="164"/>
      <c r="L42" s="416"/>
    </row>
    <row r="43" s="390" customFormat="1" customHeight="1" spans="1:12">
      <c r="A43" s="410">
        <v>2010804</v>
      </c>
      <c r="B43" s="72" t="s">
        <v>127</v>
      </c>
      <c r="C43" s="73">
        <v>92</v>
      </c>
      <c r="D43" s="151">
        <f t="shared" si="0"/>
        <v>28</v>
      </c>
      <c r="E43" s="84">
        <v>28</v>
      </c>
      <c r="F43" s="151"/>
      <c r="G43" s="411">
        <v>28</v>
      </c>
      <c r="H43" s="411">
        <f t="shared" si="1"/>
        <v>28</v>
      </c>
      <c r="I43" s="151"/>
      <c r="J43" s="416"/>
      <c r="K43" s="164"/>
      <c r="L43" s="416"/>
    </row>
    <row r="44" s="390" customFormat="1" customHeight="1" spans="1:12">
      <c r="A44" s="410">
        <v>20111</v>
      </c>
      <c r="B44" s="72" t="s">
        <v>128</v>
      </c>
      <c r="C44" s="73">
        <v>652</v>
      </c>
      <c r="D44" s="151">
        <f t="shared" si="0"/>
        <v>707</v>
      </c>
      <c r="E44" s="84">
        <v>707</v>
      </c>
      <c r="F44" s="151"/>
      <c r="G44" s="411">
        <v>707</v>
      </c>
      <c r="H44" s="411">
        <f t="shared" si="1"/>
        <v>707</v>
      </c>
      <c r="I44" s="151"/>
      <c r="J44" s="416"/>
      <c r="K44" s="164"/>
      <c r="L44" s="416"/>
    </row>
    <row r="45" s="390" customFormat="1" customHeight="1" spans="1:12">
      <c r="A45" s="410">
        <v>2011101</v>
      </c>
      <c r="B45" s="72" t="s">
        <v>106</v>
      </c>
      <c r="C45" s="73">
        <v>531</v>
      </c>
      <c r="D45" s="151">
        <f t="shared" si="0"/>
        <v>597</v>
      </c>
      <c r="E45" s="84">
        <v>597</v>
      </c>
      <c r="F45" s="151"/>
      <c r="G45" s="411">
        <v>597</v>
      </c>
      <c r="H45" s="411">
        <f t="shared" si="1"/>
        <v>597</v>
      </c>
      <c r="I45" s="151"/>
      <c r="J45" s="416"/>
      <c r="K45" s="164"/>
      <c r="L45" s="416"/>
    </row>
    <row r="46" s="390" customFormat="1" customHeight="1" spans="1:12">
      <c r="A46" s="410">
        <v>2011104</v>
      </c>
      <c r="B46" s="72" t="s">
        <v>129</v>
      </c>
      <c r="C46" s="73">
        <v>105</v>
      </c>
      <c r="D46" s="151">
        <f t="shared" si="0"/>
        <v>87</v>
      </c>
      <c r="E46" s="84">
        <v>87</v>
      </c>
      <c r="F46" s="151"/>
      <c r="G46" s="411">
        <v>87</v>
      </c>
      <c r="H46" s="411">
        <f t="shared" si="1"/>
        <v>87</v>
      </c>
      <c r="I46" s="151"/>
      <c r="J46" s="416"/>
      <c r="K46" s="164"/>
      <c r="L46" s="416"/>
    </row>
    <row r="47" s="390" customFormat="1" customHeight="1" spans="1:12">
      <c r="A47" s="410">
        <v>2011102</v>
      </c>
      <c r="B47" s="72" t="s">
        <v>107</v>
      </c>
      <c r="C47" s="73">
        <v>16</v>
      </c>
      <c r="D47" s="151">
        <f t="shared" si="0"/>
        <v>11</v>
      </c>
      <c r="E47" s="84">
        <v>11</v>
      </c>
      <c r="F47" s="151"/>
      <c r="G47" s="411">
        <v>11</v>
      </c>
      <c r="H47" s="411">
        <f t="shared" si="1"/>
        <v>11</v>
      </c>
      <c r="I47" s="151"/>
      <c r="J47" s="416"/>
      <c r="K47" s="164"/>
      <c r="L47" s="416"/>
    </row>
    <row r="48" s="390" customFormat="1" customHeight="1" spans="1:12">
      <c r="A48" s="410">
        <v>2011199</v>
      </c>
      <c r="B48" s="72" t="s">
        <v>130</v>
      </c>
      <c r="C48" s="73"/>
      <c r="D48" s="151">
        <f t="shared" si="0"/>
        <v>12</v>
      </c>
      <c r="E48" s="84">
        <v>12</v>
      </c>
      <c r="F48" s="151"/>
      <c r="G48" s="411">
        <v>12</v>
      </c>
      <c r="H48" s="411">
        <f t="shared" si="1"/>
        <v>12</v>
      </c>
      <c r="I48" s="151"/>
      <c r="J48" s="416"/>
      <c r="K48" s="164"/>
      <c r="L48" s="416"/>
    </row>
    <row r="49" s="390" customFormat="1" customHeight="1" spans="1:12">
      <c r="A49" s="410">
        <v>20113</v>
      </c>
      <c r="B49" s="72" t="s">
        <v>131</v>
      </c>
      <c r="C49" s="73">
        <v>1012</v>
      </c>
      <c r="D49" s="151">
        <f t="shared" si="0"/>
        <v>1090</v>
      </c>
      <c r="E49" s="84">
        <v>1090</v>
      </c>
      <c r="F49" s="151"/>
      <c r="G49" s="411">
        <v>1089</v>
      </c>
      <c r="H49" s="411">
        <f t="shared" si="1"/>
        <v>1089</v>
      </c>
      <c r="I49" s="151"/>
      <c r="J49" s="416"/>
      <c r="K49" s="164"/>
      <c r="L49" s="416"/>
    </row>
    <row r="50" s="390" customFormat="1" customHeight="1" spans="1:12">
      <c r="A50" s="410">
        <v>2011301</v>
      </c>
      <c r="B50" s="72" t="s">
        <v>106</v>
      </c>
      <c r="C50" s="73">
        <v>119</v>
      </c>
      <c r="D50" s="151">
        <f t="shared" si="0"/>
        <v>129</v>
      </c>
      <c r="E50" s="84">
        <v>129</v>
      </c>
      <c r="F50" s="151"/>
      <c r="G50" s="411">
        <v>128</v>
      </c>
      <c r="H50" s="411">
        <f t="shared" si="1"/>
        <v>128</v>
      </c>
      <c r="I50" s="151"/>
      <c r="J50" s="416"/>
      <c r="K50" s="164"/>
      <c r="L50" s="416"/>
    </row>
    <row r="51" s="390" customFormat="1" customHeight="1" spans="1:12">
      <c r="A51" s="410">
        <v>2011302</v>
      </c>
      <c r="B51" s="72" t="s">
        <v>107</v>
      </c>
      <c r="C51" s="73">
        <v>5</v>
      </c>
      <c r="D51" s="151">
        <f t="shared" si="0"/>
        <v>4</v>
      </c>
      <c r="E51" s="84">
        <v>4</v>
      </c>
      <c r="F51" s="151"/>
      <c r="G51" s="411">
        <v>4</v>
      </c>
      <c r="H51" s="411">
        <f t="shared" si="1"/>
        <v>4</v>
      </c>
      <c r="I51" s="151"/>
      <c r="J51" s="416"/>
      <c r="K51" s="164"/>
      <c r="L51" s="416"/>
    </row>
    <row r="52" s="390" customFormat="1" customHeight="1" spans="1:12">
      <c r="A52" s="410">
        <v>2011308</v>
      </c>
      <c r="B52" s="72" t="s">
        <v>132</v>
      </c>
      <c r="C52" s="73">
        <v>885</v>
      </c>
      <c r="D52" s="151">
        <f t="shared" si="0"/>
        <v>957</v>
      </c>
      <c r="E52" s="84">
        <v>957</v>
      </c>
      <c r="F52" s="151"/>
      <c r="G52" s="411">
        <v>957</v>
      </c>
      <c r="H52" s="411">
        <f t="shared" si="1"/>
        <v>957</v>
      </c>
      <c r="I52" s="151"/>
      <c r="J52" s="416"/>
      <c r="K52" s="164"/>
      <c r="L52" s="416"/>
    </row>
    <row r="53" s="390" customFormat="1" customHeight="1" spans="1:12">
      <c r="A53" s="410">
        <v>20126</v>
      </c>
      <c r="B53" s="72" t="s">
        <v>133</v>
      </c>
      <c r="C53" s="73">
        <v>72</v>
      </c>
      <c r="D53" s="151">
        <f t="shared" si="0"/>
        <v>64</v>
      </c>
      <c r="E53" s="84">
        <v>64</v>
      </c>
      <c r="F53" s="151"/>
      <c r="G53" s="411">
        <v>68</v>
      </c>
      <c r="H53" s="411">
        <f t="shared" si="1"/>
        <v>68</v>
      </c>
      <c r="I53" s="151"/>
      <c r="J53" s="416"/>
      <c r="K53" s="164"/>
      <c r="L53" s="416"/>
    </row>
    <row r="54" s="390" customFormat="1" customHeight="1" spans="1:12">
      <c r="A54" s="410">
        <v>2012601</v>
      </c>
      <c r="B54" s="72" t="s">
        <v>106</v>
      </c>
      <c r="C54" s="73">
        <v>60</v>
      </c>
      <c r="D54" s="151">
        <f t="shared" si="0"/>
        <v>33</v>
      </c>
      <c r="E54" s="84">
        <v>33</v>
      </c>
      <c r="F54" s="151"/>
      <c r="G54" s="411">
        <v>33</v>
      </c>
      <c r="H54" s="411">
        <f t="shared" si="1"/>
        <v>33</v>
      </c>
      <c r="I54" s="151"/>
      <c r="J54" s="416"/>
      <c r="K54" s="164"/>
      <c r="L54" s="416"/>
    </row>
    <row r="55" s="390" customFormat="1" customHeight="1" spans="1:12">
      <c r="A55" s="410">
        <v>2012604</v>
      </c>
      <c r="B55" s="72" t="s">
        <v>134</v>
      </c>
      <c r="C55" s="73">
        <v>12</v>
      </c>
      <c r="D55" s="151">
        <f t="shared" si="0"/>
        <v>31</v>
      </c>
      <c r="E55" s="84">
        <v>31</v>
      </c>
      <c r="F55" s="151"/>
      <c r="G55" s="411">
        <v>35</v>
      </c>
      <c r="H55" s="411">
        <f t="shared" si="1"/>
        <v>35</v>
      </c>
      <c r="I55" s="151"/>
      <c r="J55" s="416"/>
      <c r="K55" s="164"/>
      <c r="L55" s="416"/>
    </row>
    <row r="56" s="390" customFormat="1" customHeight="1" spans="1:12">
      <c r="A56" s="410">
        <v>20128</v>
      </c>
      <c r="B56" s="72" t="s">
        <v>135</v>
      </c>
      <c r="C56" s="73">
        <v>50</v>
      </c>
      <c r="D56" s="151">
        <f t="shared" si="0"/>
        <v>48</v>
      </c>
      <c r="E56" s="84">
        <v>48</v>
      </c>
      <c r="F56" s="151"/>
      <c r="G56" s="411">
        <v>48</v>
      </c>
      <c r="H56" s="411">
        <f t="shared" si="1"/>
        <v>48</v>
      </c>
      <c r="I56" s="151"/>
      <c r="J56" s="416"/>
      <c r="K56" s="164"/>
      <c r="L56" s="416"/>
    </row>
    <row r="57" s="390" customFormat="1" customHeight="1" spans="1:12">
      <c r="A57" s="410">
        <v>2012801</v>
      </c>
      <c r="B57" s="72" t="s">
        <v>106</v>
      </c>
      <c r="C57" s="73">
        <v>39</v>
      </c>
      <c r="D57" s="151">
        <f t="shared" si="0"/>
        <v>42</v>
      </c>
      <c r="E57" s="84">
        <v>42</v>
      </c>
      <c r="F57" s="151"/>
      <c r="G57" s="411">
        <v>42</v>
      </c>
      <c r="H57" s="411">
        <f t="shared" si="1"/>
        <v>42</v>
      </c>
      <c r="I57" s="151"/>
      <c r="J57" s="416"/>
      <c r="K57" s="164"/>
      <c r="L57" s="416"/>
    </row>
    <row r="58" s="390" customFormat="1" customHeight="1" spans="1:12">
      <c r="A58" s="410">
        <v>2012802</v>
      </c>
      <c r="B58" s="414" t="s">
        <v>107</v>
      </c>
      <c r="C58" s="73">
        <v>11</v>
      </c>
      <c r="D58" s="151">
        <f t="shared" si="0"/>
        <v>6</v>
      </c>
      <c r="E58" s="84">
        <v>6</v>
      </c>
      <c r="F58" s="151"/>
      <c r="G58" s="411">
        <v>6</v>
      </c>
      <c r="H58" s="411">
        <f t="shared" si="1"/>
        <v>6</v>
      </c>
      <c r="I58" s="151"/>
      <c r="J58" s="416"/>
      <c r="K58" s="164"/>
      <c r="L58" s="416"/>
    </row>
    <row r="59" s="390" customFormat="1" customHeight="1" spans="1:12">
      <c r="A59" s="410">
        <v>20129</v>
      </c>
      <c r="B59" s="72" t="s">
        <v>136</v>
      </c>
      <c r="C59" s="73">
        <v>235</v>
      </c>
      <c r="D59" s="151">
        <f t="shared" si="0"/>
        <v>266</v>
      </c>
      <c r="E59" s="84">
        <v>266</v>
      </c>
      <c r="F59" s="151"/>
      <c r="G59" s="411">
        <v>266</v>
      </c>
      <c r="H59" s="411">
        <f t="shared" si="1"/>
        <v>266</v>
      </c>
      <c r="I59" s="151"/>
      <c r="J59" s="416"/>
      <c r="K59" s="164"/>
      <c r="L59" s="416"/>
    </row>
    <row r="60" s="390" customFormat="1" customHeight="1" spans="1:12">
      <c r="A60" s="410">
        <v>2012901</v>
      </c>
      <c r="B60" s="72" t="s">
        <v>106</v>
      </c>
      <c r="C60" s="73">
        <v>141</v>
      </c>
      <c r="D60" s="151">
        <f t="shared" si="0"/>
        <v>175</v>
      </c>
      <c r="E60" s="84">
        <v>175</v>
      </c>
      <c r="F60" s="151"/>
      <c r="G60" s="411">
        <v>175</v>
      </c>
      <c r="H60" s="411">
        <f t="shared" si="1"/>
        <v>175</v>
      </c>
      <c r="I60" s="151"/>
      <c r="J60" s="416"/>
      <c r="K60" s="164"/>
      <c r="L60" s="416"/>
    </row>
    <row r="61" s="390" customFormat="1" customHeight="1" spans="1:12">
      <c r="A61" s="410">
        <v>2012902</v>
      </c>
      <c r="B61" s="72" t="s">
        <v>107</v>
      </c>
      <c r="C61" s="73">
        <v>94</v>
      </c>
      <c r="D61" s="151">
        <f t="shared" si="0"/>
        <v>91</v>
      </c>
      <c r="E61" s="84">
        <v>91</v>
      </c>
      <c r="F61" s="151"/>
      <c r="G61" s="411">
        <v>91</v>
      </c>
      <c r="H61" s="411">
        <f t="shared" si="1"/>
        <v>91</v>
      </c>
      <c r="I61" s="151"/>
      <c r="J61" s="416"/>
      <c r="K61" s="164"/>
      <c r="L61" s="416"/>
    </row>
    <row r="62" s="390" customFormat="1" customHeight="1" spans="1:12">
      <c r="A62" s="410">
        <v>20131</v>
      </c>
      <c r="B62" s="72" t="s">
        <v>137</v>
      </c>
      <c r="C62" s="73">
        <f>437+15</f>
        <v>452</v>
      </c>
      <c r="D62" s="151">
        <f t="shared" si="0"/>
        <v>586</v>
      </c>
      <c r="E62" s="84">
        <v>463</v>
      </c>
      <c r="F62" s="84">
        <f>F65+F69</f>
        <v>123</v>
      </c>
      <c r="G62" s="411">
        <v>484</v>
      </c>
      <c r="H62" s="411">
        <f t="shared" si="1"/>
        <v>361</v>
      </c>
      <c r="I62" s="84">
        <f>I65+I69</f>
        <v>123</v>
      </c>
      <c r="J62" s="416"/>
      <c r="K62" s="164"/>
      <c r="L62" s="416"/>
    </row>
    <row r="63" s="390" customFormat="1" customHeight="1" spans="1:12">
      <c r="A63" s="410">
        <v>2013101</v>
      </c>
      <c r="B63" s="72" t="s">
        <v>106</v>
      </c>
      <c r="C63" s="73">
        <v>302</v>
      </c>
      <c r="D63" s="151">
        <f t="shared" si="0"/>
        <v>321</v>
      </c>
      <c r="E63" s="84">
        <v>321</v>
      </c>
      <c r="F63" s="151"/>
      <c r="G63" s="411">
        <v>322</v>
      </c>
      <c r="H63" s="411">
        <f t="shared" si="1"/>
        <v>322</v>
      </c>
      <c r="I63" s="151"/>
      <c r="J63" s="416"/>
      <c r="K63" s="164"/>
      <c r="L63" s="416"/>
    </row>
    <row r="64" s="390" customFormat="1" customHeight="1" spans="1:12">
      <c r="A64" s="410">
        <v>2013102</v>
      </c>
      <c r="B64" s="72" t="s">
        <v>107</v>
      </c>
      <c r="C64" s="73">
        <v>75</v>
      </c>
      <c r="D64" s="151">
        <f t="shared" si="0"/>
        <v>82</v>
      </c>
      <c r="E64" s="84">
        <v>82</v>
      </c>
      <c r="F64" s="151"/>
      <c r="G64" s="411">
        <v>92</v>
      </c>
      <c r="H64" s="411">
        <f t="shared" si="1"/>
        <v>92</v>
      </c>
      <c r="I64" s="151"/>
      <c r="J64" s="416"/>
      <c r="K64" s="164"/>
      <c r="L64" s="416"/>
    </row>
    <row r="65" s="390" customFormat="1" customHeight="1" spans="1:12">
      <c r="A65" s="412">
        <v>2013105</v>
      </c>
      <c r="B65" s="72" t="s">
        <v>138</v>
      </c>
      <c r="C65" s="73">
        <f>60+15</f>
        <v>75</v>
      </c>
      <c r="D65" s="151">
        <f t="shared" si="0"/>
        <v>70</v>
      </c>
      <c r="E65" s="84">
        <v>60</v>
      </c>
      <c r="F65" s="151">
        <v>10</v>
      </c>
      <c r="G65" s="411">
        <v>70</v>
      </c>
      <c r="H65" s="411">
        <f t="shared" si="1"/>
        <v>60</v>
      </c>
      <c r="I65" s="151">
        <v>10</v>
      </c>
      <c r="J65" s="416"/>
      <c r="K65" s="164"/>
      <c r="L65" s="416"/>
    </row>
    <row r="66" s="390" customFormat="1" customHeight="1" spans="1:12">
      <c r="A66" s="410">
        <v>20132</v>
      </c>
      <c r="B66" s="72" t="s">
        <v>139</v>
      </c>
      <c r="C66" s="73">
        <f>895+361</f>
        <v>1256</v>
      </c>
      <c r="D66" s="151">
        <f t="shared" si="0"/>
        <v>980</v>
      </c>
      <c r="E66" s="84">
        <v>980</v>
      </c>
      <c r="F66" s="151"/>
      <c r="G66" s="411">
        <v>1092</v>
      </c>
      <c r="H66" s="411">
        <f t="shared" si="1"/>
        <v>1092</v>
      </c>
      <c r="I66" s="151"/>
      <c r="J66" s="416"/>
      <c r="K66" s="164"/>
      <c r="L66" s="416"/>
    </row>
    <row r="67" s="390" customFormat="1" customHeight="1" spans="1:12">
      <c r="A67" s="410">
        <v>2013201</v>
      </c>
      <c r="B67" s="72" t="s">
        <v>106</v>
      </c>
      <c r="C67" s="73">
        <v>566</v>
      </c>
      <c r="D67" s="151">
        <f t="shared" si="0"/>
        <v>636</v>
      </c>
      <c r="E67" s="84">
        <v>636</v>
      </c>
      <c r="F67" s="151"/>
      <c r="G67" s="411">
        <v>636</v>
      </c>
      <c r="H67" s="411">
        <f t="shared" si="1"/>
        <v>636</v>
      </c>
      <c r="I67" s="151"/>
      <c r="J67" s="416"/>
      <c r="K67" s="164"/>
      <c r="L67" s="416"/>
    </row>
    <row r="68" s="390" customFormat="1" customHeight="1" spans="1:12">
      <c r="A68" s="410">
        <v>2013202</v>
      </c>
      <c r="B68" s="72" t="s">
        <v>107</v>
      </c>
      <c r="C68" s="73">
        <v>181</v>
      </c>
      <c r="D68" s="151">
        <f t="shared" si="0"/>
        <v>69</v>
      </c>
      <c r="E68" s="84">
        <v>69</v>
      </c>
      <c r="F68" s="151"/>
      <c r="G68" s="411">
        <v>69</v>
      </c>
      <c r="H68" s="411">
        <f t="shared" si="1"/>
        <v>69</v>
      </c>
      <c r="I68" s="151"/>
      <c r="J68" s="416"/>
      <c r="K68" s="164"/>
      <c r="L68" s="416"/>
    </row>
    <row r="69" s="390" customFormat="1" customHeight="1" spans="1:12">
      <c r="A69" s="412">
        <v>2013299</v>
      </c>
      <c r="B69" s="72" t="s">
        <v>140</v>
      </c>
      <c r="C69" s="73">
        <f>148+361</f>
        <v>509</v>
      </c>
      <c r="D69" s="151">
        <f t="shared" ref="D69:D125" si="3">E69+F69</f>
        <v>388</v>
      </c>
      <c r="E69" s="84">
        <v>275</v>
      </c>
      <c r="F69" s="151">
        <v>113.1</v>
      </c>
      <c r="G69" s="411">
        <v>387</v>
      </c>
      <c r="H69" s="411">
        <f t="shared" ref="H69:H125" si="4">G69-I69</f>
        <v>274</v>
      </c>
      <c r="I69" s="151">
        <v>113.1</v>
      </c>
      <c r="J69" s="416"/>
      <c r="K69" s="164"/>
      <c r="L69" s="416"/>
    </row>
    <row r="70" s="390" customFormat="1" customHeight="1" spans="1:12">
      <c r="A70" s="410">
        <v>20133</v>
      </c>
      <c r="B70" s="72" t="s">
        <v>141</v>
      </c>
      <c r="C70" s="73">
        <v>219</v>
      </c>
      <c r="D70" s="151">
        <f t="shared" si="3"/>
        <v>209</v>
      </c>
      <c r="E70" s="84">
        <v>209</v>
      </c>
      <c r="F70" s="151"/>
      <c r="G70" s="411">
        <v>209</v>
      </c>
      <c r="H70" s="411">
        <f t="shared" si="4"/>
        <v>209</v>
      </c>
      <c r="I70" s="151"/>
      <c r="J70" s="416"/>
      <c r="K70" s="164"/>
      <c r="L70" s="416"/>
    </row>
    <row r="71" s="390" customFormat="1" customHeight="1" spans="1:12">
      <c r="A71" s="410">
        <v>2013301</v>
      </c>
      <c r="B71" s="72" t="s">
        <v>106</v>
      </c>
      <c r="C71" s="73">
        <v>118</v>
      </c>
      <c r="D71" s="151">
        <f t="shared" si="3"/>
        <v>143</v>
      </c>
      <c r="E71" s="84">
        <v>143</v>
      </c>
      <c r="F71" s="151"/>
      <c r="G71" s="411">
        <v>143</v>
      </c>
      <c r="H71" s="411">
        <f t="shared" si="4"/>
        <v>143</v>
      </c>
      <c r="I71" s="151"/>
      <c r="J71" s="416"/>
      <c r="K71" s="164"/>
      <c r="L71" s="416"/>
    </row>
    <row r="72" s="390" customFormat="1" customHeight="1" spans="1:12">
      <c r="A72" s="410">
        <v>2013302</v>
      </c>
      <c r="B72" s="72" t="s">
        <v>107</v>
      </c>
      <c r="C72" s="73">
        <v>100</v>
      </c>
      <c r="D72" s="151">
        <f t="shared" si="3"/>
        <v>66</v>
      </c>
      <c r="E72" s="84">
        <v>66</v>
      </c>
      <c r="F72" s="151"/>
      <c r="G72" s="411">
        <v>66</v>
      </c>
      <c r="H72" s="411">
        <f t="shared" si="4"/>
        <v>66</v>
      </c>
      <c r="I72" s="151"/>
      <c r="J72" s="416"/>
      <c r="K72" s="164"/>
      <c r="L72" s="416"/>
    </row>
    <row r="73" s="390" customFormat="1" customHeight="1" spans="1:12">
      <c r="A73" s="410">
        <v>20134</v>
      </c>
      <c r="B73" s="72" t="s">
        <v>142</v>
      </c>
      <c r="C73" s="73">
        <v>102</v>
      </c>
      <c r="D73" s="151">
        <f t="shared" si="3"/>
        <v>104</v>
      </c>
      <c r="E73" s="84">
        <v>104</v>
      </c>
      <c r="F73" s="151"/>
      <c r="G73" s="411">
        <v>104</v>
      </c>
      <c r="H73" s="411">
        <f t="shared" si="4"/>
        <v>104</v>
      </c>
      <c r="I73" s="151"/>
      <c r="J73" s="416"/>
      <c r="K73" s="164"/>
      <c r="L73" s="416"/>
    </row>
    <row r="74" s="390" customFormat="1" customHeight="1" spans="1:12">
      <c r="A74" s="410">
        <v>2013401</v>
      </c>
      <c r="B74" s="72" t="s">
        <v>106</v>
      </c>
      <c r="C74" s="73">
        <v>82</v>
      </c>
      <c r="D74" s="151">
        <f t="shared" si="3"/>
        <v>89</v>
      </c>
      <c r="E74" s="84">
        <v>89</v>
      </c>
      <c r="F74" s="151"/>
      <c r="G74" s="411">
        <v>89</v>
      </c>
      <c r="H74" s="411">
        <f t="shared" si="4"/>
        <v>89</v>
      </c>
      <c r="I74" s="151"/>
      <c r="J74" s="416"/>
      <c r="K74" s="164"/>
      <c r="L74" s="416"/>
    </row>
    <row r="75" s="390" customFormat="1" customHeight="1" spans="1:12">
      <c r="A75" s="410">
        <v>2013402</v>
      </c>
      <c r="B75" s="72" t="s">
        <v>107</v>
      </c>
      <c r="C75" s="73">
        <v>14</v>
      </c>
      <c r="D75" s="151">
        <f t="shared" si="3"/>
        <v>12</v>
      </c>
      <c r="E75" s="84">
        <v>12</v>
      </c>
      <c r="F75" s="151"/>
      <c r="G75" s="411">
        <v>12</v>
      </c>
      <c r="H75" s="411">
        <f t="shared" si="4"/>
        <v>12</v>
      </c>
      <c r="I75" s="151"/>
      <c r="J75" s="416"/>
      <c r="K75" s="164"/>
      <c r="L75" s="416"/>
    </row>
    <row r="76" s="390" customFormat="1" customHeight="1" spans="1:12">
      <c r="A76" s="410">
        <v>2013404</v>
      </c>
      <c r="B76" s="72" t="s">
        <v>143</v>
      </c>
      <c r="C76" s="73">
        <v>6</v>
      </c>
      <c r="D76" s="151">
        <f t="shared" si="3"/>
        <v>3</v>
      </c>
      <c r="E76" s="84">
        <v>3</v>
      </c>
      <c r="F76" s="151"/>
      <c r="G76" s="411">
        <v>3</v>
      </c>
      <c r="H76" s="411">
        <f t="shared" si="4"/>
        <v>3</v>
      </c>
      <c r="I76" s="151"/>
      <c r="J76" s="416"/>
      <c r="K76" s="164"/>
      <c r="L76" s="416"/>
    </row>
    <row r="77" s="390" customFormat="1" customHeight="1" spans="1:12">
      <c r="A77" s="410">
        <v>20136</v>
      </c>
      <c r="B77" s="72" t="s">
        <v>144</v>
      </c>
      <c r="C77" s="73">
        <v>511</v>
      </c>
      <c r="D77" s="151">
        <f t="shared" si="3"/>
        <v>364</v>
      </c>
      <c r="E77" s="84">
        <v>364</v>
      </c>
      <c r="F77" s="151"/>
      <c r="G77" s="411">
        <v>365</v>
      </c>
      <c r="H77" s="411">
        <f t="shared" si="4"/>
        <v>365</v>
      </c>
      <c r="I77" s="151"/>
      <c r="J77" s="416"/>
      <c r="K77" s="164"/>
      <c r="L77" s="416"/>
    </row>
    <row r="78" s="390" customFormat="1" customHeight="1" spans="1:12">
      <c r="A78" s="410">
        <v>2013601</v>
      </c>
      <c r="B78" s="72" t="s">
        <v>106</v>
      </c>
      <c r="C78" s="73">
        <v>271</v>
      </c>
      <c r="D78" s="151">
        <f t="shared" si="3"/>
        <v>300</v>
      </c>
      <c r="E78" s="84">
        <v>300</v>
      </c>
      <c r="F78" s="151"/>
      <c r="G78" s="411">
        <v>301</v>
      </c>
      <c r="H78" s="411">
        <f t="shared" si="4"/>
        <v>301</v>
      </c>
      <c r="I78" s="151"/>
      <c r="J78" s="416"/>
      <c r="K78" s="164"/>
      <c r="L78" s="416"/>
    </row>
    <row r="79" s="390" customFormat="1" customHeight="1" spans="1:12">
      <c r="A79" s="410">
        <v>2013602</v>
      </c>
      <c r="B79" s="72" t="s">
        <v>107</v>
      </c>
      <c r="C79" s="73">
        <v>240</v>
      </c>
      <c r="D79" s="151">
        <f t="shared" si="3"/>
        <v>64</v>
      </c>
      <c r="E79" s="84">
        <v>64</v>
      </c>
      <c r="F79" s="151"/>
      <c r="G79" s="411">
        <v>64</v>
      </c>
      <c r="H79" s="411">
        <f t="shared" si="4"/>
        <v>64</v>
      </c>
      <c r="I79" s="151"/>
      <c r="J79" s="416"/>
      <c r="K79" s="164"/>
      <c r="L79" s="416"/>
    </row>
    <row r="80" s="390" customFormat="1" customHeight="1" spans="1:12">
      <c r="A80" s="410">
        <v>2013650</v>
      </c>
      <c r="B80" s="72" t="s">
        <v>114</v>
      </c>
      <c r="C80" s="73"/>
      <c r="D80" s="151">
        <f t="shared" si="3"/>
        <v>0</v>
      </c>
      <c r="E80" s="84">
        <v>0</v>
      </c>
      <c r="F80" s="151"/>
      <c r="G80" s="411">
        <v>0</v>
      </c>
      <c r="H80" s="411">
        <f t="shared" si="4"/>
        <v>0</v>
      </c>
      <c r="I80" s="151"/>
      <c r="J80" s="416"/>
      <c r="K80" s="164"/>
      <c r="L80" s="416"/>
    </row>
    <row r="81" s="390" customFormat="1" customHeight="1" spans="1:12">
      <c r="A81" s="410">
        <v>20137</v>
      </c>
      <c r="B81" s="72" t="s">
        <v>145</v>
      </c>
      <c r="C81" s="73">
        <v>39</v>
      </c>
      <c r="D81" s="151">
        <f t="shared" si="3"/>
        <v>50</v>
      </c>
      <c r="E81" s="84">
        <v>50</v>
      </c>
      <c r="F81" s="151"/>
      <c r="G81" s="411">
        <v>50</v>
      </c>
      <c r="H81" s="411">
        <f t="shared" si="4"/>
        <v>50</v>
      </c>
      <c r="I81" s="151"/>
      <c r="J81" s="416"/>
      <c r="K81" s="164"/>
      <c r="L81" s="416"/>
    </row>
    <row r="82" s="390" customFormat="1" customHeight="1" spans="1:12">
      <c r="A82" s="410">
        <v>2013701</v>
      </c>
      <c r="B82" s="72" t="s">
        <v>106</v>
      </c>
      <c r="C82" s="73">
        <v>34</v>
      </c>
      <c r="D82" s="151">
        <f t="shared" si="3"/>
        <v>28</v>
      </c>
      <c r="E82" s="84">
        <v>28</v>
      </c>
      <c r="F82" s="151"/>
      <c r="G82" s="411">
        <v>28</v>
      </c>
      <c r="H82" s="411">
        <f t="shared" si="4"/>
        <v>28</v>
      </c>
      <c r="I82" s="151"/>
      <c r="J82" s="416"/>
      <c r="K82" s="164"/>
      <c r="L82" s="416"/>
    </row>
    <row r="83" s="390" customFormat="1" customHeight="1" spans="1:12">
      <c r="A83" s="410">
        <v>2013702</v>
      </c>
      <c r="B83" s="72" t="s">
        <v>107</v>
      </c>
      <c r="C83" s="73">
        <v>5</v>
      </c>
      <c r="D83" s="151">
        <f t="shared" si="3"/>
        <v>22</v>
      </c>
      <c r="E83" s="84">
        <v>22</v>
      </c>
      <c r="F83" s="151"/>
      <c r="G83" s="411">
        <v>22</v>
      </c>
      <c r="H83" s="411">
        <f t="shared" si="4"/>
        <v>22</v>
      </c>
      <c r="I83" s="151"/>
      <c r="J83" s="416"/>
      <c r="K83" s="164"/>
      <c r="L83" s="416"/>
    </row>
    <row r="84" s="390" customFormat="1" customHeight="1" spans="1:12">
      <c r="A84" s="410">
        <v>20138</v>
      </c>
      <c r="B84" s="72" t="s">
        <v>146</v>
      </c>
      <c r="C84" s="73">
        <v>761</v>
      </c>
      <c r="D84" s="151">
        <f t="shared" si="3"/>
        <v>647</v>
      </c>
      <c r="E84" s="84">
        <v>647</v>
      </c>
      <c r="F84" s="151"/>
      <c r="G84" s="411">
        <v>646</v>
      </c>
      <c r="H84" s="411">
        <f t="shared" si="4"/>
        <v>646</v>
      </c>
      <c r="I84" s="151"/>
      <c r="J84" s="416"/>
      <c r="K84" s="164"/>
      <c r="L84" s="416"/>
    </row>
    <row r="85" s="390" customFormat="1" customHeight="1" spans="1:12">
      <c r="A85" s="410">
        <v>2013801</v>
      </c>
      <c r="B85" s="72" t="s">
        <v>106</v>
      </c>
      <c r="C85" s="73">
        <v>482</v>
      </c>
      <c r="D85" s="151">
        <f t="shared" si="3"/>
        <v>428</v>
      </c>
      <c r="E85" s="84">
        <v>428</v>
      </c>
      <c r="F85" s="151"/>
      <c r="G85" s="411">
        <v>428</v>
      </c>
      <c r="H85" s="411">
        <f t="shared" si="4"/>
        <v>428</v>
      </c>
      <c r="I85" s="151"/>
      <c r="J85" s="416"/>
      <c r="K85" s="164"/>
      <c r="L85" s="416"/>
    </row>
    <row r="86" s="390" customFormat="1" customHeight="1" spans="1:12">
      <c r="A86" s="410">
        <v>2013802</v>
      </c>
      <c r="B86" s="72" t="s">
        <v>107</v>
      </c>
      <c r="C86" s="73">
        <v>100</v>
      </c>
      <c r="D86" s="151">
        <f t="shared" si="3"/>
        <v>79</v>
      </c>
      <c r="E86" s="84">
        <v>79</v>
      </c>
      <c r="F86" s="151"/>
      <c r="G86" s="411">
        <v>79</v>
      </c>
      <c r="H86" s="411">
        <f t="shared" si="4"/>
        <v>79</v>
      </c>
      <c r="I86" s="151"/>
      <c r="J86" s="416"/>
      <c r="K86" s="164"/>
      <c r="L86" s="416"/>
    </row>
    <row r="87" s="390" customFormat="1" customHeight="1" spans="1:12">
      <c r="A87" s="410">
        <v>2013804</v>
      </c>
      <c r="B87" s="72" t="s">
        <v>147</v>
      </c>
      <c r="C87" s="73">
        <v>18</v>
      </c>
      <c r="D87" s="151">
        <f t="shared" si="3"/>
        <v>5</v>
      </c>
      <c r="E87" s="84">
        <v>5</v>
      </c>
      <c r="F87" s="151"/>
      <c r="G87" s="411">
        <v>5</v>
      </c>
      <c r="H87" s="411">
        <f t="shared" si="4"/>
        <v>5</v>
      </c>
      <c r="I87" s="151"/>
      <c r="J87" s="416"/>
      <c r="K87" s="164"/>
      <c r="L87" s="416"/>
    </row>
    <row r="88" s="390" customFormat="1" customHeight="1" spans="1:12">
      <c r="A88" s="418">
        <v>2013808</v>
      </c>
      <c r="B88" s="419" t="s">
        <v>122</v>
      </c>
      <c r="C88" s="73">
        <v>12</v>
      </c>
      <c r="D88" s="151">
        <f t="shared" si="3"/>
        <v>4</v>
      </c>
      <c r="E88" s="84">
        <v>4</v>
      </c>
      <c r="F88" s="151"/>
      <c r="G88" s="411">
        <v>4</v>
      </c>
      <c r="H88" s="411">
        <f t="shared" si="4"/>
        <v>4</v>
      </c>
      <c r="I88" s="151"/>
      <c r="J88" s="416"/>
      <c r="K88" s="164"/>
      <c r="L88" s="416"/>
    </row>
    <row r="89" s="390" customFormat="1" customHeight="1" spans="1:12">
      <c r="A89" s="418">
        <v>2013816</v>
      </c>
      <c r="B89" s="419" t="s">
        <v>148</v>
      </c>
      <c r="C89" s="73">
        <v>58</v>
      </c>
      <c r="D89" s="151">
        <f t="shared" si="3"/>
        <v>0</v>
      </c>
      <c r="E89" s="84">
        <v>0</v>
      </c>
      <c r="F89" s="151"/>
      <c r="G89" s="411">
        <v>0</v>
      </c>
      <c r="H89" s="411">
        <f t="shared" si="4"/>
        <v>0</v>
      </c>
      <c r="I89" s="151"/>
      <c r="J89" s="416"/>
      <c r="K89" s="164"/>
      <c r="L89" s="416"/>
    </row>
    <row r="90" s="390" customFormat="1" customHeight="1" spans="1:12">
      <c r="A90" s="410">
        <v>2013850</v>
      </c>
      <c r="B90" s="72" t="s">
        <v>114</v>
      </c>
      <c r="C90" s="73">
        <v>91</v>
      </c>
      <c r="D90" s="151">
        <f t="shared" si="3"/>
        <v>107</v>
      </c>
      <c r="E90" s="84">
        <v>107</v>
      </c>
      <c r="F90" s="151"/>
      <c r="G90" s="411">
        <v>106</v>
      </c>
      <c r="H90" s="411">
        <f t="shared" si="4"/>
        <v>106</v>
      </c>
      <c r="I90" s="151"/>
      <c r="J90" s="416"/>
      <c r="K90" s="164"/>
      <c r="L90" s="416"/>
    </row>
    <row r="91" s="390" customFormat="1" customHeight="1" spans="1:12">
      <c r="A91" s="410">
        <v>2013899</v>
      </c>
      <c r="B91" s="72" t="s">
        <v>149</v>
      </c>
      <c r="C91" s="73"/>
      <c r="D91" s="151">
        <f t="shared" si="3"/>
        <v>24</v>
      </c>
      <c r="E91" s="84">
        <v>24</v>
      </c>
      <c r="F91" s="151"/>
      <c r="G91" s="411">
        <v>24</v>
      </c>
      <c r="H91" s="411">
        <f t="shared" si="4"/>
        <v>24</v>
      </c>
      <c r="I91" s="151"/>
      <c r="J91" s="416"/>
      <c r="K91" s="164"/>
      <c r="L91" s="416"/>
    </row>
    <row r="92" s="390" customFormat="1" customHeight="1" spans="1:12">
      <c r="A92" s="410">
        <v>20139</v>
      </c>
      <c r="B92" s="72" t="s">
        <v>150</v>
      </c>
      <c r="C92" s="73">
        <f>58+12</f>
        <v>70</v>
      </c>
      <c r="D92" s="151">
        <f t="shared" si="3"/>
        <v>74</v>
      </c>
      <c r="E92" s="84">
        <v>74</v>
      </c>
      <c r="F92" s="151"/>
      <c r="G92" s="411">
        <v>73</v>
      </c>
      <c r="H92" s="411">
        <f t="shared" si="4"/>
        <v>73</v>
      </c>
      <c r="I92" s="151"/>
      <c r="J92" s="416"/>
      <c r="K92" s="164"/>
      <c r="L92" s="416"/>
    </row>
    <row r="93" s="390" customFormat="1" customHeight="1" spans="1:12">
      <c r="A93" s="410">
        <v>2013901</v>
      </c>
      <c r="B93" s="72" t="s">
        <v>106</v>
      </c>
      <c r="C93" s="73">
        <v>58</v>
      </c>
      <c r="D93" s="151">
        <f t="shared" si="3"/>
        <v>73</v>
      </c>
      <c r="E93" s="84">
        <v>73</v>
      </c>
      <c r="F93" s="151"/>
      <c r="G93" s="411">
        <v>72</v>
      </c>
      <c r="H93" s="411">
        <f t="shared" si="4"/>
        <v>72</v>
      </c>
      <c r="I93" s="151"/>
      <c r="J93" s="416"/>
      <c r="K93" s="164"/>
      <c r="L93" s="416"/>
    </row>
    <row r="94" s="390" customFormat="1" customHeight="1" spans="1:12">
      <c r="A94" s="410">
        <v>2013902</v>
      </c>
      <c r="B94" s="72" t="s">
        <v>107</v>
      </c>
      <c r="C94" s="73"/>
      <c r="D94" s="151">
        <f t="shared" si="3"/>
        <v>1</v>
      </c>
      <c r="E94" s="84">
        <v>1</v>
      </c>
      <c r="F94" s="151"/>
      <c r="G94" s="411">
        <v>1</v>
      </c>
      <c r="H94" s="411">
        <f t="shared" si="4"/>
        <v>1</v>
      </c>
      <c r="I94" s="151"/>
      <c r="J94" s="416"/>
      <c r="K94" s="164"/>
      <c r="L94" s="416"/>
    </row>
    <row r="95" s="390" customFormat="1" customHeight="1" spans="1:12">
      <c r="A95" s="410">
        <v>20140</v>
      </c>
      <c r="B95" s="72" t="s">
        <v>151</v>
      </c>
      <c r="C95" s="73">
        <f>227+78</f>
        <v>305</v>
      </c>
      <c r="D95" s="151">
        <f t="shared" si="3"/>
        <v>344</v>
      </c>
      <c r="E95" s="84">
        <v>226</v>
      </c>
      <c r="F95" s="84">
        <f>F97+F98</f>
        <v>118</v>
      </c>
      <c r="G95" s="411">
        <v>328</v>
      </c>
      <c r="H95" s="411">
        <f t="shared" si="4"/>
        <v>210</v>
      </c>
      <c r="I95" s="84">
        <f>I97+I98</f>
        <v>118</v>
      </c>
      <c r="J95" s="416"/>
      <c r="K95" s="164"/>
      <c r="L95" s="416"/>
    </row>
    <row r="96" s="390" customFormat="1" customHeight="1" spans="1:12">
      <c r="A96" s="410">
        <v>2014001</v>
      </c>
      <c r="B96" s="72" t="s">
        <v>106</v>
      </c>
      <c r="C96" s="73">
        <v>110</v>
      </c>
      <c r="D96" s="151">
        <f t="shared" si="3"/>
        <v>100</v>
      </c>
      <c r="E96" s="84">
        <v>100</v>
      </c>
      <c r="F96" s="151"/>
      <c r="G96" s="411">
        <v>99</v>
      </c>
      <c r="H96" s="411">
        <f t="shared" si="4"/>
        <v>99</v>
      </c>
      <c r="I96" s="151"/>
      <c r="J96" s="416"/>
      <c r="K96" s="164"/>
      <c r="L96" s="416"/>
    </row>
    <row r="97" s="390" customFormat="1" customHeight="1" spans="1:12">
      <c r="A97" s="410">
        <v>2014004</v>
      </c>
      <c r="B97" s="72" t="s">
        <v>152</v>
      </c>
      <c r="C97" s="73">
        <f>117+78</f>
        <v>195</v>
      </c>
      <c r="D97" s="151">
        <f t="shared" si="3"/>
        <v>199</v>
      </c>
      <c r="E97" s="84">
        <v>111</v>
      </c>
      <c r="F97" s="151">
        <v>88.3137</v>
      </c>
      <c r="G97" s="411">
        <v>199</v>
      </c>
      <c r="H97" s="411">
        <f t="shared" si="4"/>
        <v>111</v>
      </c>
      <c r="I97" s="151">
        <v>88.3137</v>
      </c>
      <c r="J97" s="416"/>
      <c r="K97" s="164"/>
      <c r="L97" s="416"/>
    </row>
    <row r="98" s="390" customFormat="1" customHeight="1" spans="1:12">
      <c r="A98" s="410">
        <v>2014099</v>
      </c>
      <c r="B98" s="72" t="s">
        <v>153</v>
      </c>
      <c r="C98" s="73"/>
      <c r="D98" s="151">
        <f t="shared" si="3"/>
        <v>45</v>
      </c>
      <c r="E98" s="84">
        <v>15</v>
      </c>
      <c r="F98" s="151">
        <v>29.9041</v>
      </c>
      <c r="G98" s="411">
        <v>30</v>
      </c>
      <c r="H98" s="411">
        <f t="shared" si="4"/>
        <v>0</v>
      </c>
      <c r="I98" s="151">
        <v>29.9041</v>
      </c>
      <c r="J98" s="416"/>
      <c r="K98" s="164"/>
      <c r="L98" s="416"/>
    </row>
    <row r="99" s="390" customFormat="1" customHeight="1" spans="1:12">
      <c r="A99" s="410">
        <v>20199</v>
      </c>
      <c r="B99" s="72" t="s">
        <v>154</v>
      </c>
      <c r="C99" s="73">
        <v>11</v>
      </c>
      <c r="D99" s="151">
        <f t="shared" si="3"/>
        <v>126</v>
      </c>
      <c r="E99" s="84">
        <v>126</v>
      </c>
      <c r="F99" s="151"/>
      <c r="G99" s="411">
        <v>0</v>
      </c>
      <c r="H99" s="411">
        <f t="shared" si="4"/>
        <v>0</v>
      </c>
      <c r="I99" s="151"/>
      <c r="J99" s="416"/>
      <c r="K99" s="164"/>
      <c r="L99" s="416"/>
    </row>
    <row r="100" s="390" customFormat="1" customHeight="1" spans="1:12">
      <c r="A100" s="412">
        <v>2019999</v>
      </c>
      <c r="B100" s="72" t="s">
        <v>154</v>
      </c>
      <c r="C100" s="73">
        <v>11</v>
      </c>
      <c r="D100" s="151">
        <f t="shared" si="3"/>
        <v>126</v>
      </c>
      <c r="E100" s="84">
        <v>126</v>
      </c>
      <c r="F100" s="151"/>
      <c r="G100" s="411">
        <v>0</v>
      </c>
      <c r="H100" s="411">
        <f t="shared" si="4"/>
        <v>0</v>
      </c>
      <c r="I100" s="151"/>
      <c r="J100" s="416"/>
      <c r="K100" s="164"/>
      <c r="L100" s="416"/>
    </row>
    <row r="101" s="390" customFormat="1" customHeight="1" spans="1:12">
      <c r="A101" s="410">
        <v>204</v>
      </c>
      <c r="B101" s="72" t="s">
        <v>155</v>
      </c>
      <c r="C101" s="73">
        <v>1025</v>
      </c>
      <c r="D101" s="151">
        <f t="shared" si="3"/>
        <v>563</v>
      </c>
      <c r="E101" s="84">
        <v>563</v>
      </c>
      <c r="F101" s="151"/>
      <c r="G101" s="411">
        <v>563</v>
      </c>
      <c r="H101" s="411">
        <f t="shared" si="4"/>
        <v>563</v>
      </c>
      <c r="I101" s="151"/>
      <c r="J101" s="416"/>
      <c r="K101" s="164"/>
      <c r="L101" s="416"/>
    </row>
    <row r="102" s="390" customFormat="1" customHeight="1" spans="1:12">
      <c r="A102" s="410">
        <v>20402</v>
      </c>
      <c r="B102" s="72" t="s">
        <v>156</v>
      </c>
      <c r="C102" s="73">
        <v>640</v>
      </c>
      <c r="D102" s="151">
        <f t="shared" si="3"/>
        <v>305</v>
      </c>
      <c r="E102" s="84">
        <v>305</v>
      </c>
      <c r="F102" s="151"/>
      <c r="G102" s="411">
        <v>305</v>
      </c>
      <c r="H102" s="411">
        <f t="shared" si="4"/>
        <v>305</v>
      </c>
      <c r="I102" s="151"/>
      <c r="J102" s="416"/>
      <c r="K102" s="164"/>
      <c r="L102" s="416"/>
    </row>
    <row r="103" s="390" customFormat="1" customHeight="1" spans="1:12">
      <c r="A103" s="410">
        <v>2040202</v>
      </c>
      <c r="B103" s="72" t="s">
        <v>107</v>
      </c>
      <c r="C103" s="73">
        <v>630</v>
      </c>
      <c r="D103" s="151">
        <f t="shared" si="3"/>
        <v>295</v>
      </c>
      <c r="E103" s="84">
        <v>295</v>
      </c>
      <c r="F103" s="151"/>
      <c r="G103" s="411">
        <v>295</v>
      </c>
      <c r="H103" s="411">
        <f t="shared" si="4"/>
        <v>295</v>
      </c>
      <c r="I103" s="151"/>
      <c r="J103" s="416"/>
      <c r="K103" s="164"/>
      <c r="L103" s="416"/>
    </row>
    <row r="104" s="390" customFormat="1" customHeight="1" spans="1:12">
      <c r="A104" s="412">
        <v>2040219</v>
      </c>
      <c r="B104" s="72" t="s">
        <v>122</v>
      </c>
      <c r="C104" s="73"/>
      <c r="D104" s="151">
        <f t="shared" si="3"/>
        <v>0</v>
      </c>
      <c r="E104" s="84">
        <v>0</v>
      </c>
      <c r="F104" s="151"/>
      <c r="G104" s="411">
        <v>0</v>
      </c>
      <c r="H104" s="411">
        <f t="shared" si="4"/>
        <v>0</v>
      </c>
      <c r="I104" s="151"/>
      <c r="J104" s="416"/>
      <c r="K104" s="164"/>
      <c r="L104" s="416"/>
    </row>
    <row r="105" s="390" customFormat="1" customHeight="1" spans="1:12">
      <c r="A105" s="412">
        <v>2040220</v>
      </c>
      <c r="B105" s="72" t="s">
        <v>157</v>
      </c>
      <c r="C105" s="73">
        <v>10</v>
      </c>
      <c r="D105" s="151">
        <f t="shared" si="3"/>
        <v>10</v>
      </c>
      <c r="E105" s="84">
        <v>10</v>
      </c>
      <c r="F105" s="151"/>
      <c r="G105" s="411">
        <v>10</v>
      </c>
      <c r="H105" s="411">
        <f t="shared" si="4"/>
        <v>10</v>
      </c>
      <c r="I105" s="151"/>
      <c r="J105" s="416"/>
      <c r="K105" s="164"/>
      <c r="L105" s="416"/>
    </row>
    <row r="106" s="390" customFormat="1" customHeight="1" spans="1:12">
      <c r="A106" s="410">
        <v>20405</v>
      </c>
      <c r="B106" s="72" t="s">
        <v>158</v>
      </c>
      <c r="C106" s="73">
        <v>50</v>
      </c>
      <c r="D106" s="151">
        <f t="shared" si="3"/>
        <v>35</v>
      </c>
      <c r="E106" s="84">
        <v>35</v>
      </c>
      <c r="F106" s="151"/>
      <c r="G106" s="411">
        <v>35</v>
      </c>
      <c r="H106" s="411">
        <f t="shared" si="4"/>
        <v>35</v>
      </c>
      <c r="I106" s="151"/>
      <c r="J106" s="416"/>
      <c r="K106" s="164"/>
      <c r="L106" s="416"/>
    </row>
    <row r="107" s="390" customFormat="1" customHeight="1" spans="1:12">
      <c r="A107" s="410">
        <v>2040501</v>
      </c>
      <c r="B107" s="72" t="s">
        <v>106</v>
      </c>
      <c r="C107" s="73">
        <v>50</v>
      </c>
      <c r="D107" s="151">
        <f t="shared" si="3"/>
        <v>21</v>
      </c>
      <c r="E107" s="84">
        <v>21</v>
      </c>
      <c r="F107" s="151"/>
      <c r="G107" s="411">
        <v>21</v>
      </c>
      <c r="H107" s="411">
        <f t="shared" si="4"/>
        <v>21</v>
      </c>
      <c r="I107" s="151"/>
      <c r="J107" s="416"/>
      <c r="K107" s="164"/>
      <c r="L107" s="416"/>
    </row>
    <row r="108" s="390" customFormat="1" customHeight="1" spans="1:12">
      <c r="A108" s="410">
        <v>2040502</v>
      </c>
      <c r="B108" s="72" t="s">
        <v>107</v>
      </c>
      <c r="C108" s="73"/>
      <c r="D108" s="151">
        <f t="shared" si="3"/>
        <v>14</v>
      </c>
      <c r="E108" s="84">
        <v>14</v>
      </c>
      <c r="F108" s="151"/>
      <c r="G108" s="411">
        <v>14</v>
      </c>
      <c r="H108" s="411">
        <f t="shared" si="4"/>
        <v>14</v>
      </c>
      <c r="I108" s="151"/>
      <c r="J108" s="416"/>
      <c r="K108" s="164"/>
      <c r="L108" s="416"/>
    </row>
    <row r="109" s="390" customFormat="1" customHeight="1" spans="1:12">
      <c r="A109" s="410">
        <v>20406</v>
      </c>
      <c r="B109" s="72" t="s">
        <v>159</v>
      </c>
      <c r="C109" s="73">
        <v>335</v>
      </c>
      <c r="D109" s="151">
        <f t="shared" si="3"/>
        <v>223</v>
      </c>
      <c r="E109" s="84">
        <v>223</v>
      </c>
      <c r="F109" s="151"/>
      <c r="G109" s="411">
        <v>223</v>
      </c>
      <c r="H109" s="411">
        <f t="shared" si="4"/>
        <v>223</v>
      </c>
      <c r="I109" s="151"/>
      <c r="J109" s="416"/>
      <c r="K109" s="164"/>
      <c r="L109" s="416"/>
    </row>
    <row r="110" s="390" customFormat="1" customHeight="1" spans="1:12">
      <c r="A110" s="410">
        <v>2040601</v>
      </c>
      <c r="B110" s="72" t="s">
        <v>106</v>
      </c>
      <c r="C110" s="73">
        <v>231</v>
      </c>
      <c r="D110" s="151">
        <f t="shared" si="3"/>
        <v>206</v>
      </c>
      <c r="E110" s="84">
        <v>206</v>
      </c>
      <c r="F110" s="151"/>
      <c r="G110" s="411">
        <v>206</v>
      </c>
      <c r="H110" s="411">
        <f t="shared" si="4"/>
        <v>206</v>
      </c>
      <c r="I110" s="151"/>
      <c r="J110" s="416"/>
      <c r="K110" s="164"/>
      <c r="L110" s="416"/>
    </row>
    <row r="111" s="390" customFormat="1" customHeight="1" spans="1:12">
      <c r="A111" s="410">
        <v>2040604</v>
      </c>
      <c r="B111" s="72" t="s">
        <v>160</v>
      </c>
      <c r="C111" s="73">
        <v>7</v>
      </c>
      <c r="D111" s="151">
        <f t="shared" si="3"/>
        <v>0</v>
      </c>
      <c r="E111" s="84">
        <v>0</v>
      </c>
      <c r="F111" s="151"/>
      <c r="G111" s="411">
        <v>0</v>
      </c>
      <c r="H111" s="411">
        <f t="shared" si="4"/>
        <v>0</v>
      </c>
      <c r="I111" s="151"/>
      <c r="J111" s="416"/>
      <c r="K111" s="164"/>
      <c r="L111" s="416"/>
    </row>
    <row r="112" s="390" customFormat="1" customHeight="1" spans="1:12">
      <c r="A112" s="410">
        <v>2040607</v>
      </c>
      <c r="B112" s="72" t="s">
        <v>161</v>
      </c>
      <c r="C112" s="73">
        <v>23</v>
      </c>
      <c r="D112" s="151">
        <f t="shared" si="3"/>
        <v>5</v>
      </c>
      <c r="E112" s="84">
        <v>5</v>
      </c>
      <c r="F112" s="151"/>
      <c r="G112" s="411">
        <v>5</v>
      </c>
      <c r="H112" s="411">
        <f t="shared" si="4"/>
        <v>5</v>
      </c>
      <c r="I112" s="151"/>
      <c r="J112" s="416"/>
      <c r="K112" s="164"/>
      <c r="L112" s="416"/>
    </row>
    <row r="113" s="390" customFormat="1" customHeight="1" spans="1:12">
      <c r="A113" s="410">
        <v>2040610</v>
      </c>
      <c r="B113" s="72" t="s">
        <v>162</v>
      </c>
      <c r="C113" s="73">
        <v>48</v>
      </c>
      <c r="D113" s="151">
        <f t="shared" si="3"/>
        <v>12</v>
      </c>
      <c r="E113" s="84">
        <v>12</v>
      </c>
      <c r="F113" s="151"/>
      <c r="G113" s="411">
        <v>12</v>
      </c>
      <c r="H113" s="411">
        <f t="shared" si="4"/>
        <v>12</v>
      </c>
      <c r="I113" s="151"/>
      <c r="J113" s="416"/>
      <c r="K113" s="164"/>
      <c r="L113" s="416"/>
    </row>
    <row r="114" s="390" customFormat="1" customHeight="1" spans="1:12">
      <c r="A114" s="410">
        <v>2040699</v>
      </c>
      <c r="B114" s="72" t="s">
        <v>163</v>
      </c>
      <c r="C114" s="73">
        <v>26</v>
      </c>
      <c r="D114" s="151">
        <f t="shared" si="3"/>
        <v>0</v>
      </c>
      <c r="E114" s="84">
        <v>0</v>
      </c>
      <c r="F114" s="151"/>
      <c r="G114" s="411">
        <v>0</v>
      </c>
      <c r="H114" s="411">
        <f t="shared" si="4"/>
        <v>0</v>
      </c>
      <c r="I114" s="151"/>
      <c r="J114" s="416"/>
      <c r="K114" s="164"/>
      <c r="L114" s="416"/>
    </row>
    <row r="115" s="390" customFormat="1" customHeight="1" spans="1:12">
      <c r="A115" s="410">
        <v>205</v>
      </c>
      <c r="B115" s="72" t="s">
        <v>164</v>
      </c>
      <c r="C115" s="73">
        <v>21241</v>
      </c>
      <c r="D115" s="151">
        <f t="shared" si="3"/>
        <v>19767</v>
      </c>
      <c r="E115" s="84">
        <v>19767</v>
      </c>
      <c r="F115" s="151"/>
      <c r="G115" s="411">
        <v>19688</v>
      </c>
      <c r="H115" s="411">
        <f t="shared" si="4"/>
        <v>19688</v>
      </c>
      <c r="I115" s="151"/>
      <c r="J115" s="416"/>
      <c r="K115" s="164"/>
      <c r="L115" s="416"/>
    </row>
    <row r="116" s="390" customFormat="1" customHeight="1" spans="1:12">
      <c r="A116" s="410">
        <v>20501</v>
      </c>
      <c r="B116" s="414" t="s">
        <v>165</v>
      </c>
      <c r="C116" s="73">
        <v>680</v>
      </c>
      <c r="D116" s="151">
        <f t="shared" si="3"/>
        <v>700</v>
      </c>
      <c r="E116" s="84">
        <v>700</v>
      </c>
      <c r="F116" s="151"/>
      <c r="G116" s="411">
        <v>700</v>
      </c>
      <c r="H116" s="411">
        <f t="shared" si="4"/>
        <v>700</v>
      </c>
      <c r="I116" s="151"/>
      <c r="J116" s="416"/>
      <c r="K116" s="164"/>
      <c r="L116" s="416"/>
    </row>
    <row r="117" s="390" customFormat="1" customHeight="1" spans="1:12">
      <c r="A117" s="410">
        <v>2050101</v>
      </c>
      <c r="B117" s="72" t="s">
        <v>106</v>
      </c>
      <c r="C117" s="73">
        <v>680</v>
      </c>
      <c r="D117" s="151">
        <f t="shared" si="3"/>
        <v>700</v>
      </c>
      <c r="E117" s="84">
        <v>700</v>
      </c>
      <c r="F117" s="151"/>
      <c r="G117" s="411">
        <v>700</v>
      </c>
      <c r="H117" s="411">
        <f t="shared" si="4"/>
        <v>700</v>
      </c>
      <c r="I117" s="151"/>
      <c r="J117" s="416"/>
      <c r="K117" s="164"/>
      <c r="L117" s="416"/>
    </row>
    <row r="118" s="390" customFormat="1" customHeight="1" spans="1:12">
      <c r="A118" s="410">
        <v>20502</v>
      </c>
      <c r="B118" s="72" t="s">
        <v>166</v>
      </c>
      <c r="C118" s="73">
        <v>18378</v>
      </c>
      <c r="D118" s="151">
        <f t="shared" si="3"/>
        <v>16636</v>
      </c>
      <c r="E118" s="84">
        <v>16636</v>
      </c>
      <c r="F118" s="151"/>
      <c r="G118" s="411">
        <v>16657</v>
      </c>
      <c r="H118" s="411">
        <f t="shared" si="4"/>
        <v>16657</v>
      </c>
      <c r="I118" s="151"/>
      <c r="J118" s="416"/>
      <c r="K118" s="164"/>
      <c r="L118" s="416"/>
    </row>
    <row r="119" s="390" customFormat="1" customHeight="1" spans="1:12">
      <c r="A119" s="410">
        <v>2050201</v>
      </c>
      <c r="B119" s="72" t="s">
        <v>167</v>
      </c>
      <c r="C119" s="73">
        <v>3320</v>
      </c>
      <c r="D119" s="151">
        <f t="shared" si="3"/>
        <v>2436</v>
      </c>
      <c r="E119" s="84">
        <v>2436</v>
      </c>
      <c r="F119" s="151"/>
      <c r="G119" s="411">
        <v>2468</v>
      </c>
      <c r="H119" s="411">
        <f t="shared" si="4"/>
        <v>2468</v>
      </c>
      <c r="I119" s="151"/>
      <c r="J119" s="416"/>
      <c r="K119" s="164"/>
      <c r="L119" s="416"/>
    </row>
    <row r="120" s="390" customFormat="1" customHeight="1" spans="1:12">
      <c r="A120" s="410">
        <v>2050202</v>
      </c>
      <c r="B120" s="72" t="s">
        <v>168</v>
      </c>
      <c r="C120" s="73">
        <v>7811</v>
      </c>
      <c r="D120" s="151">
        <f t="shared" si="3"/>
        <v>7966</v>
      </c>
      <c r="E120" s="84">
        <v>7966</v>
      </c>
      <c r="F120" s="151"/>
      <c r="G120" s="411">
        <v>7964</v>
      </c>
      <c r="H120" s="411">
        <f t="shared" si="4"/>
        <v>7964</v>
      </c>
      <c r="I120" s="151"/>
      <c r="J120" s="416"/>
      <c r="K120" s="164"/>
      <c r="L120" s="416"/>
    </row>
    <row r="121" s="390" customFormat="1" customHeight="1" spans="1:12">
      <c r="A121" s="412">
        <v>2050203</v>
      </c>
      <c r="B121" s="72" t="s">
        <v>169</v>
      </c>
      <c r="C121" s="73">
        <v>4847</v>
      </c>
      <c r="D121" s="151">
        <f t="shared" si="3"/>
        <v>3871</v>
      </c>
      <c r="E121" s="84">
        <v>3871</v>
      </c>
      <c r="F121" s="151"/>
      <c r="G121" s="411">
        <v>3863</v>
      </c>
      <c r="H121" s="411">
        <f t="shared" si="4"/>
        <v>3863</v>
      </c>
      <c r="I121" s="151"/>
      <c r="J121" s="416"/>
      <c r="K121" s="164"/>
      <c r="L121" s="416"/>
    </row>
    <row r="122" s="390" customFormat="1" customHeight="1" spans="1:12">
      <c r="A122" s="410">
        <v>2050204</v>
      </c>
      <c r="B122" s="72" t="s">
        <v>170</v>
      </c>
      <c r="C122" s="73">
        <v>2305</v>
      </c>
      <c r="D122" s="151">
        <f t="shared" si="3"/>
        <v>2244</v>
      </c>
      <c r="E122" s="84">
        <v>2244</v>
      </c>
      <c r="F122" s="151"/>
      <c r="G122" s="411">
        <v>2243</v>
      </c>
      <c r="H122" s="411">
        <f t="shared" si="4"/>
        <v>2243</v>
      </c>
      <c r="I122" s="151"/>
      <c r="J122" s="416"/>
      <c r="K122" s="164"/>
      <c r="L122" s="416"/>
    </row>
    <row r="123" s="390" customFormat="1" customHeight="1" spans="1:12">
      <c r="A123" s="410">
        <v>2050299</v>
      </c>
      <c r="B123" s="72" t="s">
        <v>171</v>
      </c>
      <c r="C123" s="73">
        <v>96</v>
      </c>
      <c r="D123" s="151">
        <f t="shared" si="3"/>
        <v>119</v>
      </c>
      <c r="E123" s="84">
        <v>119</v>
      </c>
      <c r="F123" s="151"/>
      <c r="G123" s="411">
        <v>119</v>
      </c>
      <c r="H123" s="411">
        <f t="shared" si="4"/>
        <v>119</v>
      </c>
      <c r="I123" s="151"/>
      <c r="J123" s="416"/>
      <c r="K123" s="164"/>
      <c r="L123" s="416"/>
    </row>
    <row r="124" s="390" customFormat="1" customHeight="1" spans="1:12">
      <c r="A124" s="410">
        <v>20503</v>
      </c>
      <c r="B124" s="72" t="s">
        <v>172</v>
      </c>
      <c r="C124" s="73">
        <v>1730</v>
      </c>
      <c r="D124" s="151">
        <f t="shared" si="3"/>
        <v>1604</v>
      </c>
      <c r="E124" s="84">
        <v>1604</v>
      </c>
      <c r="F124" s="151"/>
      <c r="G124" s="411">
        <v>1604</v>
      </c>
      <c r="H124" s="411">
        <f t="shared" si="4"/>
        <v>1604</v>
      </c>
      <c r="I124" s="151"/>
      <c r="J124" s="416"/>
      <c r="K124" s="164"/>
      <c r="L124" s="416"/>
    </row>
    <row r="125" s="390" customFormat="1" customHeight="1" spans="1:12">
      <c r="A125" s="410">
        <v>2050302</v>
      </c>
      <c r="B125" s="72" t="s">
        <v>173</v>
      </c>
      <c r="C125" s="73">
        <v>1730</v>
      </c>
      <c r="D125" s="151">
        <f t="shared" si="3"/>
        <v>1604</v>
      </c>
      <c r="E125" s="84">
        <v>1604</v>
      </c>
      <c r="F125" s="151"/>
      <c r="G125" s="411">
        <v>1604</v>
      </c>
      <c r="H125" s="411">
        <f t="shared" si="4"/>
        <v>1604</v>
      </c>
      <c r="I125" s="151"/>
      <c r="J125" s="416"/>
      <c r="K125" s="164"/>
      <c r="L125" s="416"/>
    </row>
    <row r="126" s="390" customFormat="1" customHeight="1" spans="1:12">
      <c r="A126" s="410">
        <v>20504</v>
      </c>
      <c r="B126" s="72" t="s">
        <v>174</v>
      </c>
      <c r="C126" s="73">
        <v>8</v>
      </c>
      <c r="D126" s="151"/>
      <c r="E126" s="84"/>
      <c r="F126" s="151"/>
      <c r="G126" s="411"/>
      <c r="H126" s="411"/>
      <c r="I126" s="151"/>
      <c r="J126" s="416"/>
      <c r="K126" s="164"/>
      <c r="L126" s="416"/>
    </row>
    <row r="127" s="390" customFormat="1" customHeight="1" spans="1:12">
      <c r="A127" s="410">
        <v>2050401</v>
      </c>
      <c r="B127" s="72" t="s">
        <v>175</v>
      </c>
      <c r="C127" s="73">
        <v>1</v>
      </c>
      <c r="D127" s="151"/>
      <c r="E127" s="84"/>
      <c r="F127" s="151"/>
      <c r="G127" s="411"/>
      <c r="H127" s="411"/>
      <c r="I127" s="151"/>
      <c r="J127" s="416"/>
      <c r="K127" s="164"/>
      <c r="L127" s="416"/>
    </row>
    <row r="128" s="390" customFormat="1" customHeight="1" spans="1:12">
      <c r="A128" s="410">
        <v>2050402</v>
      </c>
      <c r="B128" s="72" t="s">
        <v>176</v>
      </c>
      <c r="C128" s="73">
        <v>6</v>
      </c>
      <c r="D128" s="151"/>
      <c r="E128" s="84"/>
      <c r="F128" s="151"/>
      <c r="G128" s="411"/>
      <c r="H128" s="411"/>
      <c r="I128" s="151"/>
      <c r="J128" s="416"/>
      <c r="K128" s="164"/>
      <c r="L128" s="416"/>
    </row>
    <row r="129" s="390" customFormat="1" customHeight="1" spans="1:12">
      <c r="A129" s="410">
        <v>2050499</v>
      </c>
      <c r="B129" s="72" t="s">
        <v>177</v>
      </c>
      <c r="C129" s="73">
        <v>1</v>
      </c>
      <c r="D129" s="151"/>
      <c r="E129" s="84"/>
      <c r="F129" s="151"/>
      <c r="G129" s="411"/>
      <c r="H129" s="411"/>
      <c r="I129" s="151"/>
      <c r="J129" s="416"/>
      <c r="K129" s="164"/>
      <c r="L129" s="416"/>
    </row>
    <row r="130" s="390" customFormat="1" customHeight="1" spans="1:12">
      <c r="A130" s="410">
        <v>20507</v>
      </c>
      <c r="B130" s="72" t="s">
        <v>178</v>
      </c>
      <c r="C130" s="73">
        <v>3</v>
      </c>
      <c r="D130" s="151">
        <f t="shared" ref="D130:D193" si="5">E130+F130</f>
        <v>2</v>
      </c>
      <c r="E130" s="84">
        <v>2</v>
      </c>
      <c r="F130" s="151"/>
      <c r="G130" s="411">
        <v>2</v>
      </c>
      <c r="H130" s="411">
        <f t="shared" ref="H130:H193" si="6">G130-I130</f>
        <v>2</v>
      </c>
      <c r="I130" s="151"/>
      <c r="J130" s="416"/>
      <c r="K130" s="164"/>
      <c r="L130" s="416"/>
    </row>
    <row r="131" s="390" customFormat="1" customHeight="1" spans="1:12">
      <c r="A131" s="410">
        <v>2050701</v>
      </c>
      <c r="B131" s="72" t="s">
        <v>179</v>
      </c>
      <c r="C131" s="73">
        <v>3</v>
      </c>
      <c r="D131" s="151">
        <f t="shared" si="5"/>
        <v>2</v>
      </c>
      <c r="E131" s="84">
        <v>2</v>
      </c>
      <c r="F131" s="151"/>
      <c r="G131" s="411">
        <v>2</v>
      </c>
      <c r="H131" s="411">
        <f t="shared" si="6"/>
        <v>2</v>
      </c>
      <c r="I131" s="151"/>
      <c r="J131" s="416"/>
      <c r="K131" s="164"/>
      <c r="L131" s="416"/>
    </row>
    <row r="132" s="390" customFormat="1" customHeight="1" spans="1:12">
      <c r="A132" s="410">
        <v>20508</v>
      </c>
      <c r="B132" s="72" t="s">
        <v>180</v>
      </c>
      <c r="C132" s="73">
        <v>191</v>
      </c>
      <c r="D132" s="151">
        <f t="shared" si="5"/>
        <v>201</v>
      </c>
      <c r="E132" s="84">
        <v>201</v>
      </c>
      <c r="F132" s="151"/>
      <c r="G132" s="411">
        <v>201</v>
      </c>
      <c r="H132" s="411">
        <f t="shared" si="6"/>
        <v>201</v>
      </c>
      <c r="I132" s="151"/>
      <c r="J132" s="416"/>
      <c r="K132" s="164"/>
      <c r="L132" s="416"/>
    </row>
    <row r="133" s="390" customFormat="1" customHeight="1" spans="1:12">
      <c r="A133" s="410">
        <v>2050801</v>
      </c>
      <c r="B133" s="72" t="s">
        <v>181</v>
      </c>
      <c r="C133" s="73">
        <v>16</v>
      </c>
      <c r="D133" s="151">
        <f t="shared" si="5"/>
        <v>0</v>
      </c>
      <c r="E133" s="84">
        <v>0</v>
      </c>
      <c r="F133" s="151"/>
      <c r="G133" s="411">
        <v>0</v>
      </c>
      <c r="H133" s="411">
        <f t="shared" si="6"/>
        <v>0</v>
      </c>
      <c r="I133" s="151"/>
      <c r="J133" s="416"/>
      <c r="K133" s="164"/>
      <c r="L133" s="416"/>
    </row>
    <row r="134" s="390" customFormat="1" customHeight="1" spans="1:12">
      <c r="A134" s="410">
        <v>2050802</v>
      </c>
      <c r="B134" s="72" t="s">
        <v>182</v>
      </c>
      <c r="C134" s="73">
        <v>175</v>
      </c>
      <c r="D134" s="151">
        <f t="shared" si="5"/>
        <v>201</v>
      </c>
      <c r="E134" s="84">
        <v>201</v>
      </c>
      <c r="F134" s="151"/>
      <c r="G134" s="411">
        <v>201</v>
      </c>
      <c r="H134" s="411">
        <f t="shared" si="6"/>
        <v>201</v>
      </c>
      <c r="I134" s="151"/>
      <c r="J134" s="416"/>
      <c r="K134" s="164"/>
      <c r="L134" s="416"/>
    </row>
    <row r="135" s="390" customFormat="1" customHeight="1" spans="1:12">
      <c r="A135" s="410">
        <v>20509</v>
      </c>
      <c r="B135" s="414" t="s">
        <v>183</v>
      </c>
      <c r="C135" s="73">
        <v>199</v>
      </c>
      <c r="D135" s="151">
        <f t="shared" si="5"/>
        <v>460</v>
      </c>
      <c r="E135" s="84">
        <v>460</v>
      </c>
      <c r="F135" s="151"/>
      <c r="G135" s="411">
        <v>460</v>
      </c>
      <c r="H135" s="411">
        <f t="shared" si="6"/>
        <v>460</v>
      </c>
      <c r="I135" s="151"/>
      <c r="J135" s="416"/>
      <c r="K135" s="164"/>
      <c r="L135" s="416"/>
    </row>
    <row r="136" s="390" customFormat="1" customHeight="1" spans="1:12">
      <c r="A136" s="412">
        <v>2050999</v>
      </c>
      <c r="B136" s="72" t="s">
        <v>184</v>
      </c>
      <c r="C136" s="73">
        <v>199</v>
      </c>
      <c r="D136" s="151">
        <f t="shared" si="5"/>
        <v>460</v>
      </c>
      <c r="E136" s="84">
        <v>460</v>
      </c>
      <c r="F136" s="151"/>
      <c r="G136" s="411">
        <v>460</v>
      </c>
      <c r="H136" s="411">
        <f t="shared" si="6"/>
        <v>460</v>
      </c>
      <c r="I136" s="151"/>
      <c r="J136" s="416"/>
      <c r="K136" s="164"/>
      <c r="L136" s="416"/>
    </row>
    <row r="137" s="390" customFormat="1" customHeight="1" spans="1:12">
      <c r="A137" s="412">
        <v>20599</v>
      </c>
      <c r="B137" s="72" t="s">
        <v>185</v>
      </c>
      <c r="C137" s="73">
        <v>52</v>
      </c>
      <c r="D137" s="151">
        <f t="shared" si="5"/>
        <v>164</v>
      </c>
      <c r="E137" s="84">
        <v>164</v>
      </c>
      <c r="F137" s="151"/>
      <c r="G137" s="411">
        <v>64</v>
      </c>
      <c r="H137" s="411">
        <f t="shared" si="6"/>
        <v>64</v>
      </c>
      <c r="I137" s="151"/>
      <c r="J137" s="416"/>
      <c r="K137" s="164"/>
      <c r="L137" s="416"/>
    </row>
    <row r="138" s="390" customFormat="1" customHeight="1" spans="1:12">
      <c r="A138" s="412">
        <v>2059999</v>
      </c>
      <c r="B138" s="72" t="s">
        <v>185</v>
      </c>
      <c r="C138" s="73">
        <v>52</v>
      </c>
      <c r="D138" s="151">
        <f t="shared" si="5"/>
        <v>164</v>
      </c>
      <c r="E138" s="84">
        <v>164</v>
      </c>
      <c r="F138" s="151"/>
      <c r="G138" s="411">
        <v>64</v>
      </c>
      <c r="H138" s="411">
        <f t="shared" si="6"/>
        <v>64</v>
      </c>
      <c r="I138" s="151"/>
      <c r="J138" s="416"/>
      <c r="K138" s="164"/>
      <c r="L138" s="416"/>
    </row>
    <row r="139" s="390" customFormat="1" customHeight="1" spans="1:12">
      <c r="A139" s="412">
        <v>206</v>
      </c>
      <c r="B139" s="72" t="s">
        <v>186</v>
      </c>
      <c r="C139" s="73">
        <v>1693</v>
      </c>
      <c r="D139" s="151">
        <f t="shared" si="5"/>
        <v>695</v>
      </c>
      <c r="E139" s="84">
        <v>695</v>
      </c>
      <c r="F139" s="151"/>
      <c r="G139" s="411">
        <v>2006</v>
      </c>
      <c r="H139" s="411">
        <f t="shared" si="6"/>
        <v>2006</v>
      </c>
      <c r="I139" s="151"/>
      <c r="J139" s="416"/>
      <c r="K139" s="164"/>
      <c r="L139" s="416"/>
    </row>
    <row r="140" s="390" customFormat="1" customHeight="1" spans="1:12">
      <c r="A140" s="412">
        <v>20601</v>
      </c>
      <c r="B140" s="72" t="s">
        <v>187</v>
      </c>
      <c r="C140" s="73">
        <v>1591</v>
      </c>
      <c r="D140" s="151">
        <f t="shared" si="5"/>
        <v>323</v>
      </c>
      <c r="E140" s="84">
        <v>323</v>
      </c>
      <c r="F140" s="151"/>
      <c r="G140" s="411">
        <v>1835</v>
      </c>
      <c r="H140" s="411">
        <f t="shared" si="6"/>
        <v>1835</v>
      </c>
      <c r="I140" s="151"/>
      <c r="J140" s="416"/>
      <c r="K140" s="164"/>
      <c r="L140" s="416"/>
    </row>
    <row r="141" s="390" customFormat="1" customHeight="1" spans="1:12">
      <c r="A141" s="410">
        <v>2060101</v>
      </c>
      <c r="B141" s="72" t="s">
        <v>106</v>
      </c>
      <c r="C141" s="73">
        <v>92</v>
      </c>
      <c r="D141" s="151">
        <f t="shared" si="5"/>
        <v>106</v>
      </c>
      <c r="E141" s="84">
        <v>106</v>
      </c>
      <c r="F141" s="151"/>
      <c r="G141" s="411">
        <v>106</v>
      </c>
      <c r="H141" s="411">
        <f t="shared" si="6"/>
        <v>106</v>
      </c>
      <c r="I141" s="151"/>
      <c r="J141" s="416"/>
      <c r="K141" s="164"/>
      <c r="L141" s="416"/>
    </row>
    <row r="142" s="390" customFormat="1" customHeight="1" spans="1:12">
      <c r="A142" s="410">
        <v>2060102</v>
      </c>
      <c r="B142" s="72" t="s">
        <v>107</v>
      </c>
      <c r="C142" s="73">
        <v>1499</v>
      </c>
      <c r="D142" s="151">
        <f t="shared" si="5"/>
        <v>212</v>
      </c>
      <c r="E142" s="84">
        <v>212</v>
      </c>
      <c r="F142" s="151"/>
      <c r="G142" s="411">
        <v>212</v>
      </c>
      <c r="H142" s="411">
        <f t="shared" si="6"/>
        <v>212</v>
      </c>
      <c r="I142" s="151"/>
      <c r="J142" s="416"/>
      <c r="K142" s="164"/>
      <c r="L142" s="416"/>
    </row>
    <row r="143" s="390" customFormat="1" customHeight="1" spans="1:12">
      <c r="A143" s="410">
        <v>2060199</v>
      </c>
      <c r="B143" s="72" t="s">
        <v>188</v>
      </c>
      <c r="C143" s="73"/>
      <c r="D143" s="151">
        <f t="shared" si="5"/>
        <v>5</v>
      </c>
      <c r="E143" s="84">
        <v>5</v>
      </c>
      <c r="F143" s="151"/>
      <c r="G143" s="411">
        <v>1517</v>
      </c>
      <c r="H143" s="411">
        <f t="shared" si="6"/>
        <v>1517</v>
      </c>
      <c r="I143" s="151"/>
      <c r="J143" s="416"/>
      <c r="K143" s="164"/>
      <c r="L143" s="416"/>
    </row>
    <row r="144" s="390" customFormat="1" customHeight="1" spans="1:12">
      <c r="A144" s="410">
        <v>20602</v>
      </c>
      <c r="B144" s="72" t="s">
        <v>189</v>
      </c>
      <c r="C144" s="73"/>
      <c r="D144" s="151">
        <f t="shared" si="5"/>
        <v>9</v>
      </c>
      <c r="E144" s="84">
        <v>9</v>
      </c>
      <c r="F144" s="151"/>
      <c r="G144" s="411">
        <v>9</v>
      </c>
      <c r="H144" s="411">
        <f t="shared" si="6"/>
        <v>9</v>
      </c>
      <c r="I144" s="151"/>
      <c r="J144" s="416"/>
      <c r="K144" s="164"/>
      <c r="L144" s="416"/>
    </row>
    <row r="145" s="390" customFormat="1" customHeight="1" spans="1:12">
      <c r="A145" s="412">
        <v>2060204</v>
      </c>
      <c r="B145" s="72" t="s">
        <v>190</v>
      </c>
      <c r="C145" s="73"/>
      <c r="D145" s="151">
        <f t="shared" si="5"/>
        <v>0</v>
      </c>
      <c r="E145" s="84">
        <v>0</v>
      </c>
      <c r="F145" s="151"/>
      <c r="G145" s="411">
        <v>0</v>
      </c>
      <c r="H145" s="411">
        <f t="shared" si="6"/>
        <v>0</v>
      </c>
      <c r="I145" s="151"/>
      <c r="J145" s="416"/>
      <c r="K145" s="164"/>
      <c r="L145" s="416"/>
    </row>
    <row r="146" s="390" customFormat="1" customHeight="1" spans="1:12">
      <c r="A146" s="412">
        <v>2060207</v>
      </c>
      <c r="B146" s="72" t="s">
        <v>191</v>
      </c>
      <c r="C146" s="73"/>
      <c r="D146" s="151">
        <f t="shared" si="5"/>
        <v>9</v>
      </c>
      <c r="E146" s="84">
        <v>9</v>
      </c>
      <c r="F146" s="151"/>
      <c r="G146" s="411">
        <v>9</v>
      </c>
      <c r="H146" s="411">
        <f t="shared" si="6"/>
        <v>9</v>
      </c>
      <c r="I146" s="151"/>
      <c r="J146" s="416"/>
      <c r="K146" s="164"/>
      <c r="L146" s="416"/>
    </row>
    <row r="147" s="390" customFormat="1" customHeight="1" spans="1:12">
      <c r="A147" s="412">
        <v>20604</v>
      </c>
      <c r="B147" s="72" t="s">
        <v>192</v>
      </c>
      <c r="C147" s="73">
        <v>9</v>
      </c>
      <c r="D147" s="151">
        <f t="shared" si="5"/>
        <v>1</v>
      </c>
      <c r="E147" s="84">
        <v>1</v>
      </c>
      <c r="F147" s="151"/>
      <c r="G147" s="411">
        <v>1</v>
      </c>
      <c r="H147" s="411">
        <f t="shared" si="6"/>
        <v>1</v>
      </c>
      <c r="I147" s="151"/>
      <c r="J147" s="416"/>
      <c r="K147" s="164"/>
      <c r="L147" s="416"/>
    </row>
    <row r="148" s="390" customFormat="1" customHeight="1" spans="1:12">
      <c r="A148" s="412">
        <v>2060404</v>
      </c>
      <c r="B148" s="72" t="s">
        <v>193</v>
      </c>
      <c r="C148" s="73">
        <v>8</v>
      </c>
      <c r="D148" s="151">
        <f t="shared" si="5"/>
        <v>0</v>
      </c>
      <c r="E148" s="84">
        <v>0</v>
      </c>
      <c r="F148" s="151"/>
      <c r="G148" s="411">
        <v>0</v>
      </c>
      <c r="H148" s="411">
        <f t="shared" si="6"/>
        <v>0</v>
      </c>
      <c r="I148" s="151"/>
      <c r="J148" s="416"/>
      <c r="K148" s="164"/>
      <c r="L148" s="416"/>
    </row>
    <row r="149" s="390" customFormat="1" customHeight="1" spans="1:12">
      <c r="A149" s="410">
        <v>2060499</v>
      </c>
      <c r="B149" s="72" t="s">
        <v>194</v>
      </c>
      <c r="C149" s="73">
        <v>1</v>
      </c>
      <c r="D149" s="151">
        <f t="shared" si="5"/>
        <v>1</v>
      </c>
      <c r="E149" s="84">
        <v>1</v>
      </c>
      <c r="F149" s="151"/>
      <c r="G149" s="411">
        <v>1</v>
      </c>
      <c r="H149" s="411">
        <f t="shared" si="6"/>
        <v>1</v>
      </c>
      <c r="I149" s="151"/>
      <c r="J149" s="416"/>
      <c r="K149" s="164"/>
      <c r="L149" s="416"/>
    </row>
    <row r="150" s="390" customFormat="1" customHeight="1" spans="1:12">
      <c r="A150" s="410">
        <v>20605</v>
      </c>
      <c r="B150" s="72" t="s">
        <v>195</v>
      </c>
      <c r="C150" s="73">
        <v>12</v>
      </c>
      <c r="D150" s="151">
        <f t="shared" si="5"/>
        <v>12</v>
      </c>
      <c r="E150" s="84">
        <v>12</v>
      </c>
      <c r="F150" s="151"/>
      <c r="G150" s="411">
        <v>12</v>
      </c>
      <c r="H150" s="411">
        <f t="shared" si="6"/>
        <v>12</v>
      </c>
      <c r="I150" s="151"/>
      <c r="J150" s="416"/>
      <c r="K150" s="164"/>
      <c r="L150" s="416"/>
    </row>
    <row r="151" s="390" customFormat="1" customHeight="1" spans="1:12">
      <c r="A151" s="410">
        <v>2060502</v>
      </c>
      <c r="B151" s="72" t="s">
        <v>196</v>
      </c>
      <c r="C151" s="73">
        <v>12</v>
      </c>
      <c r="D151" s="151">
        <f t="shared" si="5"/>
        <v>12</v>
      </c>
      <c r="E151" s="84">
        <v>12</v>
      </c>
      <c r="F151" s="151"/>
      <c r="G151" s="411">
        <v>12</v>
      </c>
      <c r="H151" s="411">
        <f t="shared" si="6"/>
        <v>12</v>
      </c>
      <c r="I151" s="151"/>
      <c r="J151" s="416"/>
      <c r="K151" s="164"/>
      <c r="L151" s="416"/>
    </row>
    <row r="152" s="390" customFormat="1" customHeight="1" spans="1:12">
      <c r="A152" s="412">
        <v>20607</v>
      </c>
      <c r="B152" s="420" t="s">
        <v>197</v>
      </c>
      <c r="C152" s="73">
        <v>81</v>
      </c>
      <c r="D152" s="151">
        <f t="shared" si="5"/>
        <v>76</v>
      </c>
      <c r="E152" s="84">
        <v>76</v>
      </c>
      <c r="F152" s="151"/>
      <c r="G152" s="411">
        <v>75</v>
      </c>
      <c r="H152" s="411">
        <f t="shared" si="6"/>
        <v>75</v>
      </c>
      <c r="I152" s="151"/>
      <c r="J152" s="416"/>
      <c r="K152" s="164"/>
      <c r="L152" s="416"/>
    </row>
    <row r="153" s="390" customFormat="1" customHeight="1" spans="1:12">
      <c r="A153" s="410">
        <v>2060701</v>
      </c>
      <c r="B153" s="72" t="s">
        <v>198</v>
      </c>
      <c r="C153" s="73">
        <v>81</v>
      </c>
      <c r="D153" s="151">
        <f t="shared" si="5"/>
        <v>76</v>
      </c>
      <c r="E153" s="84">
        <v>76</v>
      </c>
      <c r="F153" s="151"/>
      <c r="G153" s="411">
        <v>75</v>
      </c>
      <c r="H153" s="411">
        <f t="shared" si="6"/>
        <v>75</v>
      </c>
      <c r="I153" s="151"/>
      <c r="J153" s="416"/>
      <c r="K153" s="164"/>
      <c r="L153" s="416"/>
    </row>
    <row r="154" s="390" customFormat="1" customHeight="1" spans="1:12">
      <c r="A154" s="412">
        <v>20699</v>
      </c>
      <c r="B154" s="72" t="s">
        <v>199</v>
      </c>
      <c r="C154" s="73"/>
      <c r="D154" s="151">
        <f t="shared" si="5"/>
        <v>274</v>
      </c>
      <c r="E154" s="84">
        <v>274</v>
      </c>
      <c r="F154" s="151"/>
      <c r="G154" s="411">
        <v>74</v>
      </c>
      <c r="H154" s="411">
        <f t="shared" si="6"/>
        <v>74</v>
      </c>
      <c r="I154" s="151"/>
      <c r="J154" s="416"/>
      <c r="K154" s="164"/>
      <c r="L154" s="416"/>
    </row>
    <row r="155" s="390" customFormat="1" customHeight="1" spans="1:12">
      <c r="A155" s="410">
        <v>2069901</v>
      </c>
      <c r="B155" s="421" t="s">
        <v>200</v>
      </c>
      <c r="C155" s="73"/>
      <c r="D155" s="151">
        <f t="shared" si="5"/>
        <v>10</v>
      </c>
      <c r="E155" s="84">
        <v>10</v>
      </c>
      <c r="F155" s="151"/>
      <c r="G155" s="411">
        <v>10</v>
      </c>
      <c r="H155" s="411">
        <f t="shared" si="6"/>
        <v>10</v>
      </c>
      <c r="I155" s="151"/>
      <c r="J155" s="416"/>
      <c r="K155" s="164"/>
      <c r="L155" s="416"/>
    </row>
    <row r="156" s="390" customFormat="1" customHeight="1" spans="1:12">
      <c r="A156" s="410">
        <v>2069999</v>
      </c>
      <c r="B156" s="72" t="s">
        <v>199</v>
      </c>
      <c r="C156" s="73"/>
      <c r="D156" s="151">
        <f t="shared" si="5"/>
        <v>264</v>
      </c>
      <c r="E156" s="84">
        <v>264</v>
      </c>
      <c r="F156" s="151"/>
      <c r="G156" s="411">
        <v>64</v>
      </c>
      <c r="H156" s="411">
        <f t="shared" si="6"/>
        <v>64</v>
      </c>
      <c r="I156" s="151"/>
      <c r="J156" s="416"/>
      <c r="K156" s="164"/>
      <c r="L156" s="416"/>
    </row>
    <row r="157" s="390" customFormat="1" customHeight="1" spans="1:12">
      <c r="A157" s="410">
        <v>207</v>
      </c>
      <c r="B157" s="72" t="s">
        <v>201</v>
      </c>
      <c r="C157" s="73">
        <f>1973+250</f>
        <v>2223</v>
      </c>
      <c r="D157" s="151">
        <f t="shared" si="5"/>
        <v>2919</v>
      </c>
      <c r="E157" s="84">
        <v>2708</v>
      </c>
      <c r="F157" s="151">
        <v>211</v>
      </c>
      <c r="G157" s="411">
        <v>2923</v>
      </c>
      <c r="H157" s="411">
        <f t="shared" si="6"/>
        <v>2712</v>
      </c>
      <c r="I157" s="151">
        <v>211</v>
      </c>
      <c r="J157" s="416"/>
      <c r="K157" s="164"/>
      <c r="L157" s="416"/>
    </row>
    <row r="158" s="390" customFormat="1" customHeight="1" spans="1:12">
      <c r="A158" s="410">
        <v>20701</v>
      </c>
      <c r="B158" s="72" t="s">
        <v>202</v>
      </c>
      <c r="C158" s="73">
        <f>267+250</f>
        <v>517</v>
      </c>
      <c r="D158" s="151">
        <f t="shared" si="5"/>
        <v>424</v>
      </c>
      <c r="E158" s="84">
        <v>224</v>
      </c>
      <c r="F158" s="151">
        <v>200</v>
      </c>
      <c r="G158" s="411">
        <v>428</v>
      </c>
      <c r="H158" s="411">
        <f t="shared" si="6"/>
        <v>228</v>
      </c>
      <c r="I158" s="151">
        <v>200</v>
      </c>
      <c r="J158" s="416"/>
      <c r="K158" s="164"/>
      <c r="L158" s="416"/>
    </row>
    <row r="159" s="390" customFormat="1" customHeight="1" spans="1:12">
      <c r="A159" s="410">
        <v>2070101</v>
      </c>
      <c r="B159" s="72" t="s">
        <v>106</v>
      </c>
      <c r="C159" s="73">
        <v>156</v>
      </c>
      <c r="D159" s="151">
        <f t="shared" si="5"/>
        <v>135</v>
      </c>
      <c r="E159" s="84">
        <v>135</v>
      </c>
      <c r="F159" s="151"/>
      <c r="G159" s="411">
        <v>135</v>
      </c>
      <c r="H159" s="411">
        <f t="shared" si="6"/>
        <v>135</v>
      </c>
      <c r="I159" s="151"/>
      <c r="J159" s="416"/>
      <c r="K159" s="164"/>
      <c r="L159" s="416"/>
    </row>
    <row r="160" s="390" customFormat="1" customHeight="1" spans="1:12">
      <c r="A160" s="410">
        <v>2070111</v>
      </c>
      <c r="B160" s="414" t="s">
        <v>203</v>
      </c>
      <c r="C160" s="73">
        <v>22</v>
      </c>
      <c r="D160" s="151">
        <f t="shared" si="5"/>
        <v>12</v>
      </c>
      <c r="E160" s="84">
        <v>12</v>
      </c>
      <c r="F160" s="151"/>
      <c r="G160" s="411">
        <v>12</v>
      </c>
      <c r="H160" s="411">
        <f t="shared" si="6"/>
        <v>12</v>
      </c>
      <c r="I160" s="151"/>
      <c r="J160" s="416"/>
      <c r="K160" s="164"/>
      <c r="L160" s="416"/>
    </row>
    <row r="161" s="390" customFormat="1" customHeight="1" spans="1:12">
      <c r="A161" s="410">
        <v>2070199</v>
      </c>
      <c r="B161" s="72" t="s">
        <v>204</v>
      </c>
      <c r="C161" s="73">
        <f>89+250</f>
        <v>339</v>
      </c>
      <c r="D161" s="151">
        <f t="shared" si="5"/>
        <v>277</v>
      </c>
      <c r="E161" s="84">
        <v>77</v>
      </c>
      <c r="F161" s="151">
        <v>200</v>
      </c>
      <c r="G161" s="411">
        <v>281</v>
      </c>
      <c r="H161" s="411">
        <f t="shared" si="6"/>
        <v>81</v>
      </c>
      <c r="I161" s="151">
        <v>200</v>
      </c>
      <c r="J161" s="416"/>
      <c r="K161" s="164"/>
      <c r="L161" s="416"/>
    </row>
    <row r="162" s="390" customFormat="1" customHeight="1" spans="1:12">
      <c r="A162" s="410">
        <v>20702</v>
      </c>
      <c r="B162" s="72" t="s">
        <v>205</v>
      </c>
      <c r="C162" s="73">
        <v>285</v>
      </c>
      <c r="D162" s="151">
        <f t="shared" si="5"/>
        <v>162</v>
      </c>
      <c r="E162" s="84">
        <v>162</v>
      </c>
      <c r="F162" s="151"/>
      <c r="G162" s="411">
        <v>162</v>
      </c>
      <c r="H162" s="411">
        <f t="shared" si="6"/>
        <v>162</v>
      </c>
      <c r="I162" s="151"/>
      <c r="J162" s="416"/>
      <c r="K162" s="164"/>
      <c r="L162" s="416"/>
    </row>
    <row r="163" s="390" customFormat="1" customHeight="1" spans="1:12">
      <c r="A163" s="410">
        <v>2070204</v>
      </c>
      <c r="B163" s="72" t="s">
        <v>206</v>
      </c>
      <c r="C163" s="73">
        <v>285</v>
      </c>
      <c r="D163" s="151">
        <f t="shared" si="5"/>
        <v>162</v>
      </c>
      <c r="E163" s="84">
        <v>162</v>
      </c>
      <c r="F163" s="151"/>
      <c r="G163" s="411">
        <v>162</v>
      </c>
      <c r="H163" s="411">
        <f t="shared" si="6"/>
        <v>162</v>
      </c>
      <c r="I163" s="151"/>
      <c r="J163" s="416"/>
      <c r="K163" s="164"/>
      <c r="L163" s="416"/>
    </row>
    <row r="164" s="390" customFormat="1" customHeight="1" spans="1:12">
      <c r="A164" s="410">
        <v>20708</v>
      </c>
      <c r="B164" s="72" t="s">
        <v>207</v>
      </c>
      <c r="C164" s="73">
        <v>311</v>
      </c>
      <c r="D164" s="151">
        <f t="shared" si="5"/>
        <v>243</v>
      </c>
      <c r="E164" s="84">
        <v>243</v>
      </c>
      <c r="F164" s="151"/>
      <c r="G164" s="411">
        <v>243</v>
      </c>
      <c r="H164" s="411">
        <f t="shared" si="6"/>
        <v>243</v>
      </c>
      <c r="I164" s="151"/>
      <c r="J164" s="416"/>
      <c r="K164" s="164"/>
      <c r="L164" s="416"/>
    </row>
    <row r="165" s="390" customFormat="1" customHeight="1" spans="1:12">
      <c r="A165" s="410">
        <v>2070808</v>
      </c>
      <c r="B165" s="72" t="s">
        <v>208</v>
      </c>
      <c r="C165" s="73">
        <v>311</v>
      </c>
      <c r="D165" s="151">
        <f t="shared" si="5"/>
        <v>243</v>
      </c>
      <c r="E165" s="84">
        <v>243</v>
      </c>
      <c r="F165" s="151"/>
      <c r="G165" s="411">
        <v>243</v>
      </c>
      <c r="H165" s="411">
        <f t="shared" si="6"/>
        <v>243</v>
      </c>
      <c r="I165" s="151"/>
      <c r="J165" s="416"/>
      <c r="K165" s="164"/>
      <c r="L165" s="416"/>
    </row>
    <row r="166" s="390" customFormat="1" customHeight="1" spans="1:12">
      <c r="A166" s="410">
        <v>20799</v>
      </c>
      <c r="B166" s="72" t="s">
        <v>209</v>
      </c>
      <c r="C166" s="73">
        <v>1110</v>
      </c>
      <c r="D166" s="151">
        <f t="shared" si="5"/>
        <v>2090</v>
      </c>
      <c r="E166" s="84">
        <v>2079</v>
      </c>
      <c r="F166" s="151">
        <v>11</v>
      </c>
      <c r="G166" s="411">
        <v>2090</v>
      </c>
      <c r="H166" s="411">
        <f t="shared" si="6"/>
        <v>2079</v>
      </c>
      <c r="I166" s="151">
        <v>11</v>
      </c>
      <c r="J166" s="416"/>
      <c r="K166" s="164"/>
      <c r="L166" s="416"/>
    </row>
    <row r="167" s="390" customFormat="1" customHeight="1" spans="1:12">
      <c r="A167" s="410">
        <v>2079999</v>
      </c>
      <c r="B167" s="72" t="s">
        <v>209</v>
      </c>
      <c r="C167" s="73">
        <v>1110</v>
      </c>
      <c r="D167" s="151">
        <f t="shared" si="5"/>
        <v>2090</v>
      </c>
      <c r="E167" s="84">
        <v>2079</v>
      </c>
      <c r="F167" s="151">
        <v>10.5</v>
      </c>
      <c r="G167" s="411">
        <v>2090</v>
      </c>
      <c r="H167" s="411">
        <f t="shared" si="6"/>
        <v>2080</v>
      </c>
      <c r="I167" s="151">
        <v>10.5</v>
      </c>
      <c r="J167" s="416"/>
      <c r="K167" s="164"/>
      <c r="L167" s="416"/>
    </row>
    <row r="168" s="390" customFormat="1" customHeight="1" spans="1:12">
      <c r="A168" s="412">
        <v>208</v>
      </c>
      <c r="B168" s="72" t="s">
        <v>210</v>
      </c>
      <c r="C168" s="73">
        <f>18282+475</f>
        <v>18757</v>
      </c>
      <c r="D168" s="151">
        <f t="shared" si="5"/>
        <v>20954</v>
      </c>
      <c r="E168" s="84">
        <v>20442</v>
      </c>
      <c r="F168" s="151">
        <v>512</v>
      </c>
      <c r="G168" s="411">
        <v>21091</v>
      </c>
      <c r="H168" s="411">
        <f t="shared" si="6"/>
        <v>20579</v>
      </c>
      <c r="I168" s="151">
        <v>512</v>
      </c>
      <c r="J168" s="416"/>
      <c r="K168" s="164"/>
      <c r="L168" s="416"/>
    </row>
    <row r="169" s="390" customFormat="1" customHeight="1" spans="1:12">
      <c r="A169" s="410">
        <v>20801</v>
      </c>
      <c r="B169" s="72" t="s">
        <v>211</v>
      </c>
      <c r="C169" s="73">
        <v>620</v>
      </c>
      <c r="D169" s="151">
        <f t="shared" si="5"/>
        <v>3453</v>
      </c>
      <c r="E169" s="84">
        <v>3453</v>
      </c>
      <c r="F169" s="151"/>
      <c r="G169" s="411">
        <v>3501</v>
      </c>
      <c r="H169" s="411">
        <f t="shared" si="6"/>
        <v>3501</v>
      </c>
      <c r="I169" s="151"/>
      <c r="J169" s="416"/>
      <c r="K169" s="164"/>
      <c r="L169" s="416"/>
    </row>
    <row r="170" s="390" customFormat="1" customHeight="1" spans="1:12">
      <c r="A170" s="410">
        <v>2080101</v>
      </c>
      <c r="B170" s="72" t="s">
        <v>106</v>
      </c>
      <c r="C170" s="73">
        <v>153</v>
      </c>
      <c r="D170" s="151">
        <f t="shared" si="5"/>
        <v>154</v>
      </c>
      <c r="E170" s="84">
        <v>154</v>
      </c>
      <c r="F170" s="151"/>
      <c r="G170" s="411">
        <v>154</v>
      </c>
      <c r="H170" s="411">
        <f t="shared" si="6"/>
        <v>154</v>
      </c>
      <c r="I170" s="151"/>
      <c r="J170" s="416"/>
      <c r="K170" s="164"/>
      <c r="L170" s="416"/>
    </row>
    <row r="171" s="390" customFormat="1" customHeight="1" spans="1:12">
      <c r="A171" s="410">
        <v>2080104</v>
      </c>
      <c r="B171" s="72" t="s">
        <v>212</v>
      </c>
      <c r="C171" s="73">
        <v>97</v>
      </c>
      <c r="D171" s="151">
        <f t="shared" si="5"/>
        <v>2625</v>
      </c>
      <c r="E171" s="84">
        <v>2625</v>
      </c>
      <c r="F171" s="151"/>
      <c r="G171" s="411">
        <v>2625</v>
      </c>
      <c r="H171" s="411">
        <f t="shared" si="6"/>
        <v>2625</v>
      </c>
      <c r="I171" s="151"/>
      <c r="J171" s="416"/>
      <c r="K171" s="164"/>
      <c r="L171" s="416"/>
    </row>
    <row r="172" s="390" customFormat="1" customHeight="1" spans="1:12">
      <c r="A172" s="412">
        <v>2080106</v>
      </c>
      <c r="B172" s="72" t="s">
        <v>213</v>
      </c>
      <c r="C172" s="73">
        <v>127</v>
      </c>
      <c r="D172" s="151">
        <f t="shared" si="5"/>
        <v>117</v>
      </c>
      <c r="E172" s="84">
        <v>117</v>
      </c>
      <c r="F172" s="151"/>
      <c r="G172" s="411">
        <v>116</v>
      </c>
      <c r="H172" s="411">
        <f t="shared" si="6"/>
        <v>116</v>
      </c>
      <c r="I172" s="151"/>
      <c r="J172" s="416"/>
      <c r="K172" s="164"/>
      <c r="L172" s="416"/>
    </row>
    <row r="173" s="390" customFormat="1" customHeight="1" spans="1:12">
      <c r="A173" s="410">
        <v>2080107</v>
      </c>
      <c r="B173" s="72" t="s">
        <v>214</v>
      </c>
      <c r="C173" s="73"/>
      <c r="D173" s="151">
        <f t="shared" si="5"/>
        <v>3</v>
      </c>
      <c r="E173" s="84">
        <v>3</v>
      </c>
      <c r="F173" s="151"/>
      <c r="G173" s="411">
        <v>0</v>
      </c>
      <c r="H173" s="411">
        <f t="shared" si="6"/>
        <v>0</v>
      </c>
      <c r="I173" s="151"/>
      <c r="J173" s="416"/>
      <c r="K173" s="164"/>
      <c r="L173" s="416"/>
    </row>
    <row r="174" s="390" customFormat="1" customHeight="1" spans="1:12">
      <c r="A174" s="410">
        <v>2080109</v>
      </c>
      <c r="B174" s="72" t="s">
        <v>215</v>
      </c>
      <c r="C174" s="73">
        <v>243</v>
      </c>
      <c r="D174" s="151">
        <f t="shared" si="5"/>
        <v>225</v>
      </c>
      <c r="E174" s="84">
        <v>225</v>
      </c>
      <c r="F174" s="151"/>
      <c r="G174" s="411">
        <v>228</v>
      </c>
      <c r="H174" s="411">
        <f t="shared" si="6"/>
        <v>228</v>
      </c>
      <c r="I174" s="151"/>
      <c r="J174" s="416"/>
      <c r="K174" s="164"/>
      <c r="L174" s="416"/>
    </row>
    <row r="175" s="390" customFormat="1" customHeight="1" spans="1:12">
      <c r="A175" s="410">
        <v>2080199</v>
      </c>
      <c r="B175" s="72" t="s">
        <v>216</v>
      </c>
      <c r="C175" s="73"/>
      <c r="D175" s="151">
        <f t="shared" si="5"/>
        <v>329</v>
      </c>
      <c r="E175" s="84">
        <v>329</v>
      </c>
      <c r="F175" s="151"/>
      <c r="G175" s="411">
        <v>378</v>
      </c>
      <c r="H175" s="411">
        <f t="shared" si="6"/>
        <v>378</v>
      </c>
      <c r="I175" s="151"/>
      <c r="J175" s="416"/>
      <c r="K175" s="164"/>
      <c r="L175" s="416"/>
    </row>
    <row r="176" s="390" customFormat="1" customHeight="1" spans="1:12">
      <c r="A176" s="410">
        <v>20802</v>
      </c>
      <c r="B176" s="72" t="s">
        <v>217</v>
      </c>
      <c r="C176" s="73">
        <v>137</v>
      </c>
      <c r="D176" s="151">
        <f t="shared" si="5"/>
        <v>131</v>
      </c>
      <c r="E176" s="84">
        <v>131</v>
      </c>
      <c r="F176" s="151"/>
      <c r="G176" s="411">
        <v>130</v>
      </c>
      <c r="H176" s="411">
        <f t="shared" si="6"/>
        <v>130</v>
      </c>
      <c r="I176" s="151"/>
      <c r="J176" s="416"/>
      <c r="K176" s="164"/>
      <c r="L176" s="416"/>
    </row>
    <row r="177" s="390" customFormat="1" customHeight="1" spans="1:12">
      <c r="A177" s="410">
        <v>2080201</v>
      </c>
      <c r="B177" s="72" t="s">
        <v>106</v>
      </c>
      <c r="C177" s="73">
        <v>80</v>
      </c>
      <c r="D177" s="151">
        <f t="shared" si="5"/>
        <v>81</v>
      </c>
      <c r="E177" s="84">
        <v>81</v>
      </c>
      <c r="F177" s="151"/>
      <c r="G177" s="411">
        <v>80</v>
      </c>
      <c r="H177" s="411">
        <f t="shared" si="6"/>
        <v>80</v>
      </c>
      <c r="I177" s="151"/>
      <c r="J177" s="416"/>
      <c r="K177" s="164"/>
      <c r="L177" s="416"/>
    </row>
    <row r="178" s="390" customFormat="1" customHeight="1" spans="1:12">
      <c r="A178" s="412">
        <v>2080202</v>
      </c>
      <c r="B178" s="420" t="s">
        <v>107</v>
      </c>
      <c r="C178" s="73">
        <v>28</v>
      </c>
      <c r="D178" s="151">
        <f t="shared" si="5"/>
        <v>17</v>
      </c>
      <c r="E178" s="84">
        <v>17</v>
      </c>
      <c r="F178" s="151"/>
      <c r="G178" s="411">
        <v>17</v>
      </c>
      <c r="H178" s="411">
        <f t="shared" si="6"/>
        <v>17</v>
      </c>
      <c r="I178" s="151"/>
      <c r="J178" s="416"/>
      <c r="K178" s="164"/>
      <c r="L178" s="416"/>
    </row>
    <row r="179" s="390" customFormat="1" customHeight="1" spans="1:12">
      <c r="A179" s="412">
        <v>2080299</v>
      </c>
      <c r="B179" s="420" t="s">
        <v>218</v>
      </c>
      <c r="C179" s="73">
        <v>29</v>
      </c>
      <c r="D179" s="151">
        <f t="shared" si="5"/>
        <v>33</v>
      </c>
      <c r="E179" s="84">
        <v>33</v>
      </c>
      <c r="F179" s="151"/>
      <c r="G179" s="411">
        <v>33</v>
      </c>
      <c r="H179" s="411">
        <f t="shared" si="6"/>
        <v>33</v>
      </c>
      <c r="I179" s="151"/>
      <c r="J179" s="416"/>
      <c r="K179" s="164"/>
      <c r="L179" s="416"/>
    </row>
    <row r="180" s="390" customFormat="1" customHeight="1" spans="1:12">
      <c r="A180" s="410">
        <v>20805</v>
      </c>
      <c r="B180" s="422" t="s">
        <v>219</v>
      </c>
      <c r="C180" s="73">
        <f>11631+469</f>
        <v>12100</v>
      </c>
      <c r="D180" s="151">
        <f t="shared" si="5"/>
        <v>11731</v>
      </c>
      <c r="E180" s="84">
        <v>11262</v>
      </c>
      <c r="F180" s="84">
        <f>F181+F184</f>
        <v>469</v>
      </c>
      <c r="G180" s="411">
        <v>11729</v>
      </c>
      <c r="H180" s="411">
        <f t="shared" si="6"/>
        <v>11260</v>
      </c>
      <c r="I180" s="84">
        <f>I181+I184</f>
        <v>469</v>
      </c>
      <c r="J180" s="416"/>
      <c r="K180" s="164"/>
      <c r="L180" s="416"/>
    </row>
    <row r="181" s="390" customFormat="1" customHeight="1" spans="1:12">
      <c r="A181" s="410">
        <v>2080501</v>
      </c>
      <c r="B181" s="422" t="s">
        <v>220</v>
      </c>
      <c r="C181" s="73">
        <f>1408+303</f>
        <v>1711</v>
      </c>
      <c r="D181" s="151">
        <f t="shared" si="5"/>
        <v>1823</v>
      </c>
      <c r="E181" s="84">
        <v>1522</v>
      </c>
      <c r="F181" s="151">
        <v>301.489002</v>
      </c>
      <c r="G181" s="411">
        <v>1822</v>
      </c>
      <c r="H181" s="411">
        <f t="shared" si="6"/>
        <v>1521</v>
      </c>
      <c r="I181" s="151">
        <v>301.489002</v>
      </c>
      <c r="J181" s="416"/>
      <c r="K181" s="164"/>
      <c r="L181" s="416"/>
    </row>
    <row r="182" s="390" customFormat="1" customHeight="1" spans="1:12">
      <c r="A182" s="410">
        <v>2080502</v>
      </c>
      <c r="B182" s="414" t="s">
        <v>221</v>
      </c>
      <c r="C182" s="73">
        <v>615</v>
      </c>
      <c r="D182" s="151">
        <f t="shared" si="5"/>
        <v>679</v>
      </c>
      <c r="E182" s="84">
        <v>679</v>
      </c>
      <c r="F182" s="151"/>
      <c r="G182" s="411">
        <v>678</v>
      </c>
      <c r="H182" s="411">
        <f t="shared" si="6"/>
        <v>678</v>
      </c>
      <c r="I182" s="151"/>
      <c r="J182" s="416"/>
      <c r="K182" s="164"/>
      <c r="L182" s="416"/>
    </row>
    <row r="183" s="390" customFormat="1" customHeight="1" spans="1:12">
      <c r="A183" s="410">
        <v>2080503</v>
      </c>
      <c r="B183" s="72" t="s">
        <v>222</v>
      </c>
      <c r="C183" s="73">
        <v>53</v>
      </c>
      <c r="D183" s="151">
        <f t="shared" si="5"/>
        <v>40</v>
      </c>
      <c r="E183" s="84">
        <v>40</v>
      </c>
      <c r="F183" s="151"/>
      <c r="G183" s="411">
        <v>40</v>
      </c>
      <c r="H183" s="411">
        <f t="shared" si="6"/>
        <v>40</v>
      </c>
      <c r="I183" s="151"/>
      <c r="J183" s="416"/>
      <c r="K183" s="164"/>
      <c r="L183" s="416"/>
    </row>
    <row r="184" s="390" customFormat="1" customHeight="1" spans="1:12">
      <c r="A184" s="410">
        <v>2080505</v>
      </c>
      <c r="B184" s="72" t="s">
        <v>223</v>
      </c>
      <c r="C184" s="73">
        <f>1318+166</f>
        <v>1484</v>
      </c>
      <c r="D184" s="151">
        <f t="shared" si="5"/>
        <v>1514</v>
      </c>
      <c r="E184" s="84">
        <v>1346</v>
      </c>
      <c r="F184" s="151">
        <v>167.937381</v>
      </c>
      <c r="G184" s="411">
        <v>1514</v>
      </c>
      <c r="H184" s="411">
        <f t="shared" si="6"/>
        <v>1346</v>
      </c>
      <c r="I184" s="151">
        <v>167.937381</v>
      </c>
      <c r="J184" s="416"/>
      <c r="K184" s="164"/>
      <c r="L184" s="416"/>
    </row>
    <row r="185" s="390" customFormat="1" customHeight="1" spans="1:12">
      <c r="A185" s="410">
        <v>2080506</v>
      </c>
      <c r="B185" s="72" t="s">
        <v>224</v>
      </c>
      <c r="C185" s="73">
        <v>92</v>
      </c>
      <c r="D185" s="151">
        <f t="shared" si="5"/>
        <v>99</v>
      </c>
      <c r="E185" s="84">
        <v>99</v>
      </c>
      <c r="F185" s="151"/>
      <c r="G185" s="411">
        <v>99</v>
      </c>
      <c r="H185" s="411">
        <f t="shared" si="6"/>
        <v>99</v>
      </c>
      <c r="I185" s="151"/>
      <c r="J185" s="416"/>
      <c r="K185" s="164"/>
      <c r="L185" s="416"/>
    </row>
    <row r="186" s="390" customFormat="1" customHeight="1" spans="1:12">
      <c r="A186" s="410">
        <v>2080507</v>
      </c>
      <c r="B186" s="72" t="s">
        <v>225</v>
      </c>
      <c r="C186" s="73">
        <v>8147</v>
      </c>
      <c r="D186" s="151">
        <f t="shared" si="5"/>
        <v>7576</v>
      </c>
      <c r="E186" s="84">
        <v>7576</v>
      </c>
      <c r="F186" s="151"/>
      <c r="G186" s="411">
        <v>7576</v>
      </c>
      <c r="H186" s="411">
        <f t="shared" si="6"/>
        <v>7576</v>
      </c>
      <c r="I186" s="151"/>
      <c r="J186" s="416"/>
      <c r="K186" s="164"/>
      <c r="L186" s="416"/>
    </row>
    <row r="187" s="390" customFormat="1" customHeight="1" spans="1:12">
      <c r="A187" s="412">
        <v>20806</v>
      </c>
      <c r="B187" s="420" t="s">
        <v>226</v>
      </c>
      <c r="C187" s="73">
        <v>399</v>
      </c>
      <c r="D187" s="151">
        <f t="shared" si="5"/>
        <v>552</v>
      </c>
      <c r="E187" s="84">
        <v>552</v>
      </c>
      <c r="F187" s="151"/>
      <c r="G187" s="411">
        <v>552</v>
      </c>
      <c r="H187" s="411">
        <f t="shared" si="6"/>
        <v>552</v>
      </c>
      <c r="I187" s="151"/>
      <c r="J187" s="416"/>
      <c r="K187" s="164"/>
      <c r="L187" s="416"/>
    </row>
    <row r="188" s="390" customFormat="1" customHeight="1" spans="1:12">
      <c r="A188" s="410">
        <v>2080699</v>
      </c>
      <c r="B188" s="72" t="s">
        <v>227</v>
      </c>
      <c r="C188" s="73">
        <v>399</v>
      </c>
      <c r="D188" s="151">
        <f t="shared" si="5"/>
        <v>552</v>
      </c>
      <c r="E188" s="84">
        <v>552</v>
      </c>
      <c r="F188" s="151"/>
      <c r="G188" s="411">
        <v>552</v>
      </c>
      <c r="H188" s="411">
        <f t="shared" si="6"/>
        <v>552</v>
      </c>
      <c r="I188" s="151"/>
      <c r="J188" s="416"/>
      <c r="K188" s="164"/>
      <c r="L188" s="416"/>
    </row>
    <row r="189" s="390" customFormat="1" customHeight="1" spans="1:12">
      <c r="A189" s="410">
        <v>20807</v>
      </c>
      <c r="B189" s="72" t="s">
        <v>228</v>
      </c>
      <c r="C189" s="73">
        <v>500</v>
      </c>
      <c r="D189" s="151">
        <f t="shared" si="5"/>
        <v>554</v>
      </c>
      <c r="E189" s="84">
        <v>554</v>
      </c>
      <c r="F189" s="151"/>
      <c r="G189" s="411">
        <v>554</v>
      </c>
      <c r="H189" s="411">
        <f t="shared" si="6"/>
        <v>554</v>
      </c>
      <c r="I189" s="151"/>
      <c r="J189" s="416"/>
      <c r="K189" s="164"/>
      <c r="L189" s="416"/>
    </row>
    <row r="190" s="390" customFormat="1" customHeight="1" spans="1:12">
      <c r="A190" s="410">
        <v>2080713</v>
      </c>
      <c r="B190" s="72" t="s">
        <v>229</v>
      </c>
      <c r="C190" s="73">
        <v>1</v>
      </c>
      <c r="D190" s="151">
        <f t="shared" si="5"/>
        <v>0</v>
      </c>
      <c r="E190" s="84">
        <v>0</v>
      </c>
      <c r="F190" s="151"/>
      <c r="G190" s="411">
        <v>0</v>
      </c>
      <c r="H190" s="411">
        <f t="shared" si="6"/>
        <v>0</v>
      </c>
      <c r="I190" s="151"/>
      <c r="J190" s="416"/>
      <c r="K190" s="164"/>
      <c r="L190" s="416"/>
    </row>
    <row r="191" s="390" customFormat="1" customHeight="1" spans="1:12">
      <c r="A191" s="410">
        <v>2080799</v>
      </c>
      <c r="B191" s="72" t="s">
        <v>230</v>
      </c>
      <c r="C191" s="73">
        <v>556</v>
      </c>
      <c r="D191" s="151">
        <f t="shared" si="5"/>
        <v>554</v>
      </c>
      <c r="E191" s="84">
        <v>554</v>
      </c>
      <c r="F191" s="151"/>
      <c r="G191" s="411">
        <v>554</v>
      </c>
      <c r="H191" s="411">
        <f t="shared" si="6"/>
        <v>554</v>
      </c>
      <c r="I191" s="151"/>
      <c r="J191" s="416"/>
      <c r="K191" s="164"/>
      <c r="L191" s="416"/>
    </row>
    <row r="192" s="390" customFormat="1" customHeight="1" spans="1:12">
      <c r="A192" s="410">
        <v>20808</v>
      </c>
      <c r="B192" s="72" t="s">
        <v>231</v>
      </c>
      <c r="C192" s="73">
        <v>540</v>
      </c>
      <c r="D192" s="151">
        <f t="shared" si="5"/>
        <v>622</v>
      </c>
      <c r="E192" s="84">
        <v>586</v>
      </c>
      <c r="F192" s="151">
        <v>36</v>
      </c>
      <c r="G192" s="411">
        <v>622</v>
      </c>
      <c r="H192" s="411">
        <f t="shared" si="6"/>
        <v>586</v>
      </c>
      <c r="I192" s="151">
        <v>36</v>
      </c>
      <c r="J192" s="416"/>
      <c r="K192" s="164"/>
      <c r="L192" s="416"/>
    </row>
    <row r="193" s="390" customFormat="1" customHeight="1" spans="1:12">
      <c r="A193" s="410">
        <v>2080801</v>
      </c>
      <c r="B193" s="72" t="s">
        <v>232</v>
      </c>
      <c r="C193" s="73">
        <v>4</v>
      </c>
      <c r="D193" s="151">
        <f t="shared" si="5"/>
        <v>133</v>
      </c>
      <c r="E193" s="84">
        <v>97</v>
      </c>
      <c r="F193" s="151">
        <v>35.6445</v>
      </c>
      <c r="G193" s="411">
        <v>133</v>
      </c>
      <c r="H193" s="411">
        <f t="shared" si="6"/>
        <v>97</v>
      </c>
      <c r="I193" s="151">
        <v>35.6445</v>
      </c>
      <c r="J193" s="416"/>
      <c r="K193" s="164"/>
      <c r="L193" s="416"/>
    </row>
    <row r="194" s="390" customFormat="1" customHeight="1" spans="1:12">
      <c r="A194" s="410">
        <v>2080802</v>
      </c>
      <c r="B194" s="72" t="s">
        <v>233</v>
      </c>
      <c r="C194" s="73">
        <v>2</v>
      </c>
      <c r="D194" s="151">
        <f t="shared" ref="D194:D257" si="7">E194+F194</f>
        <v>2</v>
      </c>
      <c r="E194" s="84">
        <v>2</v>
      </c>
      <c r="F194" s="151"/>
      <c r="G194" s="411">
        <v>2</v>
      </c>
      <c r="H194" s="411">
        <f t="shared" ref="H194:H257" si="8">G194-I194</f>
        <v>2</v>
      </c>
      <c r="I194" s="151"/>
      <c r="J194" s="416"/>
      <c r="K194" s="164"/>
      <c r="L194" s="416"/>
    </row>
    <row r="195" s="390" customFormat="1" customHeight="1" spans="1:12">
      <c r="A195" s="410">
        <v>2080803</v>
      </c>
      <c r="B195" s="72" t="s">
        <v>234</v>
      </c>
      <c r="C195" s="73">
        <v>242</v>
      </c>
      <c r="D195" s="151">
        <f t="shared" si="7"/>
        <v>265</v>
      </c>
      <c r="E195" s="84">
        <v>265</v>
      </c>
      <c r="F195" s="151"/>
      <c r="G195" s="411">
        <v>265</v>
      </c>
      <c r="H195" s="411">
        <f t="shared" si="8"/>
        <v>265</v>
      </c>
      <c r="I195" s="151"/>
      <c r="J195" s="416"/>
      <c r="K195" s="164"/>
      <c r="L195" s="416"/>
    </row>
    <row r="196" s="390" customFormat="1" customHeight="1" spans="1:12">
      <c r="A196" s="410">
        <v>2080805</v>
      </c>
      <c r="B196" s="72" t="s">
        <v>235</v>
      </c>
      <c r="C196" s="73">
        <v>248</v>
      </c>
      <c r="D196" s="151">
        <f t="shared" si="7"/>
        <v>194</v>
      </c>
      <c r="E196" s="84">
        <v>194</v>
      </c>
      <c r="F196" s="151"/>
      <c r="G196" s="411">
        <v>194</v>
      </c>
      <c r="H196" s="411">
        <f t="shared" si="8"/>
        <v>194</v>
      </c>
      <c r="I196" s="151"/>
      <c r="J196" s="416"/>
      <c r="K196" s="164"/>
      <c r="L196" s="416"/>
    </row>
    <row r="197" s="390" customFormat="1" customHeight="1" spans="1:12">
      <c r="A197" s="410">
        <v>2080806</v>
      </c>
      <c r="B197" s="72" t="s">
        <v>236</v>
      </c>
      <c r="C197" s="73">
        <v>33</v>
      </c>
      <c r="D197" s="151">
        <f t="shared" si="7"/>
        <v>17</v>
      </c>
      <c r="E197" s="84">
        <v>17</v>
      </c>
      <c r="F197" s="151"/>
      <c r="G197" s="411">
        <v>17</v>
      </c>
      <c r="H197" s="411">
        <f t="shared" si="8"/>
        <v>17</v>
      </c>
      <c r="I197" s="151"/>
      <c r="J197" s="416"/>
      <c r="K197" s="164"/>
      <c r="L197" s="416"/>
    </row>
    <row r="198" s="390" customFormat="1" customHeight="1" spans="1:12">
      <c r="A198" s="410">
        <v>2080899</v>
      </c>
      <c r="B198" s="72" t="s">
        <v>237</v>
      </c>
      <c r="C198" s="73">
        <v>11</v>
      </c>
      <c r="D198" s="151">
        <f t="shared" si="7"/>
        <v>11</v>
      </c>
      <c r="E198" s="84">
        <v>11</v>
      </c>
      <c r="F198" s="151"/>
      <c r="G198" s="411">
        <v>11</v>
      </c>
      <c r="H198" s="411">
        <f t="shared" si="8"/>
        <v>11</v>
      </c>
      <c r="I198" s="151"/>
      <c r="J198" s="416"/>
      <c r="K198" s="164"/>
      <c r="L198" s="416"/>
    </row>
    <row r="199" s="390" customFormat="1" customHeight="1" spans="1:12">
      <c r="A199" s="410">
        <v>20809</v>
      </c>
      <c r="B199" s="72" t="s">
        <v>238</v>
      </c>
      <c r="C199" s="73">
        <v>385</v>
      </c>
      <c r="D199" s="151">
        <f t="shared" si="7"/>
        <v>433</v>
      </c>
      <c r="E199" s="84">
        <v>433</v>
      </c>
      <c r="F199" s="151"/>
      <c r="G199" s="411">
        <v>433</v>
      </c>
      <c r="H199" s="411">
        <f t="shared" si="8"/>
        <v>433</v>
      </c>
      <c r="I199" s="151"/>
      <c r="J199" s="416"/>
      <c r="K199" s="164"/>
      <c r="L199" s="416"/>
    </row>
    <row r="200" s="390" customFormat="1" customHeight="1" spans="1:12">
      <c r="A200" s="410">
        <v>2080901</v>
      </c>
      <c r="B200" s="72" t="s">
        <v>239</v>
      </c>
      <c r="C200" s="73">
        <v>365</v>
      </c>
      <c r="D200" s="151">
        <f t="shared" si="7"/>
        <v>410</v>
      </c>
      <c r="E200" s="84">
        <v>410</v>
      </c>
      <c r="F200" s="151"/>
      <c r="G200" s="411">
        <v>410</v>
      </c>
      <c r="H200" s="411">
        <f t="shared" si="8"/>
        <v>410</v>
      </c>
      <c r="I200" s="151"/>
      <c r="J200" s="416"/>
      <c r="K200" s="164"/>
      <c r="L200" s="416"/>
    </row>
    <row r="201" s="390" customFormat="1" customHeight="1" spans="1:12">
      <c r="A201" s="410">
        <v>2080902</v>
      </c>
      <c r="B201" s="72" t="s">
        <v>240</v>
      </c>
      <c r="C201" s="73">
        <v>10</v>
      </c>
      <c r="D201" s="151">
        <f t="shared" si="7"/>
        <v>9</v>
      </c>
      <c r="E201" s="84">
        <v>9</v>
      </c>
      <c r="F201" s="151"/>
      <c r="G201" s="411">
        <v>9</v>
      </c>
      <c r="H201" s="411">
        <f t="shared" si="8"/>
        <v>9</v>
      </c>
      <c r="I201" s="151"/>
      <c r="J201" s="416"/>
      <c r="K201" s="164"/>
      <c r="L201" s="416"/>
    </row>
    <row r="202" s="390" customFormat="1" customHeight="1" spans="1:12">
      <c r="A202" s="410">
        <v>2080904</v>
      </c>
      <c r="B202" s="72" t="s">
        <v>241</v>
      </c>
      <c r="C202" s="73">
        <v>1</v>
      </c>
      <c r="D202" s="151">
        <f t="shared" si="7"/>
        <v>1</v>
      </c>
      <c r="E202" s="84">
        <v>1</v>
      </c>
      <c r="F202" s="151"/>
      <c r="G202" s="411">
        <v>1</v>
      </c>
      <c r="H202" s="411">
        <f t="shared" si="8"/>
        <v>1</v>
      </c>
      <c r="I202" s="151"/>
      <c r="J202" s="416"/>
      <c r="K202" s="164"/>
      <c r="L202" s="416"/>
    </row>
    <row r="203" s="390" customFormat="1" customHeight="1" spans="1:12">
      <c r="A203" s="410">
        <v>2080905</v>
      </c>
      <c r="B203" s="72" t="s">
        <v>242</v>
      </c>
      <c r="C203" s="73">
        <v>5</v>
      </c>
      <c r="D203" s="151">
        <f t="shared" si="7"/>
        <v>5</v>
      </c>
      <c r="E203" s="84">
        <v>5</v>
      </c>
      <c r="F203" s="151"/>
      <c r="G203" s="411">
        <v>5</v>
      </c>
      <c r="H203" s="411">
        <f t="shared" si="8"/>
        <v>5</v>
      </c>
      <c r="I203" s="151"/>
      <c r="J203" s="416"/>
      <c r="K203" s="164"/>
      <c r="L203" s="416"/>
    </row>
    <row r="204" s="390" customFormat="1" customHeight="1" spans="1:12">
      <c r="A204" s="410">
        <v>2080999</v>
      </c>
      <c r="B204" s="72" t="s">
        <v>243</v>
      </c>
      <c r="C204" s="73">
        <v>4</v>
      </c>
      <c r="D204" s="151">
        <f t="shared" si="7"/>
        <v>8</v>
      </c>
      <c r="E204" s="84">
        <v>8</v>
      </c>
      <c r="F204" s="151"/>
      <c r="G204" s="411">
        <v>8</v>
      </c>
      <c r="H204" s="411">
        <f t="shared" si="8"/>
        <v>8</v>
      </c>
      <c r="I204" s="151"/>
      <c r="J204" s="416"/>
      <c r="K204" s="164"/>
      <c r="L204" s="416"/>
    </row>
    <row r="205" s="390" customFormat="1" customHeight="1" spans="1:12">
      <c r="A205" s="410">
        <v>20810</v>
      </c>
      <c r="B205" s="72" t="s">
        <v>244</v>
      </c>
      <c r="C205" s="73">
        <v>894</v>
      </c>
      <c r="D205" s="151">
        <f t="shared" si="7"/>
        <v>860</v>
      </c>
      <c r="E205" s="84">
        <v>860</v>
      </c>
      <c r="F205" s="151"/>
      <c r="G205" s="411">
        <v>859</v>
      </c>
      <c r="H205" s="411">
        <f t="shared" si="8"/>
        <v>859</v>
      </c>
      <c r="I205" s="151"/>
      <c r="J205" s="416"/>
      <c r="K205" s="164"/>
      <c r="L205" s="416"/>
    </row>
    <row r="206" s="390" customFormat="1" customHeight="1" spans="1:12">
      <c r="A206" s="410">
        <v>2081001</v>
      </c>
      <c r="B206" s="72" t="s">
        <v>245</v>
      </c>
      <c r="C206" s="73">
        <v>19</v>
      </c>
      <c r="D206" s="151">
        <f t="shared" si="7"/>
        <v>17</v>
      </c>
      <c r="E206" s="84">
        <v>17</v>
      </c>
      <c r="F206" s="151"/>
      <c r="G206" s="411">
        <v>17</v>
      </c>
      <c r="H206" s="411">
        <f t="shared" si="8"/>
        <v>17</v>
      </c>
      <c r="I206" s="151"/>
      <c r="J206" s="416"/>
      <c r="K206" s="164"/>
      <c r="L206" s="416"/>
    </row>
    <row r="207" s="390" customFormat="1" customHeight="1" spans="1:12">
      <c r="A207" s="410">
        <v>2081002</v>
      </c>
      <c r="B207" s="72" t="s">
        <v>246</v>
      </c>
      <c r="C207" s="73">
        <v>682</v>
      </c>
      <c r="D207" s="151">
        <f t="shared" si="7"/>
        <v>679</v>
      </c>
      <c r="E207" s="84">
        <v>679</v>
      </c>
      <c r="F207" s="151"/>
      <c r="G207" s="411">
        <v>678</v>
      </c>
      <c r="H207" s="411">
        <f t="shared" si="8"/>
        <v>678</v>
      </c>
      <c r="I207" s="151"/>
      <c r="J207" s="416"/>
      <c r="K207" s="164"/>
      <c r="L207" s="416"/>
    </row>
    <row r="208" s="390" customFormat="1" customHeight="1" spans="1:12">
      <c r="A208" s="412">
        <v>2081004</v>
      </c>
      <c r="B208" s="72" t="s">
        <v>247</v>
      </c>
      <c r="C208" s="73">
        <v>104</v>
      </c>
      <c r="D208" s="151">
        <f t="shared" si="7"/>
        <v>76</v>
      </c>
      <c r="E208" s="84">
        <v>76</v>
      </c>
      <c r="F208" s="151"/>
      <c r="G208" s="411">
        <v>76</v>
      </c>
      <c r="H208" s="411">
        <f t="shared" si="8"/>
        <v>76</v>
      </c>
      <c r="I208" s="151"/>
      <c r="J208" s="416"/>
      <c r="K208" s="164"/>
      <c r="L208" s="416"/>
    </row>
    <row r="209" s="390" customFormat="1" customHeight="1" spans="1:12">
      <c r="A209" s="410">
        <v>2081006</v>
      </c>
      <c r="B209" s="72" t="s">
        <v>248</v>
      </c>
      <c r="C209" s="73">
        <v>89</v>
      </c>
      <c r="D209" s="151">
        <f t="shared" si="7"/>
        <v>88</v>
      </c>
      <c r="E209" s="84">
        <v>88</v>
      </c>
      <c r="F209" s="151"/>
      <c r="G209" s="411">
        <v>88</v>
      </c>
      <c r="H209" s="411">
        <f t="shared" si="8"/>
        <v>88</v>
      </c>
      <c r="I209" s="151"/>
      <c r="J209" s="416"/>
      <c r="K209" s="164"/>
      <c r="L209" s="416"/>
    </row>
    <row r="210" s="390" customFormat="1" customHeight="1" spans="1:12">
      <c r="A210" s="410">
        <v>20811</v>
      </c>
      <c r="B210" s="72" t="s">
        <v>249</v>
      </c>
      <c r="C210" s="73">
        <v>301</v>
      </c>
      <c r="D210" s="151">
        <f t="shared" si="7"/>
        <v>202</v>
      </c>
      <c r="E210" s="84">
        <v>202</v>
      </c>
      <c r="F210" s="151"/>
      <c r="G210" s="411">
        <v>202</v>
      </c>
      <c r="H210" s="411">
        <f t="shared" si="8"/>
        <v>202</v>
      </c>
      <c r="I210" s="151"/>
      <c r="J210" s="416"/>
      <c r="K210" s="164"/>
      <c r="L210" s="416"/>
    </row>
    <row r="211" s="390" customFormat="1" customHeight="1" spans="1:12">
      <c r="A211" s="410">
        <v>2081101</v>
      </c>
      <c r="B211" s="72" t="s">
        <v>106</v>
      </c>
      <c r="C211" s="73">
        <v>27</v>
      </c>
      <c r="D211" s="151">
        <f t="shared" si="7"/>
        <v>41</v>
      </c>
      <c r="E211" s="84">
        <v>41</v>
      </c>
      <c r="F211" s="151"/>
      <c r="G211" s="411">
        <v>41</v>
      </c>
      <c r="H211" s="411">
        <f t="shared" si="8"/>
        <v>41</v>
      </c>
      <c r="I211" s="151"/>
      <c r="J211" s="416"/>
      <c r="K211" s="164"/>
      <c r="L211" s="416"/>
    </row>
    <row r="212" s="390" customFormat="1" customHeight="1" spans="1:12">
      <c r="A212" s="410">
        <v>2081102</v>
      </c>
      <c r="B212" s="72" t="s">
        <v>107</v>
      </c>
      <c r="C212" s="73"/>
      <c r="D212" s="151">
        <f t="shared" si="7"/>
        <v>1</v>
      </c>
      <c r="E212" s="84">
        <v>1</v>
      </c>
      <c r="F212" s="151"/>
      <c r="G212" s="411">
        <v>1</v>
      </c>
      <c r="H212" s="411">
        <f t="shared" si="8"/>
        <v>1</v>
      </c>
      <c r="I212" s="151"/>
      <c r="J212" s="416"/>
      <c r="K212" s="164"/>
      <c r="L212" s="416"/>
    </row>
    <row r="213" s="390" customFormat="1" customHeight="1" spans="1:12">
      <c r="A213" s="412">
        <v>2081104</v>
      </c>
      <c r="B213" s="72" t="s">
        <v>250</v>
      </c>
      <c r="C213" s="73">
        <v>52</v>
      </c>
      <c r="D213" s="151">
        <f t="shared" si="7"/>
        <v>36</v>
      </c>
      <c r="E213" s="84">
        <v>36</v>
      </c>
      <c r="F213" s="151"/>
      <c r="G213" s="411">
        <v>36</v>
      </c>
      <c r="H213" s="411">
        <f t="shared" si="8"/>
        <v>36</v>
      </c>
      <c r="I213" s="151"/>
      <c r="J213" s="416"/>
      <c r="K213" s="164"/>
      <c r="L213" s="416"/>
    </row>
    <row r="214" s="390" customFormat="1" customHeight="1" spans="1:12">
      <c r="A214" s="412">
        <v>2081105</v>
      </c>
      <c r="B214" s="72" t="s">
        <v>251</v>
      </c>
      <c r="C214" s="73">
        <v>76</v>
      </c>
      <c r="D214" s="151">
        <f t="shared" si="7"/>
        <v>29</v>
      </c>
      <c r="E214" s="84">
        <v>29</v>
      </c>
      <c r="F214" s="151"/>
      <c r="G214" s="411">
        <v>29</v>
      </c>
      <c r="H214" s="411">
        <f t="shared" si="8"/>
        <v>29</v>
      </c>
      <c r="I214" s="151"/>
      <c r="J214" s="416"/>
      <c r="K214" s="164"/>
      <c r="L214" s="416"/>
    </row>
    <row r="215" s="390" customFormat="1" customHeight="1" spans="1:12">
      <c r="A215" s="410">
        <v>2081107</v>
      </c>
      <c r="B215" s="72" t="s">
        <v>252</v>
      </c>
      <c r="C215" s="73">
        <v>72</v>
      </c>
      <c r="D215" s="151">
        <f t="shared" si="7"/>
        <v>76</v>
      </c>
      <c r="E215" s="84">
        <v>76</v>
      </c>
      <c r="F215" s="151"/>
      <c r="G215" s="411">
        <v>76</v>
      </c>
      <c r="H215" s="411">
        <f t="shared" si="8"/>
        <v>76</v>
      </c>
      <c r="I215" s="151"/>
      <c r="J215" s="416"/>
      <c r="K215" s="164"/>
      <c r="L215" s="416"/>
    </row>
    <row r="216" s="390" customFormat="1" customHeight="1" spans="1:12">
      <c r="A216" s="412">
        <v>2081199</v>
      </c>
      <c r="B216" s="72" t="s">
        <v>253</v>
      </c>
      <c r="C216" s="73">
        <v>71</v>
      </c>
      <c r="D216" s="151">
        <f t="shared" si="7"/>
        <v>19</v>
      </c>
      <c r="E216" s="84">
        <v>19</v>
      </c>
      <c r="F216" s="151"/>
      <c r="G216" s="411">
        <v>19</v>
      </c>
      <c r="H216" s="411">
        <f t="shared" si="8"/>
        <v>19</v>
      </c>
      <c r="I216" s="151"/>
      <c r="J216" s="416"/>
      <c r="K216" s="164"/>
      <c r="L216" s="416"/>
    </row>
    <row r="217" s="390" customFormat="1" customHeight="1" spans="1:12">
      <c r="A217" s="410">
        <v>20816</v>
      </c>
      <c r="B217" s="72" t="s">
        <v>254</v>
      </c>
      <c r="C217" s="73">
        <v>88</v>
      </c>
      <c r="D217" s="151">
        <f t="shared" si="7"/>
        <v>77</v>
      </c>
      <c r="E217" s="84">
        <v>77</v>
      </c>
      <c r="F217" s="151"/>
      <c r="G217" s="411">
        <v>77</v>
      </c>
      <c r="H217" s="411">
        <f t="shared" si="8"/>
        <v>77</v>
      </c>
      <c r="I217" s="151"/>
      <c r="J217" s="416"/>
      <c r="K217" s="164"/>
      <c r="L217" s="416"/>
    </row>
    <row r="218" s="390" customFormat="1" customHeight="1" spans="1:12">
      <c r="A218" s="410">
        <v>2081601</v>
      </c>
      <c r="B218" s="72" t="s">
        <v>106</v>
      </c>
      <c r="C218" s="73">
        <v>70</v>
      </c>
      <c r="D218" s="151">
        <f t="shared" si="7"/>
        <v>73</v>
      </c>
      <c r="E218" s="84">
        <v>73</v>
      </c>
      <c r="F218" s="151"/>
      <c r="G218" s="411">
        <v>73</v>
      </c>
      <c r="H218" s="411">
        <f t="shared" si="8"/>
        <v>73</v>
      </c>
      <c r="I218" s="151"/>
      <c r="J218" s="416"/>
      <c r="K218" s="164"/>
      <c r="L218" s="416"/>
    </row>
    <row r="219" s="390" customFormat="1" customHeight="1" spans="1:12">
      <c r="A219" s="410">
        <v>2081602</v>
      </c>
      <c r="B219" s="72" t="s">
        <v>107</v>
      </c>
      <c r="C219" s="73">
        <v>19</v>
      </c>
      <c r="D219" s="151">
        <f t="shared" si="7"/>
        <v>4</v>
      </c>
      <c r="E219" s="84">
        <v>4</v>
      </c>
      <c r="F219" s="151"/>
      <c r="G219" s="411">
        <v>4</v>
      </c>
      <c r="H219" s="411">
        <f t="shared" si="8"/>
        <v>4</v>
      </c>
      <c r="I219" s="151"/>
      <c r="J219" s="416"/>
      <c r="K219" s="164"/>
      <c r="L219" s="416"/>
    </row>
    <row r="220" s="390" customFormat="1" customHeight="1" spans="1:12">
      <c r="A220" s="410">
        <v>20819</v>
      </c>
      <c r="B220" s="72" t="s">
        <v>255</v>
      </c>
      <c r="C220" s="73">
        <v>248</v>
      </c>
      <c r="D220" s="151">
        <f t="shared" si="7"/>
        <v>209</v>
      </c>
      <c r="E220" s="84">
        <v>209</v>
      </c>
      <c r="F220" s="151"/>
      <c r="G220" s="411">
        <v>209</v>
      </c>
      <c r="H220" s="411">
        <f t="shared" si="8"/>
        <v>209</v>
      </c>
      <c r="I220" s="151"/>
      <c r="J220" s="416"/>
      <c r="K220" s="164"/>
      <c r="L220" s="416"/>
    </row>
    <row r="221" s="390" customFormat="1" customHeight="1" spans="1:12">
      <c r="A221" s="410">
        <v>2081901</v>
      </c>
      <c r="B221" s="72" t="s">
        <v>256</v>
      </c>
      <c r="C221" s="73">
        <v>248</v>
      </c>
      <c r="D221" s="151">
        <f t="shared" si="7"/>
        <v>209</v>
      </c>
      <c r="E221" s="84">
        <v>209</v>
      </c>
      <c r="F221" s="151"/>
      <c r="G221" s="411">
        <v>209</v>
      </c>
      <c r="H221" s="411">
        <f t="shared" si="8"/>
        <v>209</v>
      </c>
      <c r="I221" s="151"/>
      <c r="J221" s="416"/>
      <c r="K221" s="164"/>
      <c r="L221" s="416"/>
    </row>
    <row r="222" s="390" customFormat="1" customHeight="1" spans="1:12">
      <c r="A222" s="410">
        <v>20820</v>
      </c>
      <c r="B222" s="72" t="s">
        <v>257</v>
      </c>
      <c r="C222" s="73">
        <v>6</v>
      </c>
      <c r="D222" s="151">
        <f t="shared" si="7"/>
        <v>1</v>
      </c>
      <c r="E222" s="84">
        <v>1</v>
      </c>
      <c r="F222" s="151"/>
      <c r="G222" s="411">
        <v>1</v>
      </c>
      <c r="H222" s="411">
        <f t="shared" si="8"/>
        <v>1</v>
      </c>
      <c r="I222" s="151"/>
      <c r="J222" s="416"/>
      <c r="K222" s="164"/>
      <c r="L222" s="416"/>
    </row>
    <row r="223" s="390" customFormat="1" customHeight="1" spans="1:12">
      <c r="A223" s="410">
        <v>2082001</v>
      </c>
      <c r="B223" s="72" t="s">
        <v>258</v>
      </c>
      <c r="C223" s="73">
        <v>4</v>
      </c>
      <c r="D223" s="151">
        <f t="shared" si="7"/>
        <v>1</v>
      </c>
      <c r="E223" s="84">
        <v>1</v>
      </c>
      <c r="F223" s="151"/>
      <c r="G223" s="411">
        <v>1</v>
      </c>
      <c r="H223" s="411">
        <f t="shared" si="8"/>
        <v>1</v>
      </c>
      <c r="I223" s="151"/>
      <c r="J223" s="416"/>
      <c r="K223" s="164"/>
      <c r="L223" s="416"/>
    </row>
    <row r="224" s="390" customFormat="1" customHeight="1" spans="1:12">
      <c r="A224" s="410">
        <v>2082002</v>
      </c>
      <c r="B224" s="72" t="s">
        <v>259</v>
      </c>
      <c r="C224" s="73">
        <v>2</v>
      </c>
      <c r="D224" s="151">
        <f t="shared" si="7"/>
        <v>0</v>
      </c>
      <c r="E224" s="84">
        <v>0</v>
      </c>
      <c r="F224" s="151"/>
      <c r="G224" s="411">
        <v>0</v>
      </c>
      <c r="H224" s="411">
        <f t="shared" si="8"/>
        <v>0</v>
      </c>
      <c r="I224" s="151"/>
      <c r="J224" s="416"/>
      <c r="K224" s="164"/>
      <c r="L224" s="416"/>
    </row>
    <row r="225" s="390" customFormat="1" customHeight="1" spans="1:12">
      <c r="A225" s="410">
        <v>20821</v>
      </c>
      <c r="B225" s="72" t="s">
        <v>260</v>
      </c>
      <c r="C225" s="73">
        <v>48</v>
      </c>
      <c r="D225" s="151">
        <f t="shared" si="7"/>
        <v>41</v>
      </c>
      <c r="E225" s="84">
        <v>41</v>
      </c>
      <c r="F225" s="151"/>
      <c r="G225" s="411">
        <v>41</v>
      </c>
      <c r="H225" s="411">
        <f t="shared" si="8"/>
        <v>41</v>
      </c>
      <c r="I225" s="151"/>
      <c r="J225" s="416"/>
      <c r="K225" s="164"/>
      <c r="L225" s="416"/>
    </row>
    <row r="226" s="390" customFormat="1" customHeight="1" spans="1:12">
      <c r="A226" s="412">
        <v>2082101</v>
      </c>
      <c r="B226" s="420" t="s">
        <v>261</v>
      </c>
      <c r="C226" s="73">
        <v>48</v>
      </c>
      <c r="D226" s="151">
        <f t="shared" si="7"/>
        <v>41</v>
      </c>
      <c r="E226" s="84">
        <v>41</v>
      </c>
      <c r="F226" s="151"/>
      <c r="G226" s="411">
        <v>41</v>
      </c>
      <c r="H226" s="411">
        <f t="shared" si="8"/>
        <v>41</v>
      </c>
      <c r="I226" s="151"/>
      <c r="J226" s="416"/>
      <c r="K226" s="164"/>
      <c r="L226" s="416"/>
    </row>
    <row r="227" s="390" customFormat="1" customHeight="1" spans="1:12">
      <c r="A227" s="410">
        <v>20826</v>
      </c>
      <c r="B227" s="72" t="s">
        <v>262</v>
      </c>
      <c r="C227" s="73">
        <v>2190</v>
      </c>
      <c r="D227" s="151">
        <f t="shared" si="7"/>
        <v>1798</v>
      </c>
      <c r="E227" s="84">
        <v>1798</v>
      </c>
      <c r="F227" s="151"/>
      <c r="G227" s="411">
        <v>1941</v>
      </c>
      <c r="H227" s="411">
        <f t="shared" si="8"/>
        <v>1941</v>
      </c>
      <c r="I227" s="151"/>
      <c r="J227" s="416"/>
      <c r="K227" s="164"/>
      <c r="L227" s="416"/>
    </row>
    <row r="228" s="390" customFormat="1" customHeight="1" spans="1:12">
      <c r="A228" s="410">
        <v>2082601</v>
      </c>
      <c r="B228" s="72" t="s">
        <v>263</v>
      </c>
      <c r="C228" s="73">
        <v>500</v>
      </c>
      <c r="D228" s="151">
        <f t="shared" si="7"/>
        <v>0</v>
      </c>
      <c r="E228" s="84">
        <v>0</v>
      </c>
      <c r="F228" s="151"/>
      <c r="G228" s="411">
        <v>0</v>
      </c>
      <c r="H228" s="411">
        <f t="shared" si="8"/>
        <v>0</v>
      </c>
      <c r="I228" s="151"/>
      <c r="J228" s="416"/>
      <c r="K228" s="164"/>
      <c r="L228" s="416"/>
    </row>
    <row r="229" s="390" customFormat="1" customHeight="1" spans="1:12">
      <c r="A229" s="410">
        <v>2082602</v>
      </c>
      <c r="B229" s="72" t="s">
        <v>264</v>
      </c>
      <c r="C229" s="73">
        <v>1690</v>
      </c>
      <c r="D229" s="151">
        <f t="shared" si="7"/>
        <v>1798</v>
      </c>
      <c r="E229" s="84">
        <v>1798</v>
      </c>
      <c r="F229" s="151"/>
      <c r="G229" s="411">
        <v>1941</v>
      </c>
      <c r="H229" s="411">
        <f t="shared" si="8"/>
        <v>1941</v>
      </c>
      <c r="I229" s="151"/>
      <c r="J229" s="416"/>
      <c r="K229" s="164"/>
      <c r="L229" s="416"/>
    </row>
    <row r="230" s="390" customFormat="1" customHeight="1" spans="1:12">
      <c r="A230" s="410">
        <v>20828</v>
      </c>
      <c r="B230" s="72" t="s">
        <v>265</v>
      </c>
      <c r="C230" s="73">
        <v>175</v>
      </c>
      <c r="D230" s="151">
        <f t="shared" si="7"/>
        <v>173</v>
      </c>
      <c r="E230" s="84">
        <v>173</v>
      </c>
      <c r="F230" s="151"/>
      <c r="G230" s="411">
        <v>173</v>
      </c>
      <c r="H230" s="411">
        <f t="shared" si="8"/>
        <v>173</v>
      </c>
      <c r="I230" s="151"/>
      <c r="J230" s="416"/>
      <c r="K230" s="164"/>
      <c r="L230" s="416"/>
    </row>
    <row r="231" s="390" customFormat="1" customHeight="1" spans="1:12">
      <c r="A231" s="410">
        <v>2082801</v>
      </c>
      <c r="B231" s="72" t="s">
        <v>106</v>
      </c>
      <c r="C231" s="73">
        <v>132</v>
      </c>
      <c r="D231" s="151">
        <f t="shared" si="7"/>
        <v>135</v>
      </c>
      <c r="E231" s="84">
        <v>135</v>
      </c>
      <c r="F231" s="151"/>
      <c r="G231" s="411">
        <v>135</v>
      </c>
      <c r="H231" s="411">
        <f t="shared" si="8"/>
        <v>135</v>
      </c>
      <c r="I231" s="151"/>
      <c r="J231" s="416"/>
      <c r="K231" s="164"/>
      <c r="L231" s="416"/>
    </row>
    <row r="232" s="390" customFormat="1" customHeight="1" spans="1:12">
      <c r="A232" s="410">
        <v>2082802</v>
      </c>
      <c r="B232" s="72" t="s">
        <v>107</v>
      </c>
      <c r="C232" s="73">
        <v>17</v>
      </c>
      <c r="D232" s="151">
        <f t="shared" si="7"/>
        <v>17</v>
      </c>
      <c r="E232" s="84">
        <v>17</v>
      </c>
      <c r="F232" s="151"/>
      <c r="G232" s="411">
        <v>17</v>
      </c>
      <c r="H232" s="411">
        <f t="shared" si="8"/>
        <v>17</v>
      </c>
      <c r="I232" s="151"/>
      <c r="J232" s="416"/>
      <c r="K232" s="164"/>
      <c r="L232" s="416"/>
    </row>
    <row r="233" s="390" customFormat="1" customHeight="1" spans="1:12">
      <c r="A233" s="410">
        <v>2082804</v>
      </c>
      <c r="B233" s="72" t="s">
        <v>266</v>
      </c>
      <c r="C233" s="73">
        <v>27</v>
      </c>
      <c r="D233" s="151">
        <f t="shared" si="7"/>
        <v>21</v>
      </c>
      <c r="E233" s="84">
        <v>21</v>
      </c>
      <c r="F233" s="151"/>
      <c r="G233" s="411">
        <v>21</v>
      </c>
      <c r="H233" s="411">
        <f t="shared" si="8"/>
        <v>21</v>
      </c>
      <c r="I233" s="151"/>
      <c r="J233" s="416"/>
      <c r="K233" s="164"/>
      <c r="L233" s="416"/>
    </row>
    <row r="234" s="390" customFormat="1" customHeight="1" spans="1:12">
      <c r="A234" s="410">
        <v>20830</v>
      </c>
      <c r="B234" s="72" t="s">
        <v>267</v>
      </c>
      <c r="C234" s="73">
        <v>2</v>
      </c>
      <c r="D234" s="151">
        <f t="shared" si="7"/>
        <v>1</v>
      </c>
      <c r="E234" s="84">
        <v>1</v>
      </c>
      <c r="F234" s="151"/>
      <c r="G234" s="411">
        <v>1</v>
      </c>
      <c r="H234" s="411">
        <f t="shared" si="8"/>
        <v>1</v>
      </c>
      <c r="I234" s="151"/>
      <c r="J234" s="416"/>
      <c r="K234" s="164"/>
      <c r="L234" s="416"/>
    </row>
    <row r="235" s="390" customFormat="1" customHeight="1" spans="1:12">
      <c r="A235" s="410">
        <v>2083001</v>
      </c>
      <c r="B235" s="72" t="s">
        <v>268</v>
      </c>
      <c r="C235" s="73">
        <v>2</v>
      </c>
      <c r="D235" s="151">
        <f t="shared" si="7"/>
        <v>1</v>
      </c>
      <c r="E235" s="84">
        <v>1</v>
      </c>
      <c r="F235" s="151"/>
      <c r="G235" s="411">
        <v>1</v>
      </c>
      <c r="H235" s="411">
        <f t="shared" si="8"/>
        <v>1</v>
      </c>
      <c r="I235" s="151"/>
      <c r="J235" s="416"/>
      <c r="K235" s="164"/>
      <c r="L235" s="416"/>
    </row>
    <row r="236" s="390" customFormat="1" customHeight="1" spans="1:12">
      <c r="A236" s="410">
        <v>20899</v>
      </c>
      <c r="B236" s="72" t="s">
        <v>269</v>
      </c>
      <c r="C236" s="73">
        <v>66</v>
      </c>
      <c r="D236" s="151">
        <f t="shared" si="7"/>
        <v>116</v>
      </c>
      <c r="E236" s="84">
        <v>109</v>
      </c>
      <c r="F236" s="151">
        <v>7</v>
      </c>
      <c r="G236" s="411">
        <v>66</v>
      </c>
      <c r="H236" s="411">
        <f t="shared" si="8"/>
        <v>59</v>
      </c>
      <c r="I236" s="151">
        <v>7</v>
      </c>
      <c r="J236" s="416"/>
      <c r="K236" s="164"/>
      <c r="L236" s="416"/>
    </row>
    <row r="237" s="390" customFormat="1" customHeight="1" spans="1:12">
      <c r="A237" s="410">
        <v>2089999</v>
      </c>
      <c r="B237" s="72" t="s">
        <v>269</v>
      </c>
      <c r="C237" s="73">
        <v>66</v>
      </c>
      <c r="D237" s="151">
        <f t="shared" si="7"/>
        <v>116</v>
      </c>
      <c r="E237" s="84">
        <v>109</v>
      </c>
      <c r="F237" s="151">
        <v>6.509027</v>
      </c>
      <c r="G237" s="411">
        <v>66</v>
      </c>
      <c r="H237" s="411">
        <f t="shared" si="8"/>
        <v>59</v>
      </c>
      <c r="I237" s="151">
        <v>6.509027</v>
      </c>
      <c r="J237" s="416"/>
      <c r="K237" s="164"/>
      <c r="L237" s="416"/>
    </row>
    <row r="238" s="390" customFormat="1" customHeight="1" spans="1:12">
      <c r="A238" s="410">
        <v>210</v>
      </c>
      <c r="B238" s="72" t="s">
        <v>270</v>
      </c>
      <c r="C238" s="73">
        <f>4705+144</f>
        <v>4849</v>
      </c>
      <c r="D238" s="151">
        <f t="shared" si="7"/>
        <v>4727</v>
      </c>
      <c r="E238" s="84">
        <v>4620</v>
      </c>
      <c r="F238" s="151">
        <v>107</v>
      </c>
      <c r="G238" s="411">
        <v>4724</v>
      </c>
      <c r="H238" s="411">
        <f t="shared" si="8"/>
        <v>4617</v>
      </c>
      <c r="I238" s="151">
        <v>107</v>
      </c>
      <c r="J238" s="416"/>
      <c r="K238" s="164"/>
      <c r="L238" s="416"/>
    </row>
    <row r="239" s="390" customFormat="1" customHeight="1" spans="1:12">
      <c r="A239" s="410">
        <v>21001</v>
      </c>
      <c r="B239" s="72" t="s">
        <v>271</v>
      </c>
      <c r="C239" s="73">
        <v>268</v>
      </c>
      <c r="D239" s="151">
        <f t="shared" si="7"/>
        <v>247</v>
      </c>
      <c r="E239" s="84">
        <v>247</v>
      </c>
      <c r="F239" s="151"/>
      <c r="G239" s="411">
        <v>247</v>
      </c>
      <c r="H239" s="411">
        <f t="shared" si="8"/>
        <v>247</v>
      </c>
      <c r="I239" s="151"/>
      <c r="J239" s="416"/>
      <c r="K239" s="164"/>
      <c r="L239" s="416"/>
    </row>
    <row r="240" s="390" customFormat="1" customHeight="1" spans="1:12">
      <c r="A240" s="410">
        <v>2100101</v>
      </c>
      <c r="B240" s="72" t="s">
        <v>106</v>
      </c>
      <c r="C240" s="73">
        <v>133</v>
      </c>
      <c r="D240" s="151">
        <f t="shared" si="7"/>
        <v>127</v>
      </c>
      <c r="E240" s="84">
        <v>127</v>
      </c>
      <c r="F240" s="151"/>
      <c r="G240" s="411">
        <v>127</v>
      </c>
      <c r="H240" s="411">
        <f t="shared" si="8"/>
        <v>127</v>
      </c>
      <c r="I240" s="151"/>
      <c r="J240" s="416"/>
      <c r="K240" s="164"/>
      <c r="L240" s="416"/>
    </row>
    <row r="241" s="390" customFormat="1" customHeight="1" spans="1:12">
      <c r="A241" s="410">
        <v>2100102</v>
      </c>
      <c r="B241" s="72" t="s">
        <v>107</v>
      </c>
      <c r="C241" s="73">
        <v>84</v>
      </c>
      <c r="D241" s="151">
        <f t="shared" si="7"/>
        <v>37</v>
      </c>
      <c r="E241" s="84">
        <v>37</v>
      </c>
      <c r="F241" s="151"/>
      <c r="G241" s="411">
        <v>37</v>
      </c>
      <c r="H241" s="411">
        <f t="shared" si="8"/>
        <v>37</v>
      </c>
      <c r="I241" s="151"/>
      <c r="J241" s="416"/>
      <c r="K241" s="164"/>
      <c r="L241" s="416"/>
    </row>
    <row r="242" s="390" customFormat="1" customHeight="1" spans="1:12">
      <c r="A242" s="412">
        <v>2100199</v>
      </c>
      <c r="B242" s="72" t="s">
        <v>272</v>
      </c>
      <c r="C242" s="73">
        <v>52</v>
      </c>
      <c r="D242" s="151">
        <f t="shared" si="7"/>
        <v>83</v>
      </c>
      <c r="E242" s="84">
        <v>83</v>
      </c>
      <c r="F242" s="151"/>
      <c r="G242" s="411">
        <v>83</v>
      </c>
      <c r="H242" s="411">
        <f t="shared" si="8"/>
        <v>83</v>
      </c>
      <c r="I242" s="151"/>
      <c r="J242" s="416"/>
      <c r="K242" s="164"/>
      <c r="L242" s="416"/>
    </row>
    <row r="243" s="390" customFormat="1" customHeight="1" spans="1:12">
      <c r="A243" s="412">
        <v>21002</v>
      </c>
      <c r="B243" s="72" t="s">
        <v>273</v>
      </c>
      <c r="C243" s="73">
        <v>107</v>
      </c>
      <c r="D243" s="151">
        <f t="shared" si="7"/>
        <v>96</v>
      </c>
      <c r="E243" s="84">
        <v>96</v>
      </c>
      <c r="F243" s="151"/>
      <c r="G243" s="411">
        <v>96</v>
      </c>
      <c r="H243" s="411">
        <f t="shared" si="8"/>
        <v>96</v>
      </c>
      <c r="I243" s="151"/>
      <c r="J243" s="416"/>
      <c r="K243" s="164"/>
      <c r="L243" s="416"/>
    </row>
    <row r="244" s="390" customFormat="1" customHeight="1" spans="1:12">
      <c r="A244" s="410">
        <v>2100201</v>
      </c>
      <c r="B244" s="72" t="s">
        <v>274</v>
      </c>
      <c r="C244" s="73">
        <v>107</v>
      </c>
      <c r="D244" s="151">
        <f t="shared" si="7"/>
        <v>96</v>
      </c>
      <c r="E244" s="84">
        <v>96</v>
      </c>
      <c r="F244" s="151"/>
      <c r="G244" s="411">
        <v>96</v>
      </c>
      <c r="H244" s="411">
        <f t="shared" si="8"/>
        <v>96</v>
      </c>
      <c r="I244" s="151"/>
      <c r="J244" s="416"/>
      <c r="K244" s="164"/>
      <c r="L244" s="416"/>
    </row>
    <row r="245" s="390" customFormat="1" customHeight="1" spans="1:12">
      <c r="A245" s="410">
        <v>21003</v>
      </c>
      <c r="B245" s="72" t="s">
        <v>275</v>
      </c>
      <c r="C245" s="73">
        <v>763</v>
      </c>
      <c r="D245" s="151">
        <f t="shared" si="7"/>
        <v>687</v>
      </c>
      <c r="E245" s="84">
        <v>687</v>
      </c>
      <c r="F245" s="151"/>
      <c r="G245" s="411">
        <v>685</v>
      </c>
      <c r="H245" s="411">
        <f t="shared" si="8"/>
        <v>685</v>
      </c>
      <c r="I245" s="151"/>
      <c r="J245" s="416"/>
      <c r="K245" s="164"/>
      <c r="L245" s="416"/>
    </row>
    <row r="246" s="390" customFormat="1" customHeight="1" spans="1:12">
      <c r="A246" s="410">
        <v>2100301</v>
      </c>
      <c r="B246" s="72" t="s">
        <v>276</v>
      </c>
      <c r="C246" s="73">
        <v>147</v>
      </c>
      <c r="D246" s="151">
        <f t="shared" si="7"/>
        <v>174</v>
      </c>
      <c r="E246" s="84">
        <v>174</v>
      </c>
      <c r="F246" s="151"/>
      <c r="G246" s="411">
        <v>174</v>
      </c>
      <c r="H246" s="411">
        <f t="shared" si="8"/>
        <v>174</v>
      </c>
      <c r="I246" s="151"/>
      <c r="J246" s="416"/>
      <c r="K246" s="164"/>
      <c r="L246" s="416"/>
    </row>
    <row r="247" s="390" customFormat="1" customHeight="1" spans="1:12">
      <c r="A247" s="410">
        <v>2100302</v>
      </c>
      <c r="B247" s="72" t="s">
        <v>277</v>
      </c>
      <c r="C247" s="73">
        <v>437</v>
      </c>
      <c r="D247" s="151">
        <f t="shared" si="7"/>
        <v>433</v>
      </c>
      <c r="E247" s="84">
        <v>433</v>
      </c>
      <c r="F247" s="151"/>
      <c r="G247" s="411">
        <v>431</v>
      </c>
      <c r="H247" s="411">
        <f t="shared" si="8"/>
        <v>431</v>
      </c>
      <c r="I247" s="151"/>
      <c r="J247" s="416"/>
      <c r="K247" s="164"/>
      <c r="L247" s="416"/>
    </row>
    <row r="248" s="390" customFormat="1" customHeight="1" spans="1:12">
      <c r="A248" s="410">
        <v>2100399</v>
      </c>
      <c r="B248" s="72" t="s">
        <v>278</v>
      </c>
      <c r="C248" s="73">
        <v>178</v>
      </c>
      <c r="D248" s="151">
        <f t="shared" si="7"/>
        <v>80</v>
      </c>
      <c r="E248" s="84">
        <v>80</v>
      </c>
      <c r="F248" s="151"/>
      <c r="G248" s="411">
        <v>80</v>
      </c>
      <c r="H248" s="411">
        <f t="shared" si="8"/>
        <v>80</v>
      </c>
      <c r="I248" s="151"/>
      <c r="J248" s="416"/>
      <c r="K248" s="164"/>
      <c r="L248" s="416"/>
    </row>
    <row r="249" s="390" customFormat="1" customHeight="1" spans="1:12">
      <c r="A249" s="412">
        <v>21004</v>
      </c>
      <c r="B249" s="72" t="s">
        <v>279</v>
      </c>
      <c r="C249" s="73">
        <v>1462</v>
      </c>
      <c r="D249" s="151">
        <f t="shared" si="7"/>
        <v>1318</v>
      </c>
      <c r="E249" s="84">
        <v>1318</v>
      </c>
      <c r="F249" s="151"/>
      <c r="G249" s="411">
        <v>1317</v>
      </c>
      <c r="H249" s="411">
        <f t="shared" si="8"/>
        <v>1317</v>
      </c>
      <c r="I249" s="151"/>
      <c r="J249" s="416"/>
      <c r="K249" s="164"/>
      <c r="L249" s="416"/>
    </row>
    <row r="250" s="390" customFormat="1" customHeight="1" spans="1:12">
      <c r="A250" s="410">
        <v>2100401</v>
      </c>
      <c r="B250" s="72" t="s">
        <v>280</v>
      </c>
      <c r="C250" s="73">
        <v>292</v>
      </c>
      <c r="D250" s="151">
        <f t="shared" si="7"/>
        <v>303</v>
      </c>
      <c r="E250" s="84">
        <v>303</v>
      </c>
      <c r="F250" s="151"/>
      <c r="G250" s="411">
        <v>303</v>
      </c>
      <c r="H250" s="411">
        <f t="shared" si="8"/>
        <v>303</v>
      </c>
      <c r="I250" s="151"/>
      <c r="J250" s="416"/>
      <c r="K250" s="164"/>
      <c r="L250" s="416"/>
    </row>
    <row r="251" s="390" customFormat="1" customHeight="1" spans="1:12">
      <c r="A251" s="410">
        <v>2100402</v>
      </c>
      <c r="B251" s="72" t="s">
        <v>281</v>
      </c>
      <c r="C251" s="73">
        <v>25</v>
      </c>
      <c r="D251" s="151">
        <f t="shared" si="7"/>
        <v>0</v>
      </c>
      <c r="E251" s="84">
        <v>0</v>
      </c>
      <c r="F251" s="151"/>
      <c r="G251" s="411">
        <v>0</v>
      </c>
      <c r="H251" s="411">
        <f t="shared" si="8"/>
        <v>0</v>
      </c>
      <c r="I251" s="151"/>
      <c r="J251" s="416"/>
      <c r="K251" s="164"/>
      <c r="L251" s="416"/>
    </row>
    <row r="252" s="390" customFormat="1" customHeight="1" spans="1:12">
      <c r="A252" s="410">
        <v>2100403</v>
      </c>
      <c r="B252" s="72" t="s">
        <v>282</v>
      </c>
      <c r="C252" s="73">
        <v>131</v>
      </c>
      <c r="D252" s="151">
        <f t="shared" si="7"/>
        <v>137</v>
      </c>
      <c r="E252" s="84">
        <v>137</v>
      </c>
      <c r="F252" s="151"/>
      <c r="G252" s="411">
        <v>137</v>
      </c>
      <c r="H252" s="411">
        <f t="shared" si="8"/>
        <v>137</v>
      </c>
      <c r="I252" s="151"/>
      <c r="J252" s="416"/>
      <c r="K252" s="164"/>
      <c r="L252" s="416"/>
    </row>
    <row r="253" s="390" customFormat="1" customHeight="1" spans="1:12">
      <c r="A253" s="410">
        <v>2100408</v>
      </c>
      <c r="B253" s="72" t="s">
        <v>283</v>
      </c>
      <c r="C253" s="73">
        <v>718</v>
      </c>
      <c r="D253" s="151">
        <f t="shared" si="7"/>
        <v>772</v>
      </c>
      <c r="E253" s="84">
        <v>772</v>
      </c>
      <c r="F253" s="151"/>
      <c r="G253" s="411">
        <v>771</v>
      </c>
      <c r="H253" s="411">
        <f t="shared" si="8"/>
        <v>771</v>
      </c>
      <c r="I253" s="151"/>
      <c r="J253" s="416"/>
      <c r="K253" s="164"/>
      <c r="L253" s="416"/>
    </row>
    <row r="254" s="390" customFormat="1" customHeight="1" spans="1:12">
      <c r="A254" s="410">
        <v>2100409</v>
      </c>
      <c r="B254" s="72" t="s">
        <v>284</v>
      </c>
      <c r="C254" s="73">
        <v>105</v>
      </c>
      <c r="D254" s="151">
        <f t="shared" si="7"/>
        <v>14</v>
      </c>
      <c r="E254" s="84">
        <v>14</v>
      </c>
      <c r="F254" s="151"/>
      <c r="G254" s="411">
        <v>14</v>
      </c>
      <c r="H254" s="411">
        <f t="shared" si="8"/>
        <v>14</v>
      </c>
      <c r="I254" s="151"/>
      <c r="J254" s="416"/>
      <c r="K254" s="164"/>
      <c r="L254" s="416"/>
    </row>
    <row r="255" s="390" customFormat="1" customHeight="1" spans="1:12">
      <c r="A255" s="410">
        <v>2100410</v>
      </c>
      <c r="B255" s="72" t="s">
        <v>285</v>
      </c>
      <c r="C255" s="73">
        <v>66</v>
      </c>
      <c r="D255" s="151">
        <f t="shared" si="7"/>
        <v>70</v>
      </c>
      <c r="E255" s="84">
        <v>70</v>
      </c>
      <c r="F255" s="151"/>
      <c r="G255" s="411">
        <v>70</v>
      </c>
      <c r="H255" s="411">
        <f t="shared" si="8"/>
        <v>70</v>
      </c>
      <c r="I255" s="151"/>
      <c r="J255" s="416"/>
      <c r="K255" s="164"/>
      <c r="L255" s="416"/>
    </row>
    <row r="256" s="390" customFormat="1" customHeight="1" spans="1:12">
      <c r="A256" s="410">
        <v>2100499</v>
      </c>
      <c r="B256" s="72" t="s">
        <v>286</v>
      </c>
      <c r="C256" s="73">
        <v>127</v>
      </c>
      <c r="D256" s="151">
        <f t="shared" si="7"/>
        <v>22</v>
      </c>
      <c r="E256" s="84">
        <v>22</v>
      </c>
      <c r="F256" s="151"/>
      <c r="G256" s="411">
        <v>22</v>
      </c>
      <c r="H256" s="411">
        <f t="shared" si="8"/>
        <v>22</v>
      </c>
      <c r="I256" s="151"/>
      <c r="J256" s="416"/>
      <c r="K256" s="164"/>
      <c r="L256" s="416"/>
    </row>
    <row r="257" s="390" customFormat="1" customHeight="1" spans="1:12">
      <c r="A257" s="410">
        <v>21007</v>
      </c>
      <c r="B257" s="72" t="s">
        <v>287</v>
      </c>
      <c r="C257" s="73">
        <f>253+15</f>
        <v>268</v>
      </c>
      <c r="D257" s="151">
        <f t="shared" si="7"/>
        <v>277</v>
      </c>
      <c r="E257" s="84">
        <v>263</v>
      </c>
      <c r="F257" s="151">
        <v>14</v>
      </c>
      <c r="G257" s="411">
        <v>277</v>
      </c>
      <c r="H257" s="411">
        <f t="shared" si="8"/>
        <v>263</v>
      </c>
      <c r="I257" s="151">
        <v>14</v>
      </c>
      <c r="J257" s="416"/>
      <c r="K257" s="164"/>
      <c r="L257" s="416"/>
    </row>
    <row r="258" s="390" customFormat="1" customHeight="1" spans="1:12">
      <c r="A258" s="410">
        <v>2100717</v>
      </c>
      <c r="B258" s="72" t="s">
        <v>288</v>
      </c>
      <c r="C258" s="73">
        <v>236</v>
      </c>
      <c r="D258" s="151">
        <f t="shared" ref="D258:D321" si="9">E258+F258</f>
        <v>250</v>
      </c>
      <c r="E258" s="84">
        <v>250</v>
      </c>
      <c r="F258" s="151"/>
      <c r="G258" s="411">
        <v>250</v>
      </c>
      <c r="H258" s="411">
        <f t="shared" ref="H258:H321" si="10">G258-I258</f>
        <v>250</v>
      </c>
      <c r="I258" s="151"/>
      <c r="J258" s="416"/>
      <c r="K258" s="164"/>
      <c r="L258" s="416"/>
    </row>
    <row r="259" s="390" customFormat="1" customHeight="1" spans="1:12">
      <c r="A259" s="410">
        <v>2100799</v>
      </c>
      <c r="B259" s="72" t="s">
        <v>289</v>
      </c>
      <c r="C259" s="73">
        <f>17+15</f>
        <v>32</v>
      </c>
      <c r="D259" s="151">
        <f t="shared" si="9"/>
        <v>27</v>
      </c>
      <c r="E259" s="84">
        <v>13</v>
      </c>
      <c r="F259" s="151">
        <v>14.453</v>
      </c>
      <c r="G259" s="411">
        <v>27</v>
      </c>
      <c r="H259" s="411">
        <f t="shared" si="10"/>
        <v>13</v>
      </c>
      <c r="I259" s="151">
        <v>14.453</v>
      </c>
      <c r="J259" s="416"/>
      <c r="K259" s="164"/>
      <c r="L259" s="416"/>
    </row>
    <row r="260" s="390" customFormat="1" customHeight="1" spans="1:12">
      <c r="A260" s="410">
        <v>21011</v>
      </c>
      <c r="B260" s="72" t="s">
        <v>290</v>
      </c>
      <c r="C260" s="73">
        <f>929+129</f>
        <v>1058</v>
      </c>
      <c r="D260" s="151">
        <f t="shared" si="9"/>
        <v>751</v>
      </c>
      <c r="E260" s="84">
        <v>658</v>
      </c>
      <c r="F260" s="84">
        <f>F261+F263</f>
        <v>93</v>
      </c>
      <c r="G260" s="411">
        <v>751</v>
      </c>
      <c r="H260" s="411">
        <f t="shared" si="10"/>
        <v>658</v>
      </c>
      <c r="I260" s="84">
        <f>I261+I263</f>
        <v>93</v>
      </c>
      <c r="J260" s="416"/>
      <c r="K260" s="164"/>
      <c r="L260" s="416"/>
    </row>
    <row r="261" s="390" customFormat="1" customHeight="1" spans="1:12">
      <c r="A261" s="412">
        <v>2101101</v>
      </c>
      <c r="B261" s="72" t="s">
        <v>291</v>
      </c>
      <c r="C261" s="73">
        <f>399+73</f>
        <v>472</v>
      </c>
      <c r="D261" s="151">
        <f t="shared" si="9"/>
        <v>385</v>
      </c>
      <c r="E261" s="84">
        <v>324</v>
      </c>
      <c r="F261" s="151">
        <v>61.160037</v>
      </c>
      <c r="G261" s="411">
        <v>385</v>
      </c>
      <c r="H261" s="411">
        <f t="shared" si="10"/>
        <v>324</v>
      </c>
      <c r="I261" s="151">
        <v>61.160037</v>
      </c>
      <c r="J261" s="416"/>
      <c r="K261" s="164"/>
      <c r="L261" s="416"/>
    </row>
    <row r="262" s="390" customFormat="1" customHeight="1" spans="1:12">
      <c r="A262" s="410">
        <v>2101102</v>
      </c>
      <c r="B262" s="72" t="s">
        <v>292</v>
      </c>
      <c r="C262" s="73">
        <v>172</v>
      </c>
      <c r="D262" s="151">
        <f t="shared" si="9"/>
        <v>142</v>
      </c>
      <c r="E262" s="84">
        <v>142</v>
      </c>
      <c r="F262" s="151"/>
      <c r="G262" s="411">
        <v>142</v>
      </c>
      <c r="H262" s="411">
        <f t="shared" si="10"/>
        <v>142</v>
      </c>
      <c r="I262" s="151"/>
      <c r="J262" s="416"/>
      <c r="K262" s="164"/>
      <c r="L262" s="416"/>
    </row>
    <row r="263" s="390" customFormat="1" customHeight="1" spans="1:12">
      <c r="A263" s="410">
        <v>2101103</v>
      </c>
      <c r="B263" s="72" t="s">
        <v>293</v>
      </c>
      <c r="C263" s="73">
        <f>357+56</f>
        <v>413</v>
      </c>
      <c r="D263" s="151">
        <f t="shared" si="9"/>
        <v>224</v>
      </c>
      <c r="E263" s="84">
        <v>192</v>
      </c>
      <c r="F263" s="151">
        <v>31.590648</v>
      </c>
      <c r="G263" s="411">
        <v>224</v>
      </c>
      <c r="H263" s="411">
        <f t="shared" si="10"/>
        <v>192</v>
      </c>
      <c r="I263" s="151">
        <v>31.590648</v>
      </c>
      <c r="J263" s="416"/>
      <c r="K263" s="164"/>
      <c r="L263" s="416"/>
    </row>
    <row r="264" s="390" customFormat="1" customHeight="1" spans="1:12">
      <c r="A264" s="410">
        <v>21012</v>
      </c>
      <c r="B264" s="72" t="s">
        <v>294</v>
      </c>
      <c r="C264" s="73">
        <v>700</v>
      </c>
      <c r="D264" s="151">
        <f t="shared" si="9"/>
        <v>676</v>
      </c>
      <c r="E264" s="84">
        <v>676</v>
      </c>
      <c r="F264" s="151"/>
      <c r="G264" s="411">
        <v>676</v>
      </c>
      <c r="H264" s="411">
        <f t="shared" si="10"/>
        <v>676</v>
      </c>
      <c r="I264" s="151"/>
      <c r="J264" s="416"/>
      <c r="K264" s="164"/>
      <c r="L264" s="416"/>
    </row>
    <row r="265" s="390" customFormat="1" customHeight="1" spans="1:12">
      <c r="A265" s="412">
        <v>2101202</v>
      </c>
      <c r="B265" s="72" t="s">
        <v>295</v>
      </c>
      <c r="C265" s="73">
        <v>700</v>
      </c>
      <c r="D265" s="151">
        <f t="shared" si="9"/>
        <v>676</v>
      </c>
      <c r="E265" s="84">
        <v>676</v>
      </c>
      <c r="F265" s="151"/>
      <c r="G265" s="411">
        <v>676</v>
      </c>
      <c r="H265" s="411">
        <f t="shared" si="10"/>
        <v>676</v>
      </c>
      <c r="I265" s="151"/>
      <c r="J265" s="416"/>
      <c r="K265" s="164"/>
      <c r="L265" s="416"/>
    </row>
    <row r="266" s="390" customFormat="1" customHeight="1" spans="1:12">
      <c r="A266" s="412">
        <v>21014</v>
      </c>
      <c r="B266" s="72" t="s">
        <v>296</v>
      </c>
      <c r="C266" s="73">
        <v>31</v>
      </c>
      <c r="D266" s="151">
        <f t="shared" si="9"/>
        <v>28</v>
      </c>
      <c r="E266" s="84">
        <v>28</v>
      </c>
      <c r="F266" s="151"/>
      <c r="G266" s="411">
        <v>28</v>
      </c>
      <c r="H266" s="411">
        <f t="shared" si="10"/>
        <v>28</v>
      </c>
      <c r="I266" s="151"/>
      <c r="J266" s="416"/>
      <c r="K266" s="164"/>
      <c r="L266" s="416"/>
    </row>
    <row r="267" s="390" customFormat="1" customHeight="1" spans="1:12">
      <c r="A267" s="410">
        <v>2101401</v>
      </c>
      <c r="B267" s="72" t="s">
        <v>297</v>
      </c>
      <c r="C267" s="73">
        <v>31</v>
      </c>
      <c r="D267" s="151">
        <f t="shared" si="9"/>
        <v>28</v>
      </c>
      <c r="E267" s="84">
        <v>28</v>
      </c>
      <c r="F267" s="151"/>
      <c r="G267" s="411">
        <v>28</v>
      </c>
      <c r="H267" s="411">
        <f t="shared" si="10"/>
        <v>28</v>
      </c>
      <c r="I267" s="151"/>
      <c r="J267" s="416"/>
      <c r="K267" s="164"/>
      <c r="L267" s="416"/>
    </row>
    <row r="268" s="390" customFormat="1" customHeight="1" spans="1:12">
      <c r="A268" s="410">
        <v>21015</v>
      </c>
      <c r="B268" s="72" t="s">
        <v>298</v>
      </c>
      <c r="C268" s="73">
        <v>192</v>
      </c>
      <c r="D268" s="151">
        <f t="shared" si="9"/>
        <v>179</v>
      </c>
      <c r="E268" s="84">
        <v>179</v>
      </c>
      <c r="F268" s="151"/>
      <c r="G268" s="411">
        <v>179</v>
      </c>
      <c r="H268" s="411">
        <f t="shared" si="10"/>
        <v>179</v>
      </c>
      <c r="I268" s="151"/>
      <c r="J268" s="416"/>
      <c r="K268" s="164"/>
      <c r="L268" s="416"/>
    </row>
    <row r="269" s="390" customFormat="1" customHeight="1" spans="1:12">
      <c r="A269" s="410">
        <v>2101501</v>
      </c>
      <c r="B269" s="72" t="s">
        <v>106</v>
      </c>
      <c r="C269" s="73">
        <v>52</v>
      </c>
      <c r="D269" s="151">
        <f t="shared" si="9"/>
        <v>55</v>
      </c>
      <c r="E269" s="84">
        <v>55</v>
      </c>
      <c r="F269" s="151"/>
      <c r="G269" s="411">
        <v>54</v>
      </c>
      <c r="H269" s="411">
        <f t="shared" si="10"/>
        <v>54</v>
      </c>
      <c r="I269" s="151"/>
      <c r="J269" s="416"/>
      <c r="K269" s="164"/>
      <c r="L269" s="416"/>
    </row>
    <row r="270" s="390" customFormat="1" customHeight="1" spans="1:12">
      <c r="A270" s="410">
        <v>2101502</v>
      </c>
      <c r="B270" s="72" t="s">
        <v>107</v>
      </c>
      <c r="C270" s="73">
        <v>5</v>
      </c>
      <c r="D270" s="151">
        <f t="shared" si="9"/>
        <v>3</v>
      </c>
      <c r="E270" s="84">
        <v>3</v>
      </c>
      <c r="F270" s="151"/>
      <c r="G270" s="411">
        <v>3</v>
      </c>
      <c r="H270" s="411">
        <f t="shared" si="10"/>
        <v>3</v>
      </c>
      <c r="I270" s="151"/>
      <c r="J270" s="416"/>
      <c r="K270" s="164"/>
      <c r="L270" s="416"/>
    </row>
    <row r="271" s="390" customFormat="1" customHeight="1" spans="1:12">
      <c r="A271" s="410">
        <v>2101505</v>
      </c>
      <c r="B271" s="72" t="s">
        <v>299</v>
      </c>
      <c r="C271" s="73">
        <v>12</v>
      </c>
      <c r="D271" s="151">
        <f t="shared" si="9"/>
        <v>12</v>
      </c>
      <c r="E271" s="84">
        <v>12</v>
      </c>
      <c r="F271" s="151"/>
      <c r="G271" s="411">
        <v>12</v>
      </c>
      <c r="H271" s="411">
        <f t="shared" si="10"/>
        <v>12</v>
      </c>
      <c r="I271" s="151"/>
      <c r="J271" s="416"/>
      <c r="K271" s="164"/>
      <c r="L271" s="416"/>
    </row>
    <row r="272" s="390" customFormat="1" customHeight="1" spans="1:12">
      <c r="A272" s="410">
        <v>2101506</v>
      </c>
      <c r="B272" s="72" t="s">
        <v>300</v>
      </c>
      <c r="C272" s="73">
        <v>29</v>
      </c>
      <c r="D272" s="151">
        <f t="shared" si="9"/>
        <v>12</v>
      </c>
      <c r="E272" s="84">
        <v>12</v>
      </c>
      <c r="F272" s="151"/>
      <c r="G272" s="411">
        <v>12</v>
      </c>
      <c r="H272" s="411">
        <f t="shared" si="10"/>
        <v>12</v>
      </c>
      <c r="I272" s="151"/>
      <c r="J272" s="416"/>
      <c r="K272" s="164"/>
      <c r="L272" s="416"/>
    </row>
    <row r="273" s="390" customFormat="1" customHeight="1" spans="1:12">
      <c r="A273" s="410">
        <v>2101550</v>
      </c>
      <c r="B273" s="72" t="s">
        <v>114</v>
      </c>
      <c r="C273" s="73">
        <v>94</v>
      </c>
      <c r="D273" s="151">
        <f t="shared" si="9"/>
        <v>97</v>
      </c>
      <c r="E273" s="84">
        <v>97</v>
      </c>
      <c r="F273" s="151"/>
      <c r="G273" s="411">
        <v>98</v>
      </c>
      <c r="H273" s="411">
        <f t="shared" si="10"/>
        <v>98</v>
      </c>
      <c r="I273" s="151"/>
      <c r="J273" s="416"/>
      <c r="K273" s="164"/>
      <c r="L273" s="416"/>
    </row>
    <row r="274" s="390" customFormat="1" customHeight="1" spans="1:12">
      <c r="A274" s="410">
        <v>21019</v>
      </c>
      <c r="B274" s="72" t="s">
        <v>301</v>
      </c>
      <c r="C274" s="73"/>
      <c r="D274" s="151">
        <f t="shared" si="9"/>
        <v>468</v>
      </c>
      <c r="E274" s="84">
        <v>468</v>
      </c>
      <c r="F274" s="151"/>
      <c r="G274" s="411">
        <v>468</v>
      </c>
      <c r="H274" s="411">
        <f t="shared" si="10"/>
        <v>468</v>
      </c>
      <c r="I274" s="151"/>
      <c r="J274" s="416"/>
      <c r="K274" s="164"/>
      <c r="L274" s="416"/>
    </row>
    <row r="275" s="390" customFormat="1" customHeight="1" spans="1:12">
      <c r="A275" s="410">
        <v>2101999</v>
      </c>
      <c r="B275" s="72" t="s">
        <v>302</v>
      </c>
      <c r="C275" s="73"/>
      <c r="D275" s="151">
        <f t="shared" si="9"/>
        <v>468</v>
      </c>
      <c r="E275" s="84">
        <v>468</v>
      </c>
      <c r="F275" s="151"/>
      <c r="G275" s="411">
        <v>468</v>
      </c>
      <c r="H275" s="411">
        <f t="shared" si="10"/>
        <v>468</v>
      </c>
      <c r="I275" s="151"/>
      <c r="J275" s="416"/>
      <c r="K275" s="164"/>
      <c r="L275" s="416"/>
    </row>
    <row r="276" s="390" customFormat="1" customHeight="1" spans="1:12">
      <c r="A276" s="410">
        <v>211</v>
      </c>
      <c r="B276" s="72" t="s">
        <v>303</v>
      </c>
      <c r="C276" s="73">
        <f>1226+45</f>
        <v>1271</v>
      </c>
      <c r="D276" s="151">
        <f t="shared" si="9"/>
        <v>1111</v>
      </c>
      <c r="E276" s="84">
        <v>1075</v>
      </c>
      <c r="F276" s="151">
        <v>36</v>
      </c>
      <c r="G276" s="411">
        <v>1101</v>
      </c>
      <c r="H276" s="411">
        <f t="shared" si="10"/>
        <v>1065</v>
      </c>
      <c r="I276" s="151">
        <v>36</v>
      </c>
      <c r="J276" s="416"/>
      <c r="K276" s="164"/>
      <c r="L276" s="416"/>
    </row>
    <row r="277" s="390" customFormat="1" customHeight="1" spans="1:12">
      <c r="A277" s="410">
        <v>21101</v>
      </c>
      <c r="B277" s="72" t="s">
        <v>304</v>
      </c>
      <c r="C277" s="73">
        <v>324</v>
      </c>
      <c r="D277" s="151">
        <f t="shared" si="9"/>
        <v>122</v>
      </c>
      <c r="E277" s="84">
        <v>122</v>
      </c>
      <c r="F277" s="151"/>
      <c r="G277" s="411">
        <v>95</v>
      </c>
      <c r="H277" s="411">
        <f t="shared" si="10"/>
        <v>95</v>
      </c>
      <c r="I277" s="151"/>
      <c r="J277" s="416"/>
      <c r="K277" s="164"/>
      <c r="L277" s="416"/>
    </row>
    <row r="278" s="390" customFormat="1" customHeight="1" spans="1:12">
      <c r="A278" s="410">
        <v>2110101</v>
      </c>
      <c r="B278" s="72" t="s">
        <v>106</v>
      </c>
      <c r="C278" s="73">
        <v>250</v>
      </c>
      <c r="D278" s="151">
        <f t="shared" si="9"/>
        <v>78</v>
      </c>
      <c r="E278" s="84">
        <v>78</v>
      </c>
      <c r="F278" s="151"/>
      <c r="G278" s="411">
        <v>68</v>
      </c>
      <c r="H278" s="411">
        <f t="shared" si="10"/>
        <v>68</v>
      </c>
      <c r="I278" s="151"/>
      <c r="J278" s="416"/>
      <c r="K278" s="164"/>
      <c r="L278" s="416"/>
    </row>
    <row r="279" s="390" customFormat="1" customHeight="1" spans="1:12">
      <c r="A279" s="410">
        <v>2110102</v>
      </c>
      <c r="B279" s="72" t="s">
        <v>107</v>
      </c>
      <c r="C279" s="73">
        <v>69</v>
      </c>
      <c r="D279" s="151">
        <f t="shared" si="9"/>
        <v>44</v>
      </c>
      <c r="E279" s="84">
        <v>44</v>
      </c>
      <c r="F279" s="151"/>
      <c r="G279" s="411">
        <v>27</v>
      </c>
      <c r="H279" s="411">
        <f t="shared" si="10"/>
        <v>27</v>
      </c>
      <c r="I279" s="151"/>
      <c r="J279" s="416"/>
      <c r="K279" s="164"/>
      <c r="L279" s="416"/>
    </row>
    <row r="280" s="390" customFormat="1" customHeight="1" spans="1:12">
      <c r="A280" s="410">
        <v>2110103</v>
      </c>
      <c r="B280" s="72" t="s">
        <v>112</v>
      </c>
      <c r="C280" s="73">
        <v>5</v>
      </c>
      <c r="D280" s="151">
        <f t="shared" si="9"/>
        <v>0</v>
      </c>
      <c r="E280" s="84">
        <v>0</v>
      </c>
      <c r="F280" s="151"/>
      <c r="G280" s="411">
        <v>0</v>
      </c>
      <c r="H280" s="411">
        <f t="shared" si="10"/>
        <v>0</v>
      </c>
      <c r="I280" s="151"/>
      <c r="J280" s="416"/>
      <c r="K280" s="164"/>
      <c r="L280" s="416"/>
    </row>
    <row r="281" s="390" customFormat="1" customHeight="1" spans="1:12">
      <c r="A281" s="412">
        <v>21103</v>
      </c>
      <c r="B281" s="72" t="s">
        <v>305</v>
      </c>
      <c r="C281" s="73">
        <f>859+15</f>
        <v>874</v>
      </c>
      <c r="D281" s="151">
        <f t="shared" si="9"/>
        <v>974</v>
      </c>
      <c r="E281" s="84">
        <v>948</v>
      </c>
      <c r="F281" s="151">
        <v>26</v>
      </c>
      <c r="G281" s="411">
        <v>966</v>
      </c>
      <c r="H281" s="411">
        <f t="shared" si="10"/>
        <v>940</v>
      </c>
      <c r="I281" s="151">
        <v>26</v>
      </c>
      <c r="J281" s="416"/>
      <c r="K281" s="164"/>
      <c r="L281" s="416"/>
    </row>
    <row r="282" s="390" customFormat="1" customHeight="1" spans="1:12">
      <c r="A282" s="410">
        <v>2110301</v>
      </c>
      <c r="B282" s="72" t="s">
        <v>306</v>
      </c>
      <c r="C282" s="73">
        <f>859+15</f>
        <v>874</v>
      </c>
      <c r="D282" s="151">
        <f t="shared" si="9"/>
        <v>974</v>
      </c>
      <c r="E282" s="84">
        <v>948</v>
      </c>
      <c r="F282" s="151">
        <v>25.712</v>
      </c>
      <c r="G282" s="411">
        <v>966</v>
      </c>
      <c r="H282" s="411">
        <f t="shared" si="10"/>
        <v>940</v>
      </c>
      <c r="I282" s="151">
        <v>25.712</v>
      </c>
      <c r="J282" s="416"/>
      <c r="K282" s="164"/>
      <c r="L282" s="416"/>
    </row>
    <row r="283" s="390" customFormat="1" customHeight="1" spans="1:12">
      <c r="A283" s="410">
        <v>21104</v>
      </c>
      <c r="B283" s="72" t="s">
        <v>307</v>
      </c>
      <c r="C283" s="73">
        <v>35</v>
      </c>
      <c r="D283" s="151">
        <f t="shared" si="9"/>
        <v>5</v>
      </c>
      <c r="E283" s="84">
        <v>5</v>
      </c>
      <c r="F283" s="151"/>
      <c r="G283" s="411">
        <v>17</v>
      </c>
      <c r="H283" s="411">
        <f t="shared" si="10"/>
        <v>17</v>
      </c>
      <c r="I283" s="151"/>
      <c r="J283" s="416"/>
      <c r="K283" s="164"/>
      <c r="L283" s="416"/>
    </row>
    <row r="284" s="390" customFormat="1" customHeight="1" spans="1:12">
      <c r="A284" s="410">
        <v>2110406</v>
      </c>
      <c r="B284" s="72" t="s">
        <v>308</v>
      </c>
      <c r="C284" s="73">
        <v>18</v>
      </c>
      <c r="D284" s="151">
        <f t="shared" si="9"/>
        <v>0</v>
      </c>
      <c r="E284" s="84">
        <v>0</v>
      </c>
      <c r="F284" s="151"/>
      <c r="G284" s="411">
        <v>0</v>
      </c>
      <c r="H284" s="411">
        <f t="shared" si="10"/>
        <v>0</v>
      </c>
      <c r="I284" s="151"/>
      <c r="J284" s="416"/>
      <c r="K284" s="164"/>
      <c r="L284" s="416"/>
    </row>
    <row r="285" s="390" customFormat="1" customHeight="1" spans="1:12">
      <c r="A285" s="410">
        <v>2110499</v>
      </c>
      <c r="B285" s="72" t="s">
        <v>309</v>
      </c>
      <c r="C285" s="73">
        <v>17</v>
      </c>
      <c r="D285" s="151">
        <f t="shared" si="9"/>
        <v>5</v>
      </c>
      <c r="E285" s="84">
        <v>5</v>
      </c>
      <c r="F285" s="151"/>
      <c r="G285" s="411">
        <v>17</v>
      </c>
      <c r="H285" s="411">
        <f t="shared" si="10"/>
        <v>17</v>
      </c>
      <c r="I285" s="151"/>
      <c r="J285" s="416"/>
      <c r="K285" s="164"/>
      <c r="L285" s="416"/>
    </row>
    <row r="286" s="390" customFormat="1" customHeight="1" spans="1:12">
      <c r="A286" s="412">
        <v>21105</v>
      </c>
      <c r="B286" s="72" t="s">
        <v>310</v>
      </c>
      <c r="C286" s="73">
        <v>7</v>
      </c>
      <c r="D286" s="151">
        <f t="shared" si="9"/>
        <v>0</v>
      </c>
      <c r="E286" s="84">
        <v>0</v>
      </c>
      <c r="F286" s="151"/>
      <c r="G286" s="411">
        <v>13</v>
      </c>
      <c r="H286" s="411">
        <f t="shared" si="10"/>
        <v>13</v>
      </c>
      <c r="I286" s="151"/>
      <c r="J286" s="416"/>
      <c r="K286" s="164"/>
      <c r="L286" s="416"/>
    </row>
    <row r="287" s="390" customFormat="1" customHeight="1" spans="1:12">
      <c r="A287" s="410">
        <v>2110501</v>
      </c>
      <c r="B287" s="72" t="s">
        <v>311</v>
      </c>
      <c r="C287" s="73">
        <v>7</v>
      </c>
      <c r="D287" s="151">
        <f t="shared" si="9"/>
        <v>0</v>
      </c>
      <c r="E287" s="84">
        <v>0</v>
      </c>
      <c r="F287" s="151"/>
      <c r="G287" s="411">
        <v>13</v>
      </c>
      <c r="H287" s="411">
        <f t="shared" si="10"/>
        <v>13</v>
      </c>
      <c r="I287" s="151"/>
      <c r="J287" s="416"/>
      <c r="K287" s="164"/>
      <c r="L287" s="416"/>
    </row>
    <row r="288" s="390" customFormat="1" customHeight="1" spans="1:12">
      <c r="A288" s="410">
        <v>21199</v>
      </c>
      <c r="B288" s="72" t="s">
        <v>312</v>
      </c>
      <c r="C288" s="73">
        <v>30</v>
      </c>
      <c r="D288" s="151">
        <f t="shared" si="9"/>
        <v>10</v>
      </c>
      <c r="E288" s="84">
        <v>0</v>
      </c>
      <c r="F288" s="151">
        <v>10</v>
      </c>
      <c r="G288" s="411">
        <v>10</v>
      </c>
      <c r="H288" s="411">
        <f t="shared" si="10"/>
        <v>0</v>
      </c>
      <c r="I288" s="151">
        <v>10</v>
      </c>
      <c r="J288" s="416"/>
      <c r="K288" s="164"/>
      <c r="L288" s="416"/>
    </row>
    <row r="289" s="390" customFormat="1" customHeight="1" spans="1:12">
      <c r="A289" s="410">
        <v>2119999</v>
      </c>
      <c r="B289" s="72" t="s">
        <v>312</v>
      </c>
      <c r="C289" s="73">
        <v>30</v>
      </c>
      <c r="D289" s="151">
        <f t="shared" si="9"/>
        <v>10</v>
      </c>
      <c r="E289" s="84">
        <v>0</v>
      </c>
      <c r="F289" s="151">
        <v>10</v>
      </c>
      <c r="G289" s="411">
        <v>10</v>
      </c>
      <c r="H289" s="411">
        <f t="shared" si="10"/>
        <v>0</v>
      </c>
      <c r="I289" s="151">
        <v>10</v>
      </c>
      <c r="J289" s="416"/>
      <c r="K289" s="164"/>
      <c r="L289" s="416"/>
    </row>
    <row r="290" s="390" customFormat="1" customHeight="1" spans="1:12">
      <c r="A290" s="412">
        <v>212</v>
      </c>
      <c r="B290" s="72" t="s">
        <v>313</v>
      </c>
      <c r="C290" s="73">
        <f>8989+143</f>
        <v>9132</v>
      </c>
      <c r="D290" s="151">
        <f t="shared" si="9"/>
        <v>16909</v>
      </c>
      <c r="E290" s="84">
        <v>15685</v>
      </c>
      <c r="F290" s="151">
        <v>1224</v>
      </c>
      <c r="G290" s="411">
        <v>15521</v>
      </c>
      <c r="H290" s="411">
        <f t="shared" si="10"/>
        <v>14297</v>
      </c>
      <c r="I290" s="151">
        <v>1224</v>
      </c>
      <c r="J290" s="416"/>
      <c r="K290" s="164"/>
      <c r="L290" s="416"/>
    </row>
    <row r="291" s="390" customFormat="1" customHeight="1" spans="1:12">
      <c r="A291" s="410">
        <v>21201</v>
      </c>
      <c r="B291" s="72" t="s">
        <v>314</v>
      </c>
      <c r="C291" s="73">
        <v>1199</v>
      </c>
      <c r="D291" s="151">
        <f t="shared" si="9"/>
        <v>1221</v>
      </c>
      <c r="E291" s="84">
        <v>1221</v>
      </c>
      <c r="F291" s="151"/>
      <c r="G291" s="411">
        <v>1214</v>
      </c>
      <c r="H291" s="411">
        <f t="shared" si="10"/>
        <v>1214</v>
      </c>
      <c r="I291" s="151"/>
      <c r="J291" s="416"/>
      <c r="K291" s="164"/>
      <c r="L291" s="416"/>
    </row>
    <row r="292" s="390" customFormat="1" customHeight="1" spans="1:12">
      <c r="A292" s="412">
        <v>2120101</v>
      </c>
      <c r="B292" s="72" t="s">
        <v>106</v>
      </c>
      <c r="C292" s="73">
        <v>514</v>
      </c>
      <c r="D292" s="151">
        <f t="shared" si="9"/>
        <v>640</v>
      </c>
      <c r="E292" s="84">
        <v>640</v>
      </c>
      <c r="F292" s="151"/>
      <c r="G292" s="411">
        <v>640</v>
      </c>
      <c r="H292" s="411">
        <f t="shared" si="10"/>
        <v>640</v>
      </c>
      <c r="I292" s="151"/>
      <c r="J292" s="416"/>
      <c r="K292" s="164"/>
      <c r="L292" s="416"/>
    </row>
    <row r="293" s="390" customFormat="1" customHeight="1" spans="1:12">
      <c r="A293" s="412">
        <v>2120102</v>
      </c>
      <c r="B293" s="414" t="s">
        <v>107</v>
      </c>
      <c r="C293" s="73">
        <v>363</v>
      </c>
      <c r="D293" s="151">
        <f t="shared" si="9"/>
        <v>362</v>
      </c>
      <c r="E293" s="84">
        <v>362</v>
      </c>
      <c r="F293" s="151"/>
      <c r="G293" s="411">
        <v>358</v>
      </c>
      <c r="H293" s="411">
        <f t="shared" si="10"/>
        <v>358</v>
      </c>
      <c r="I293" s="151"/>
      <c r="J293" s="416"/>
      <c r="K293" s="164"/>
      <c r="L293" s="416"/>
    </row>
    <row r="294" s="390" customFormat="1" customHeight="1" spans="1:12">
      <c r="A294" s="410">
        <v>2120103</v>
      </c>
      <c r="B294" s="72" t="s">
        <v>112</v>
      </c>
      <c r="C294" s="73"/>
      <c r="D294" s="151">
        <f t="shared" si="9"/>
        <v>0</v>
      </c>
      <c r="E294" s="84">
        <v>0</v>
      </c>
      <c r="F294" s="151"/>
      <c r="G294" s="411">
        <v>0</v>
      </c>
      <c r="H294" s="411">
        <f t="shared" si="10"/>
        <v>0</v>
      </c>
      <c r="I294" s="151"/>
      <c r="J294" s="416"/>
      <c r="K294" s="164"/>
      <c r="L294" s="416"/>
    </row>
    <row r="295" s="390" customFormat="1" customHeight="1" spans="1:12">
      <c r="A295" s="410">
        <v>2120104</v>
      </c>
      <c r="B295" s="72" t="s">
        <v>315</v>
      </c>
      <c r="C295" s="73">
        <v>194</v>
      </c>
      <c r="D295" s="151">
        <f t="shared" si="9"/>
        <v>82</v>
      </c>
      <c r="E295" s="84">
        <v>82</v>
      </c>
      <c r="F295" s="151"/>
      <c r="G295" s="411">
        <v>81</v>
      </c>
      <c r="H295" s="411">
        <f t="shared" si="10"/>
        <v>81</v>
      </c>
      <c r="I295" s="151"/>
      <c r="J295" s="416"/>
      <c r="K295" s="164"/>
      <c r="L295" s="416"/>
    </row>
    <row r="296" s="390" customFormat="1" customHeight="1" spans="1:12">
      <c r="A296" s="410">
        <v>2120106</v>
      </c>
      <c r="B296" s="72" t="s">
        <v>316</v>
      </c>
      <c r="C296" s="73">
        <v>53</v>
      </c>
      <c r="D296" s="151">
        <f t="shared" si="9"/>
        <v>31</v>
      </c>
      <c r="E296" s="84">
        <v>31</v>
      </c>
      <c r="F296" s="151"/>
      <c r="G296" s="411">
        <v>30</v>
      </c>
      <c r="H296" s="411">
        <f t="shared" si="10"/>
        <v>30</v>
      </c>
      <c r="I296" s="151"/>
      <c r="J296" s="416"/>
      <c r="K296" s="164"/>
      <c r="L296" s="416"/>
    </row>
    <row r="297" s="390" customFormat="1" customHeight="1" spans="1:12">
      <c r="A297" s="410">
        <v>2120109</v>
      </c>
      <c r="B297" s="72" t="s">
        <v>317</v>
      </c>
      <c r="C297" s="73">
        <v>75</v>
      </c>
      <c r="D297" s="151">
        <f t="shared" si="9"/>
        <v>89</v>
      </c>
      <c r="E297" s="84">
        <v>89</v>
      </c>
      <c r="F297" s="151"/>
      <c r="G297" s="411">
        <v>88</v>
      </c>
      <c r="H297" s="411">
        <f t="shared" si="10"/>
        <v>88</v>
      </c>
      <c r="I297" s="151"/>
      <c r="J297" s="416"/>
      <c r="K297" s="164"/>
      <c r="L297" s="416"/>
    </row>
    <row r="298" s="390" customFormat="1" customHeight="1" spans="1:12">
      <c r="A298" s="410">
        <v>2120199</v>
      </c>
      <c r="B298" s="72" t="s">
        <v>318</v>
      </c>
      <c r="C298" s="73"/>
      <c r="D298" s="151">
        <f t="shared" si="9"/>
        <v>17</v>
      </c>
      <c r="E298" s="84">
        <v>17</v>
      </c>
      <c r="F298" s="151"/>
      <c r="G298" s="411">
        <v>17</v>
      </c>
      <c r="H298" s="411">
        <f t="shared" si="10"/>
        <v>17</v>
      </c>
      <c r="I298" s="151"/>
      <c r="J298" s="416"/>
      <c r="K298" s="164"/>
      <c r="L298" s="416"/>
    </row>
    <row r="299" s="390" customFormat="1" customHeight="1" spans="1:12">
      <c r="A299" s="412">
        <v>21202</v>
      </c>
      <c r="B299" s="72" t="s">
        <v>319</v>
      </c>
      <c r="C299" s="73"/>
      <c r="D299" s="151">
        <f t="shared" si="9"/>
        <v>2</v>
      </c>
      <c r="E299" s="84">
        <v>2</v>
      </c>
      <c r="F299" s="151"/>
      <c r="G299" s="411">
        <v>2</v>
      </c>
      <c r="H299" s="411">
        <f t="shared" si="10"/>
        <v>2</v>
      </c>
      <c r="I299" s="151"/>
      <c r="J299" s="416"/>
      <c r="K299" s="164"/>
      <c r="L299" s="416"/>
    </row>
    <row r="300" s="390" customFormat="1" customHeight="1" spans="1:12">
      <c r="A300" s="410">
        <v>2120201</v>
      </c>
      <c r="B300" s="414" t="s">
        <v>319</v>
      </c>
      <c r="C300" s="73"/>
      <c r="D300" s="151">
        <f t="shared" si="9"/>
        <v>2</v>
      </c>
      <c r="E300" s="84">
        <v>2</v>
      </c>
      <c r="F300" s="151"/>
      <c r="G300" s="411">
        <v>2</v>
      </c>
      <c r="H300" s="411">
        <f t="shared" si="10"/>
        <v>2</v>
      </c>
      <c r="I300" s="151"/>
      <c r="J300" s="416"/>
      <c r="K300" s="164"/>
      <c r="L300" s="416"/>
    </row>
    <row r="301" s="390" customFormat="1" customHeight="1" spans="1:12">
      <c r="A301" s="410">
        <v>21203</v>
      </c>
      <c r="B301" s="72" t="s">
        <v>320</v>
      </c>
      <c r="C301" s="73">
        <f>4474+128</f>
        <v>4602</v>
      </c>
      <c r="D301" s="151">
        <f t="shared" si="9"/>
        <v>11378</v>
      </c>
      <c r="E301" s="84">
        <v>10159</v>
      </c>
      <c r="F301" s="151">
        <v>1219</v>
      </c>
      <c r="G301" s="411">
        <v>9998</v>
      </c>
      <c r="H301" s="411">
        <f t="shared" si="10"/>
        <v>8779</v>
      </c>
      <c r="I301" s="151">
        <v>1219</v>
      </c>
      <c r="J301" s="416"/>
      <c r="K301" s="164"/>
      <c r="L301" s="416"/>
    </row>
    <row r="302" s="390" customFormat="1" customHeight="1" spans="1:12">
      <c r="A302" s="410">
        <v>2120303</v>
      </c>
      <c r="B302" s="72" t="s">
        <v>321</v>
      </c>
      <c r="C302" s="73">
        <f>4401+128</f>
        <v>4529</v>
      </c>
      <c r="D302" s="151">
        <f t="shared" si="9"/>
        <v>11350</v>
      </c>
      <c r="E302" s="84">
        <v>10131</v>
      </c>
      <c r="F302" s="151">
        <v>1218.997091</v>
      </c>
      <c r="G302" s="411">
        <v>9998</v>
      </c>
      <c r="H302" s="411">
        <f t="shared" si="10"/>
        <v>8779</v>
      </c>
      <c r="I302" s="151">
        <v>1218.997091</v>
      </c>
      <c r="J302" s="416"/>
      <c r="K302" s="164"/>
      <c r="L302" s="416"/>
    </row>
    <row r="303" s="390" customFormat="1" customHeight="1" spans="1:12">
      <c r="A303" s="410">
        <v>2120399</v>
      </c>
      <c r="B303" s="72" t="s">
        <v>322</v>
      </c>
      <c r="C303" s="73"/>
      <c r="D303" s="151">
        <f t="shared" si="9"/>
        <v>28</v>
      </c>
      <c r="E303" s="84">
        <v>28</v>
      </c>
      <c r="F303" s="151"/>
      <c r="G303" s="411">
        <v>0</v>
      </c>
      <c r="H303" s="411">
        <f t="shared" si="10"/>
        <v>0</v>
      </c>
      <c r="I303" s="151"/>
      <c r="J303" s="416"/>
      <c r="K303" s="164"/>
      <c r="L303" s="416"/>
    </row>
    <row r="304" s="390" customFormat="1" customHeight="1" spans="1:12">
      <c r="A304" s="410">
        <v>21205</v>
      </c>
      <c r="B304" s="72" t="s">
        <v>323</v>
      </c>
      <c r="C304" s="73">
        <f>3316+15</f>
        <v>3331</v>
      </c>
      <c r="D304" s="151">
        <f t="shared" si="9"/>
        <v>4308</v>
      </c>
      <c r="E304" s="84">
        <v>4303</v>
      </c>
      <c r="F304" s="151">
        <v>5</v>
      </c>
      <c r="G304" s="411">
        <v>4307</v>
      </c>
      <c r="H304" s="411">
        <f t="shared" si="10"/>
        <v>4302</v>
      </c>
      <c r="I304" s="151">
        <v>5</v>
      </c>
      <c r="J304" s="416"/>
      <c r="K304" s="164"/>
      <c r="L304" s="416"/>
    </row>
    <row r="305" s="390" customFormat="1" customHeight="1" spans="1:12">
      <c r="A305" s="410">
        <v>2120501</v>
      </c>
      <c r="B305" s="72" t="s">
        <v>323</v>
      </c>
      <c r="C305" s="73">
        <f>3390+15</f>
        <v>3405</v>
      </c>
      <c r="D305" s="151">
        <f t="shared" si="9"/>
        <v>4308</v>
      </c>
      <c r="E305" s="84">
        <v>4303</v>
      </c>
      <c r="F305" s="151">
        <v>5</v>
      </c>
      <c r="G305" s="411">
        <v>4307</v>
      </c>
      <c r="H305" s="411">
        <f t="shared" si="10"/>
        <v>4302</v>
      </c>
      <c r="I305" s="151">
        <v>5</v>
      </c>
      <c r="J305" s="416"/>
      <c r="K305" s="164"/>
      <c r="L305" s="416"/>
    </row>
    <row r="306" s="390" customFormat="1" customHeight="1" spans="1:12">
      <c r="A306" s="410">
        <v>213</v>
      </c>
      <c r="B306" s="414" t="s">
        <v>324</v>
      </c>
      <c r="C306" s="73">
        <f>2560+1025</f>
        <v>3585</v>
      </c>
      <c r="D306" s="151">
        <f t="shared" si="9"/>
        <v>4251</v>
      </c>
      <c r="E306" s="84">
        <v>3096</v>
      </c>
      <c r="F306" s="151">
        <v>1155</v>
      </c>
      <c r="G306" s="411">
        <v>4256</v>
      </c>
      <c r="H306" s="411">
        <f t="shared" si="10"/>
        <v>3101</v>
      </c>
      <c r="I306" s="151">
        <v>1155</v>
      </c>
      <c r="J306" s="416"/>
      <c r="K306" s="164"/>
      <c r="L306" s="416"/>
    </row>
    <row r="307" s="390" customFormat="1" customHeight="1" spans="1:12">
      <c r="A307" s="410">
        <v>21301</v>
      </c>
      <c r="B307" s="72" t="s">
        <v>325</v>
      </c>
      <c r="C307" s="73">
        <v>1123</v>
      </c>
      <c r="D307" s="151">
        <f t="shared" si="9"/>
        <v>2243</v>
      </c>
      <c r="E307" s="84">
        <v>2243</v>
      </c>
      <c r="F307" s="151"/>
      <c r="G307" s="411">
        <v>2244</v>
      </c>
      <c r="H307" s="411">
        <f t="shared" si="10"/>
        <v>2244</v>
      </c>
      <c r="I307" s="151"/>
      <c r="J307" s="416"/>
      <c r="K307" s="164"/>
      <c r="L307" s="416"/>
    </row>
    <row r="308" s="390" customFormat="1" customHeight="1" spans="1:12">
      <c r="A308" s="410">
        <v>2130101</v>
      </c>
      <c r="B308" s="72" t="s">
        <v>106</v>
      </c>
      <c r="C308" s="73">
        <v>382</v>
      </c>
      <c r="D308" s="151">
        <f t="shared" si="9"/>
        <v>415</v>
      </c>
      <c r="E308" s="84">
        <v>415</v>
      </c>
      <c r="F308" s="151"/>
      <c r="G308" s="411">
        <v>415</v>
      </c>
      <c r="H308" s="411">
        <f t="shared" si="10"/>
        <v>415</v>
      </c>
      <c r="I308" s="151"/>
      <c r="J308" s="416"/>
      <c r="K308" s="164"/>
      <c r="L308" s="416"/>
    </row>
    <row r="309" s="390" customFormat="1" customHeight="1" spans="1:12">
      <c r="A309" s="412">
        <v>2130102</v>
      </c>
      <c r="B309" s="72" t="s">
        <v>107</v>
      </c>
      <c r="C309" s="73">
        <v>63</v>
      </c>
      <c r="D309" s="151">
        <f t="shared" si="9"/>
        <v>27</v>
      </c>
      <c r="E309" s="84">
        <v>27</v>
      </c>
      <c r="F309" s="151"/>
      <c r="G309" s="411">
        <v>28</v>
      </c>
      <c r="H309" s="411">
        <f t="shared" si="10"/>
        <v>28</v>
      </c>
      <c r="I309" s="151"/>
      <c r="J309" s="416"/>
      <c r="K309" s="164"/>
      <c r="L309" s="416"/>
    </row>
    <row r="310" s="390" customFormat="1" customHeight="1" spans="1:12">
      <c r="A310" s="410">
        <v>2130106</v>
      </c>
      <c r="B310" s="72" t="s">
        <v>326</v>
      </c>
      <c r="C310" s="73">
        <v>80</v>
      </c>
      <c r="D310" s="151">
        <f t="shared" si="9"/>
        <v>0</v>
      </c>
      <c r="E310" s="84">
        <v>0</v>
      </c>
      <c r="F310" s="151"/>
      <c r="G310" s="411">
        <v>0</v>
      </c>
      <c r="H310" s="411">
        <f t="shared" si="10"/>
        <v>0</v>
      </c>
      <c r="I310" s="151"/>
      <c r="J310" s="416"/>
      <c r="K310" s="164"/>
      <c r="L310" s="416"/>
    </row>
    <row r="311" s="390" customFormat="1" customHeight="1" spans="1:12">
      <c r="A311" s="410">
        <v>2130108</v>
      </c>
      <c r="B311" s="72" t="s">
        <v>327</v>
      </c>
      <c r="C311" s="73">
        <v>44</v>
      </c>
      <c r="D311" s="151">
        <f t="shared" si="9"/>
        <v>25</v>
      </c>
      <c r="E311" s="84">
        <v>25</v>
      </c>
      <c r="F311" s="151"/>
      <c r="G311" s="411">
        <v>25</v>
      </c>
      <c r="H311" s="411">
        <f t="shared" si="10"/>
        <v>25</v>
      </c>
      <c r="I311" s="151"/>
      <c r="J311" s="416"/>
      <c r="K311" s="164"/>
      <c r="L311" s="416"/>
    </row>
    <row r="312" s="390" customFormat="1" customHeight="1" spans="1:12">
      <c r="A312" s="410">
        <v>2130109</v>
      </c>
      <c r="B312" s="72" t="s">
        <v>328</v>
      </c>
      <c r="C312" s="73">
        <v>3</v>
      </c>
      <c r="D312" s="151">
        <f t="shared" si="9"/>
        <v>1</v>
      </c>
      <c r="E312" s="84">
        <v>1</v>
      </c>
      <c r="F312" s="151"/>
      <c r="G312" s="411">
        <v>1</v>
      </c>
      <c r="H312" s="411">
        <f t="shared" si="10"/>
        <v>1</v>
      </c>
      <c r="I312" s="151"/>
      <c r="J312" s="416"/>
      <c r="K312" s="164"/>
      <c r="L312" s="416"/>
    </row>
    <row r="313" s="390" customFormat="1" customHeight="1" spans="1:12">
      <c r="A313" s="410">
        <v>2130119</v>
      </c>
      <c r="B313" s="72" t="s">
        <v>329</v>
      </c>
      <c r="C313" s="73">
        <v>15</v>
      </c>
      <c r="D313" s="151">
        <f t="shared" si="9"/>
        <v>0</v>
      </c>
      <c r="E313" s="84">
        <v>0</v>
      </c>
      <c r="F313" s="151"/>
      <c r="G313" s="411">
        <v>0</v>
      </c>
      <c r="H313" s="411">
        <f t="shared" si="10"/>
        <v>0</v>
      </c>
      <c r="I313" s="151"/>
      <c r="J313" s="416"/>
      <c r="K313" s="164"/>
      <c r="L313" s="416"/>
    </row>
    <row r="314" s="390" customFormat="1" customHeight="1" spans="1:12">
      <c r="A314" s="410">
        <v>2130120</v>
      </c>
      <c r="B314" s="72" t="s">
        <v>330</v>
      </c>
      <c r="C314" s="73">
        <v>40</v>
      </c>
      <c r="D314" s="151">
        <f t="shared" si="9"/>
        <v>40</v>
      </c>
      <c r="E314" s="84">
        <v>40</v>
      </c>
      <c r="F314" s="151"/>
      <c r="G314" s="411">
        <v>40</v>
      </c>
      <c r="H314" s="411">
        <f t="shared" si="10"/>
        <v>40</v>
      </c>
      <c r="I314" s="151"/>
      <c r="J314" s="416"/>
      <c r="K314" s="164"/>
      <c r="L314" s="416"/>
    </row>
    <row r="315" s="390" customFormat="1" customHeight="1" spans="1:12">
      <c r="A315" s="410">
        <v>2130122</v>
      </c>
      <c r="B315" s="72" t="s">
        <v>331</v>
      </c>
      <c r="C315" s="73">
        <v>1</v>
      </c>
      <c r="D315" s="151">
        <f t="shared" si="9"/>
        <v>1</v>
      </c>
      <c r="E315" s="84">
        <v>1</v>
      </c>
      <c r="F315" s="151"/>
      <c r="G315" s="411">
        <v>1</v>
      </c>
      <c r="H315" s="411">
        <f t="shared" si="10"/>
        <v>1</v>
      </c>
      <c r="I315" s="151"/>
      <c r="J315" s="416"/>
      <c r="K315" s="164"/>
      <c r="L315" s="416"/>
    </row>
    <row r="316" s="390" customFormat="1" customHeight="1" spans="1:12">
      <c r="A316" s="410">
        <v>2130124</v>
      </c>
      <c r="B316" s="72" t="s">
        <v>332</v>
      </c>
      <c r="C316" s="73">
        <v>54</v>
      </c>
      <c r="D316" s="151">
        <f t="shared" si="9"/>
        <v>68</v>
      </c>
      <c r="E316" s="84">
        <v>68</v>
      </c>
      <c r="F316" s="151"/>
      <c r="G316" s="411">
        <v>68</v>
      </c>
      <c r="H316" s="411">
        <f t="shared" si="10"/>
        <v>68</v>
      </c>
      <c r="I316" s="151"/>
      <c r="J316" s="416"/>
      <c r="K316" s="164"/>
      <c r="L316" s="416"/>
    </row>
    <row r="317" s="390" customFormat="1" customHeight="1" spans="1:12">
      <c r="A317" s="410">
        <v>2130126</v>
      </c>
      <c r="B317" s="72" t="s">
        <v>333</v>
      </c>
      <c r="C317" s="73">
        <v>397</v>
      </c>
      <c r="D317" s="151">
        <f t="shared" si="9"/>
        <v>222</v>
      </c>
      <c r="E317" s="84">
        <v>222</v>
      </c>
      <c r="F317" s="151"/>
      <c r="G317" s="411">
        <v>222</v>
      </c>
      <c r="H317" s="411">
        <f t="shared" si="10"/>
        <v>222</v>
      </c>
      <c r="I317" s="151"/>
      <c r="J317" s="416"/>
      <c r="K317" s="164"/>
      <c r="L317" s="416"/>
    </row>
    <row r="318" s="390" customFormat="1" customHeight="1" spans="1:12">
      <c r="A318" s="410">
        <v>2130152</v>
      </c>
      <c r="B318" s="72" t="s">
        <v>334</v>
      </c>
      <c r="C318" s="73">
        <v>6</v>
      </c>
      <c r="D318" s="151">
        <f t="shared" si="9"/>
        <v>4</v>
      </c>
      <c r="E318" s="84">
        <v>4</v>
      </c>
      <c r="F318" s="151"/>
      <c r="G318" s="411">
        <v>4</v>
      </c>
      <c r="H318" s="411">
        <f t="shared" si="10"/>
        <v>4</v>
      </c>
      <c r="I318" s="151"/>
      <c r="J318" s="416"/>
      <c r="K318" s="164"/>
      <c r="L318" s="416"/>
    </row>
    <row r="319" s="390" customFormat="1" customHeight="1" spans="1:12">
      <c r="A319" s="410">
        <v>2130153</v>
      </c>
      <c r="B319" s="72" t="s">
        <v>335</v>
      </c>
      <c r="C319" s="73">
        <v>20</v>
      </c>
      <c r="D319" s="151">
        <f t="shared" si="9"/>
        <v>2</v>
      </c>
      <c r="E319" s="84">
        <v>2</v>
      </c>
      <c r="F319" s="151"/>
      <c r="G319" s="411">
        <v>2</v>
      </c>
      <c r="H319" s="411">
        <f t="shared" si="10"/>
        <v>2</v>
      </c>
      <c r="I319" s="151"/>
      <c r="J319" s="416"/>
      <c r="K319" s="164"/>
      <c r="L319" s="416"/>
    </row>
    <row r="320" s="390" customFormat="1" customHeight="1" spans="1:12">
      <c r="A320" s="410">
        <v>2130199</v>
      </c>
      <c r="B320" s="72" t="s">
        <v>336</v>
      </c>
      <c r="C320" s="73">
        <v>19</v>
      </c>
      <c r="D320" s="151">
        <f t="shared" si="9"/>
        <v>1438</v>
      </c>
      <c r="E320" s="84">
        <v>1438</v>
      </c>
      <c r="F320" s="151"/>
      <c r="G320" s="411">
        <v>1438</v>
      </c>
      <c r="H320" s="411">
        <f t="shared" si="10"/>
        <v>1438</v>
      </c>
      <c r="I320" s="151"/>
      <c r="J320" s="416"/>
      <c r="K320" s="164"/>
      <c r="L320" s="416"/>
    </row>
    <row r="321" s="390" customFormat="1" customHeight="1" spans="1:12">
      <c r="A321" s="412">
        <v>21302</v>
      </c>
      <c r="B321" s="72" t="s">
        <v>337</v>
      </c>
      <c r="C321" s="73">
        <v>279</v>
      </c>
      <c r="D321" s="151">
        <f t="shared" si="9"/>
        <v>398</v>
      </c>
      <c r="E321" s="84">
        <v>398</v>
      </c>
      <c r="F321" s="151"/>
      <c r="G321" s="411">
        <v>398</v>
      </c>
      <c r="H321" s="411">
        <f t="shared" si="10"/>
        <v>398</v>
      </c>
      <c r="I321" s="151"/>
      <c r="J321" s="416"/>
      <c r="K321" s="164"/>
      <c r="L321" s="416"/>
    </row>
    <row r="322" s="390" customFormat="1" customHeight="1" spans="1:12">
      <c r="A322" s="412">
        <v>2130205</v>
      </c>
      <c r="B322" s="72" t="s">
        <v>338</v>
      </c>
      <c r="C322" s="73">
        <v>278</v>
      </c>
      <c r="D322" s="151">
        <f t="shared" ref="D322:D385" si="11">E322+F322</f>
        <v>244</v>
      </c>
      <c r="E322" s="84">
        <v>244</v>
      </c>
      <c r="F322" s="151"/>
      <c r="G322" s="411">
        <v>244</v>
      </c>
      <c r="H322" s="411">
        <f t="shared" ref="H322:H341" si="12">G322-I322</f>
        <v>244</v>
      </c>
      <c r="I322" s="151"/>
      <c r="J322" s="416"/>
      <c r="K322" s="164"/>
      <c r="L322" s="416"/>
    </row>
    <row r="323" s="390" customFormat="1" customHeight="1" spans="1:12">
      <c r="A323" s="412">
        <v>2130207</v>
      </c>
      <c r="B323" s="72" t="s">
        <v>339</v>
      </c>
      <c r="C323" s="73"/>
      <c r="D323" s="151">
        <f t="shared" si="11"/>
        <v>0</v>
      </c>
      <c r="E323" s="84">
        <v>0</v>
      </c>
      <c r="F323" s="151"/>
      <c r="G323" s="411">
        <v>0</v>
      </c>
      <c r="H323" s="411">
        <f t="shared" si="12"/>
        <v>0</v>
      </c>
      <c r="I323" s="151"/>
      <c r="J323" s="416"/>
      <c r="K323" s="164"/>
      <c r="L323" s="416"/>
    </row>
    <row r="324" s="390" customFormat="1" customHeight="1" spans="1:12">
      <c r="A324" s="412">
        <v>2130221</v>
      </c>
      <c r="B324" s="414" t="s">
        <v>340</v>
      </c>
      <c r="C324" s="73"/>
      <c r="D324" s="151">
        <f t="shared" si="11"/>
        <v>154</v>
      </c>
      <c r="E324" s="84">
        <v>154</v>
      </c>
      <c r="F324" s="151"/>
      <c r="G324" s="411">
        <v>154</v>
      </c>
      <c r="H324" s="411">
        <f t="shared" si="12"/>
        <v>154</v>
      </c>
      <c r="I324" s="151"/>
      <c r="J324" s="416"/>
      <c r="K324" s="164"/>
      <c r="L324" s="416"/>
    </row>
    <row r="325" s="390" customFormat="1" customHeight="1" spans="1:12">
      <c r="A325" s="410">
        <v>2130299</v>
      </c>
      <c r="B325" s="72" t="s">
        <v>341</v>
      </c>
      <c r="C325" s="73">
        <v>1</v>
      </c>
      <c r="D325" s="151">
        <f t="shared" si="11"/>
        <v>0</v>
      </c>
      <c r="E325" s="84">
        <v>0</v>
      </c>
      <c r="F325" s="151"/>
      <c r="G325" s="411">
        <v>0</v>
      </c>
      <c r="H325" s="411">
        <f t="shared" si="12"/>
        <v>0</v>
      </c>
      <c r="I325" s="151"/>
      <c r="J325" s="416"/>
      <c r="K325" s="164"/>
      <c r="L325" s="416"/>
    </row>
    <row r="326" s="390" customFormat="1" customHeight="1" spans="1:12">
      <c r="A326" s="410">
        <v>21303</v>
      </c>
      <c r="B326" s="72" t="s">
        <v>342</v>
      </c>
      <c r="C326" s="73">
        <v>629</v>
      </c>
      <c r="D326" s="151">
        <f t="shared" si="11"/>
        <v>377</v>
      </c>
      <c r="E326" s="84">
        <v>377</v>
      </c>
      <c r="F326" s="151"/>
      <c r="G326" s="411">
        <v>381</v>
      </c>
      <c r="H326" s="411">
        <f t="shared" si="12"/>
        <v>381</v>
      </c>
      <c r="I326" s="151"/>
      <c r="J326" s="416"/>
      <c r="K326" s="164"/>
      <c r="L326" s="416"/>
    </row>
    <row r="327" s="390" customFormat="1" customHeight="1" spans="1:12">
      <c r="A327" s="410">
        <v>2130304</v>
      </c>
      <c r="B327" s="72" t="s">
        <v>343</v>
      </c>
      <c r="C327" s="73">
        <v>20</v>
      </c>
      <c r="D327" s="151">
        <f t="shared" si="11"/>
        <v>16</v>
      </c>
      <c r="E327" s="84">
        <v>16</v>
      </c>
      <c r="F327" s="151"/>
      <c r="G327" s="411">
        <v>16</v>
      </c>
      <c r="H327" s="411">
        <f t="shared" si="12"/>
        <v>16</v>
      </c>
      <c r="I327" s="151"/>
      <c r="J327" s="416"/>
      <c r="K327" s="164"/>
      <c r="L327" s="416"/>
    </row>
    <row r="328" s="390" customFormat="1" customHeight="1" spans="1:12">
      <c r="A328" s="410">
        <v>2130305</v>
      </c>
      <c r="B328" s="72" t="s">
        <v>344</v>
      </c>
      <c r="C328" s="73"/>
      <c r="D328" s="151">
        <f t="shared" si="11"/>
        <v>0</v>
      </c>
      <c r="E328" s="84">
        <v>0</v>
      </c>
      <c r="F328" s="151"/>
      <c r="G328" s="411">
        <v>0</v>
      </c>
      <c r="H328" s="411">
        <f t="shared" si="12"/>
        <v>0</v>
      </c>
      <c r="I328" s="151"/>
      <c r="J328" s="416"/>
      <c r="K328" s="164"/>
      <c r="L328" s="416"/>
    </row>
    <row r="329" s="390" customFormat="1" customHeight="1" spans="1:12">
      <c r="A329" s="412">
        <v>2130306</v>
      </c>
      <c r="B329" s="72" t="s">
        <v>345</v>
      </c>
      <c r="C329" s="73">
        <v>29</v>
      </c>
      <c r="D329" s="151">
        <f t="shared" si="11"/>
        <v>13</v>
      </c>
      <c r="E329" s="84">
        <v>13</v>
      </c>
      <c r="F329" s="151"/>
      <c r="G329" s="411">
        <v>13</v>
      </c>
      <c r="H329" s="411">
        <f t="shared" si="12"/>
        <v>13</v>
      </c>
      <c r="I329" s="151"/>
      <c r="J329" s="416"/>
      <c r="K329" s="164"/>
      <c r="L329" s="416"/>
    </row>
    <row r="330" s="390" customFormat="1" customHeight="1" spans="1:12">
      <c r="A330" s="412">
        <v>2130310</v>
      </c>
      <c r="B330" s="72" t="s">
        <v>346</v>
      </c>
      <c r="C330" s="73">
        <v>339</v>
      </c>
      <c r="D330" s="151">
        <f t="shared" si="11"/>
        <v>168</v>
      </c>
      <c r="E330" s="84">
        <v>168</v>
      </c>
      <c r="F330" s="151"/>
      <c r="G330" s="411">
        <v>168</v>
      </c>
      <c r="H330" s="411">
        <f t="shared" si="12"/>
        <v>168</v>
      </c>
      <c r="I330" s="151"/>
      <c r="J330" s="416"/>
      <c r="K330" s="164"/>
      <c r="L330" s="416"/>
    </row>
    <row r="331" s="390" customFormat="1" customHeight="1" spans="1:12">
      <c r="A331" s="412">
        <v>2130311</v>
      </c>
      <c r="B331" s="72" t="s">
        <v>347</v>
      </c>
      <c r="C331" s="73">
        <v>79</v>
      </c>
      <c r="D331" s="151">
        <f t="shared" si="11"/>
        <v>21</v>
      </c>
      <c r="E331" s="84">
        <v>21</v>
      </c>
      <c r="F331" s="151"/>
      <c r="G331" s="411">
        <v>21</v>
      </c>
      <c r="H331" s="411">
        <f t="shared" si="12"/>
        <v>21</v>
      </c>
      <c r="I331" s="151"/>
      <c r="J331" s="416"/>
      <c r="K331" s="164"/>
      <c r="L331" s="416"/>
    </row>
    <row r="332" s="390" customFormat="1" customHeight="1" spans="1:12">
      <c r="A332" s="410">
        <v>2130312</v>
      </c>
      <c r="B332" s="72" t="s">
        <v>348</v>
      </c>
      <c r="C332" s="73"/>
      <c r="D332" s="151">
        <f t="shared" si="11"/>
        <v>1</v>
      </c>
      <c r="E332" s="84">
        <v>1</v>
      </c>
      <c r="F332" s="151"/>
      <c r="G332" s="411">
        <v>1</v>
      </c>
      <c r="H332" s="411">
        <f t="shared" si="12"/>
        <v>1</v>
      </c>
      <c r="I332" s="151"/>
      <c r="J332" s="416"/>
      <c r="K332" s="164"/>
      <c r="L332" s="416"/>
    </row>
    <row r="333" s="390" customFormat="1" customHeight="1" spans="1:12">
      <c r="A333" s="410">
        <v>2130314</v>
      </c>
      <c r="B333" s="72" t="s">
        <v>349</v>
      </c>
      <c r="C333" s="73">
        <v>55</v>
      </c>
      <c r="D333" s="151">
        <f t="shared" si="11"/>
        <v>61</v>
      </c>
      <c r="E333" s="84">
        <v>61</v>
      </c>
      <c r="F333" s="151"/>
      <c r="G333" s="411">
        <v>65</v>
      </c>
      <c r="H333" s="411">
        <f t="shared" si="12"/>
        <v>65</v>
      </c>
      <c r="I333" s="151"/>
      <c r="J333" s="416"/>
      <c r="K333" s="164"/>
      <c r="L333" s="416"/>
    </row>
    <row r="334" s="390" customFormat="1" customHeight="1" spans="1:12">
      <c r="A334" s="410">
        <v>2130315</v>
      </c>
      <c r="B334" s="72" t="s">
        <v>350</v>
      </c>
      <c r="C334" s="73">
        <v>20</v>
      </c>
      <c r="D334" s="151">
        <f t="shared" si="11"/>
        <v>20</v>
      </c>
      <c r="E334" s="84">
        <v>20</v>
      </c>
      <c r="F334" s="151"/>
      <c r="G334" s="411">
        <v>20</v>
      </c>
      <c r="H334" s="411">
        <f t="shared" si="12"/>
        <v>20</v>
      </c>
      <c r="I334" s="151"/>
      <c r="J334" s="416"/>
      <c r="K334" s="164"/>
      <c r="L334" s="416"/>
    </row>
    <row r="335" s="390" customFormat="1" customHeight="1" spans="1:12">
      <c r="A335" s="410">
        <v>2130319</v>
      </c>
      <c r="B335" s="72" t="s">
        <v>351</v>
      </c>
      <c r="C335" s="73">
        <v>1</v>
      </c>
      <c r="D335" s="151">
        <f t="shared" si="11"/>
        <v>0</v>
      </c>
      <c r="E335" s="84">
        <v>0</v>
      </c>
      <c r="F335" s="151"/>
      <c r="G335" s="411">
        <v>0</v>
      </c>
      <c r="H335" s="411">
        <f t="shared" si="12"/>
        <v>0</v>
      </c>
      <c r="I335" s="151"/>
      <c r="J335" s="416"/>
      <c r="K335" s="164"/>
      <c r="L335" s="416"/>
    </row>
    <row r="336" s="390" customFormat="1" customHeight="1" spans="1:12">
      <c r="A336" s="410">
        <v>2130321</v>
      </c>
      <c r="B336" s="72" t="s">
        <v>352</v>
      </c>
      <c r="C336" s="73">
        <v>11</v>
      </c>
      <c r="D336" s="151">
        <f t="shared" si="11"/>
        <v>11</v>
      </c>
      <c r="E336" s="84">
        <v>11</v>
      </c>
      <c r="F336" s="151"/>
      <c r="G336" s="411">
        <v>11</v>
      </c>
      <c r="H336" s="411">
        <f t="shared" si="12"/>
        <v>11</v>
      </c>
      <c r="I336" s="151"/>
      <c r="J336" s="416"/>
      <c r="K336" s="164"/>
      <c r="L336" s="416"/>
    </row>
    <row r="337" s="390" customFormat="1" customHeight="1" spans="1:12">
      <c r="A337" s="410">
        <v>2130335</v>
      </c>
      <c r="B337" s="72" t="s">
        <v>353</v>
      </c>
      <c r="C337" s="73">
        <v>75</v>
      </c>
      <c r="D337" s="151">
        <f t="shared" si="11"/>
        <v>46</v>
      </c>
      <c r="E337" s="84">
        <v>46</v>
      </c>
      <c r="F337" s="151"/>
      <c r="G337" s="411">
        <v>46</v>
      </c>
      <c r="H337" s="411">
        <f t="shared" si="12"/>
        <v>46</v>
      </c>
      <c r="I337" s="151"/>
      <c r="J337" s="416"/>
      <c r="K337" s="164"/>
      <c r="L337" s="416"/>
    </row>
    <row r="338" s="390" customFormat="1" customHeight="1" spans="1:12">
      <c r="A338" s="412">
        <v>2130399</v>
      </c>
      <c r="B338" s="72" t="s">
        <v>354</v>
      </c>
      <c r="C338" s="73"/>
      <c r="D338" s="151">
        <f t="shared" si="11"/>
        <v>20</v>
      </c>
      <c r="E338" s="84">
        <v>20</v>
      </c>
      <c r="F338" s="151"/>
      <c r="G338" s="411">
        <v>20</v>
      </c>
      <c r="H338" s="411">
        <f t="shared" si="12"/>
        <v>20</v>
      </c>
      <c r="I338" s="151"/>
      <c r="J338" s="416"/>
      <c r="K338" s="164"/>
      <c r="L338" s="416"/>
    </row>
    <row r="339" s="390" customFormat="1" customHeight="1" spans="1:12">
      <c r="A339" s="412">
        <v>21305</v>
      </c>
      <c r="B339" s="72" t="s">
        <v>355</v>
      </c>
      <c r="C339" s="73">
        <v>45</v>
      </c>
      <c r="D339" s="151">
        <f t="shared" si="11"/>
        <v>153</v>
      </c>
      <c r="E339" s="84">
        <v>45</v>
      </c>
      <c r="F339" s="151">
        <v>108</v>
      </c>
      <c r="G339" s="411">
        <v>153</v>
      </c>
      <c r="H339" s="411">
        <f t="shared" si="12"/>
        <v>45</v>
      </c>
      <c r="I339" s="151">
        <v>108</v>
      </c>
      <c r="J339" s="416"/>
      <c r="K339" s="164"/>
      <c r="L339" s="416"/>
    </row>
    <row r="340" s="390" customFormat="1" customHeight="1" spans="1:12">
      <c r="A340" s="412">
        <v>2130504</v>
      </c>
      <c r="B340" s="72" t="s">
        <v>356</v>
      </c>
      <c r="C340" s="73"/>
      <c r="D340" s="151">
        <f t="shared" si="11"/>
        <v>108</v>
      </c>
      <c r="E340" s="84">
        <v>0</v>
      </c>
      <c r="F340" s="151">
        <v>108.036</v>
      </c>
      <c r="G340" s="411">
        <v>108</v>
      </c>
      <c r="H340" s="411">
        <f t="shared" si="12"/>
        <v>0</v>
      </c>
      <c r="I340" s="151">
        <v>108.036</v>
      </c>
      <c r="J340" s="416"/>
      <c r="K340" s="164"/>
      <c r="L340" s="416"/>
    </row>
    <row r="341" s="390" customFormat="1" customHeight="1" spans="1:12">
      <c r="A341" s="410">
        <v>2130505</v>
      </c>
      <c r="B341" s="72" t="s">
        <v>357</v>
      </c>
      <c r="C341" s="73">
        <v>45</v>
      </c>
      <c r="D341" s="151">
        <f t="shared" si="11"/>
        <v>45</v>
      </c>
      <c r="E341" s="84">
        <v>45</v>
      </c>
      <c r="F341" s="151"/>
      <c r="G341" s="411">
        <v>45</v>
      </c>
      <c r="H341" s="411">
        <f t="shared" si="12"/>
        <v>45</v>
      </c>
      <c r="I341" s="151"/>
      <c r="J341" s="416"/>
      <c r="K341" s="164"/>
      <c r="L341" s="416"/>
    </row>
    <row r="342" s="390" customFormat="1" customHeight="1" spans="1:12">
      <c r="A342" s="410">
        <v>21307</v>
      </c>
      <c r="B342" s="72" t="s">
        <v>358</v>
      </c>
      <c r="C342" s="73">
        <f>190+1025</f>
        <v>1215</v>
      </c>
      <c r="D342" s="151">
        <f t="shared" si="11"/>
        <v>1047</v>
      </c>
      <c r="E342" s="84"/>
      <c r="F342" s="151">
        <v>1047</v>
      </c>
      <c r="G342" s="411">
        <v>1047</v>
      </c>
      <c r="H342" s="411"/>
      <c r="I342" s="151">
        <v>1047</v>
      </c>
      <c r="J342" s="416"/>
      <c r="K342" s="164"/>
      <c r="L342" s="416"/>
    </row>
    <row r="343" s="390" customFormat="1" customHeight="1" spans="1:12">
      <c r="A343" s="412">
        <v>2130701</v>
      </c>
      <c r="B343" s="72" t="s">
        <v>359</v>
      </c>
      <c r="C343" s="73">
        <f>190+38</f>
        <v>228</v>
      </c>
      <c r="D343" s="151">
        <f t="shared" si="11"/>
        <v>279</v>
      </c>
      <c r="E343" s="84"/>
      <c r="F343" s="151">
        <v>279.35</v>
      </c>
      <c r="G343" s="411">
        <v>279</v>
      </c>
      <c r="H343" s="411"/>
      <c r="I343" s="151">
        <v>279.35</v>
      </c>
      <c r="J343" s="416"/>
      <c r="K343" s="164"/>
      <c r="L343" s="416"/>
    </row>
    <row r="344" s="390" customFormat="1" customHeight="1" spans="1:12">
      <c r="A344" s="412">
        <v>2130705</v>
      </c>
      <c r="B344" s="72" t="s">
        <v>360</v>
      </c>
      <c r="C344" s="73">
        <v>562</v>
      </c>
      <c r="D344" s="151">
        <f t="shared" si="11"/>
        <v>466</v>
      </c>
      <c r="E344" s="84"/>
      <c r="F344" s="151">
        <v>465.662956</v>
      </c>
      <c r="G344" s="411">
        <v>466</v>
      </c>
      <c r="H344" s="411"/>
      <c r="I344" s="151">
        <v>465.662956</v>
      </c>
      <c r="J344" s="416"/>
      <c r="K344" s="164"/>
      <c r="L344" s="416"/>
    </row>
    <row r="345" s="390" customFormat="1" customHeight="1" spans="1:12">
      <c r="A345" s="412">
        <v>2130706</v>
      </c>
      <c r="B345" s="72" t="s">
        <v>361</v>
      </c>
      <c r="C345" s="73">
        <v>265</v>
      </c>
      <c r="D345" s="151">
        <f t="shared" si="11"/>
        <v>104</v>
      </c>
      <c r="E345" s="84"/>
      <c r="F345" s="151">
        <v>103.85</v>
      </c>
      <c r="G345" s="411">
        <v>104</v>
      </c>
      <c r="H345" s="411"/>
      <c r="I345" s="151">
        <v>103.85</v>
      </c>
      <c r="J345" s="416"/>
      <c r="K345" s="164"/>
      <c r="L345" s="416"/>
    </row>
    <row r="346" s="390" customFormat="1" customHeight="1" spans="1:12">
      <c r="A346" s="410">
        <v>2130707</v>
      </c>
      <c r="B346" s="72" t="s">
        <v>362</v>
      </c>
      <c r="C346" s="73"/>
      <c r="D346" s="151">
        <f t="shared" si="11"/>
        <v>90</v>
      </c>
      <c r="E346" s="84"/>
      <c r="F346" s="151">
        <v>90</v>
      </c>
      <c r="G346" s="411">
        <v>90</v>
      </c>
      <c r="H346" s="411"/>
      <c r="I346" s="151">
        <v>90</v>
      </c>
      <c r="J346" s="416"/>
      <c r="K346" s="164"/>
      <c r="L346" s="416"/>
    </row>
    <row r="347" s="390" customFormat="1" customHeight="1" spans="1:12">
      <c r="A347" s="410">
        <v>2130799</v>
      </c>
      <c r="B347" s="72" t="s">
        <v>363</v>
      </c>
      <c r="C347" s="73">
        <v>160</v>
      </c>
      <c r="D347" s="151">
        <f t="shared" si="11"/>
        <v>108</v>
      </c>
      <c r="E347" s="84"/>
      <c r="F347" s="151">
        <v>107.8477</v>
      </c>
      <c r="G347" s="411">
        <v>108</v>
      </c>
      <c r="H347" s="411"/>
      <c r="I347" s="151">
        <v>107.8477</v>
      </c>
      <c r="J347" s="416"/>
      <c r="K347" s="164"/>
      <c r="L347" s="416"/>
    </row>
    <row r="348" s="390" customFormat="1" customHeight="1" spans="1:12">
      <c r="A348" s="410">
        <v>21308</v>
      </c>
      <c r="B348" s="414" t="s">
        <v>364</v>
      </c>
      <c r="C348" s="73">
        <v>294</v>
      </c>
      <c r="D348" s="151">
        <f t="shared" si="11"/>
        <v>33</v>
      </c>
      <c r="E348" s="84">
        <v>33</v>
      </c>
      <c r="F348" s="151"/>
      <c r="G348" s="411">
        <v>33</v>
      </c>
      <c r="H348" s="411">
        <f t="shared" ref="H348:H411" si="13">G348-I348</f>
        <v>33</v>
      </c>
      <c r="I348" s="151"/>
      <c r="J348" s="416"/>
      <c r="K348" s="164"/>
      <c r="L348" s="416"/>
    </row>
    <row r="349" s="390" customFormat="1" customHeight="1" spans="1:12">
      <c r="A349" s="410">
        <v>2130803</v>
      </c>
      <c r="B349" s="72" t="s">
        <v>365</v>
      </c>
      <c r="C349" s="73">
        <v>294</v>
      </c>
      <c r="D349" s="151">
        <f t="shared" si="11"/>
        <v>27</v>
      </c>
      <c r="E349" s="84">
        <v>27</v>
      </c>
      <c r="F349" s="151"/>
      <c r="G349" s="411">
        <v>27</v>
      </c>
      <c r="H349" s="411">
        <f t="shared" si="13"/>
        <v>27</v>
      </c>
      <c r="I349" s="151"/>
      <c r="J349" s="416"/>
      <c r="K349" s="164"/>
      <c r="L349" s="416"/>
    </row>
    <row r="350" s="390" customFormat="1" customHeight="1" spans="1:12">
      <c r="A350" s="412">
        <v>2130804</v>
      </c>
      <c r="B350" s="72" t="s">
        <v>366</v>
      </c>
      <c r="C350" s="73"/>
      <c r="D350" s="151">
        <f t="shared" si="11"/>
        <v>6</v>
      </c>
      <c r="E350" s="84">
        <v>6</v>
      </c>
      <c r="F350" s="151"/>
      <c r="G350" s="411">
        <v>6</v>
      </c>
      <c r="H350" s="411">
        <f t="shared" si="13"/>
        <v>6</v>
      </c>
      <c r="I350" s="151"/>
      <c r="J350" s="416"/>
      <c r="K350" s="164"/>
      <c r="L350" s="416"/>
    </row>
    <row r="351" s="390" customFormat="1" customHeight="1" spans="1:12">
      <c r="A351" s="412">
        <v>214</v>
      </c>
      <c r="B351" s="72" t="s">
        <v>367</v>
      </c>
      <c r="C351" s="73">
        <v>4463</v>
      </c>
      <c r="D351" s="151">
        <f t="shared" si="11"/>
        <v>4572</v>
      </c>
      <c r="E351" s="84">
        <v>4572</v>
      </c>
      <c r="F351" s="151"/>
      <c r="G351" s="411">
        <v>4572</v>
      </c>
      <c r="H351" s="411">
        <f t="shared" si="13"/>
        <v>4572</v>
      </c>
      <c r="I351" s="151"/>
      <c r="J351" s="416"/>
      <c r="K351" s="164"/>
      <c r="L351" s="416"/>
    </row>
    <row r="352" s="390" customFormat="1" customHeight="1" spans="1:12">
      <c r="A352" s="412">
        <v>21401</v>
      </c>
      <c r="B352" s="414" t="s">
        <v>368</v>
      </c>
      <c r="C352" s="73">
        <v>4463</v>
      </c>
      <c r="D352" s="151">
        <f t="shared" si="11"/>
        <v>4519</v>
      </c>
      <c r="E352" s="84">
        <v>4519</v>
      </c>
      <c r="F352" s="151"/>
      <c r="G352" s="411">
        <v>4519</v>
      </c>
      <c r="H352" s="411">
        <f t="shared" si="13"/>
        <v>4519</v>
      </c>
      <c r="I352" s="151"/>
      <c r="J352" s="416"/>
      <c r="K352" s="164"/>
      <c r="L352" s="416"/>
    </row>
    <row r="353" s="390" customFormat="1" customHeight="1" spans="1:12">
      <c r="A353" s="410">
        <v>2140101</v>
      </c>
      <c r="B353" s="72" t="s">
        <v>106</v>
      </c>
      <c r="C353" s="73">
        <v>600</v>
      </c>
      <c r="D353" s="151">
        <f t="shared" si="11"/>
        <v>638</v>
      </c>
      <c r="E353" s="84">
        <v>638</v>
      </c>
      <c r="F353" s="151"/>
      <c r="G353" s="411">
        <v>638</v>
      </c>
      <c r="H353" s="411">
        <f t="shared" si="13"/>
        <v>638</v>
      </c>
      <c r="I353" s="151"/>
      <c r="J353" s="416"/>
      <c r="K353" s="164"/>
      <c r="L353" s="416"/>
    </row>
    <row r="354" s="390" customFormat="1" customHeight="1" spans="1:12">
      <c r="A354" s="410">
        <v>2140102</v>
      </c>
      <c r="B354" s="72" t="s">
        <v>107</v>
      </c>
      <c r="C354" s="73">
        <v>98</v>
      </c>
      <c r="D354" s="151">
        <f t="shared" si="11"/>
        <v>1073</v>
      </c>
      <c r="E354" s="84">
        <v>1073</v>
      </c>
      <c r="F354" s="151"/>
      <c r="G354" s="411">
        <v>1073</v>
      </c>
      <c r="H354" s="411">
        <f t="shared" si="13"/>
        <v>1073</v>
      </c>
      <c r="I354" s="151"/>
      <c r="J354" s="416"/>
      <c r="K354" s="164"/>
      <c r="L354" s="416"/>
    </row>
    <row r="355" s="390" customFormat="1" customHeight="1" spans="1:12">
      <c r="A355" s="410">
        <v>2140104</v>
      </c>
      <c r="B355" s="72" t="s">
        <v>369</v>
      </c>
      <c r="C355" s="73">
        <v>2323</v>
      </c>
      <c r="D355" s="151">
        <f t="shared" si="11"/>
        <v>2063</v>
      </c>
      <c r="E355" s="84">
        <v>2063</v>
      </c>
      <c r="F355" s="151"/>
      <c r="G355" s="411">
        <v>2063</v>
      </c>
      <c r="H355" s="411">
        <f t="shared" si="13"/>
        <v>2063</v>
      </c>
      <c r="I355" s="151"/>
      <c r="J355" s="416"/>
      <c r="K355" s="164"/>
      <c r="L355" s="416"/>
    </row>
    <row r="356" s="390" customFormat="1" customHeight="1" spans="1:12">
      <c r="A356" s="410">
        <v>2140106</v>
      </c>
      <c r="B356" s="72" t="s">
        <v>370</v>
      </c>
      <c r="C356" s="73">
        <v>1443</v>
      </c>
      <c r="D356" s="151">
        <f t="shared" si="11"/>
        <v>745</v>
      </c>
      <c r="E356" s="84">
        <v>745</v>
      </c>
      <c r="F356" s="151"/>
      <c r="G356" s="411">
        <v>745</v>
      </c>
      <c r="H356" s="411">
        <f t="shared" si="13"/>
        <v>745</v>
      </c>
      <c r="I356" s="151"/>
      <c r="J356" s="416"/>
      <c r="K356" s="164"/>
      <c r="L356" s="416"/>
    </row>
    <row r="357" s="390" customFormat="1" customHeight="1" spans="1:12">
      <c r="A357" s="410">
        <v>21499</v>
      </c>
      <c r="B357" s="72" t="s">
        <v>371</v>
      </c>
      <c r="C357" s="73"/>
      <c r="D357" s="151">
        <f t="shared" si="11"/>
        <v>53</v>
      </c>
      <c r="E357" s="84">
        <v>53</v>
      </c>
      <c r="F357" s="151"/>
      <c r="G357" s="411">
        <v>53</v>
      </c>
      <c r="H357" s="411">
        <f t="shared" si="13"/>
        <v>53</v>
      </c>
      <c r="I357" s="151"/>
      <c r="J357" s="416"/>
      <c r="K357" s="164"/>
      <c r="L357" s="416"/>
    </row>
    <row r="358" s="390" customFormat="1" customHeight="1" spans="1:12">
      <c r="A358" s="410">
        <v>2149901</v>
      </c>
      <c r="B358" s="72" t="s">
        <v>372</v>
      </c>
      <c r="C358" s="73"/>
      <c r="D358" s="151">
        <f t="shared" si="11"/>
        <v>53</v>
      </c>
      <c r="E358" s="84">
        <v>53</v>
      </c>
      <c r="F358" s="151"/>
      <c r="G358" s="411">
        <v>53</v>
      </c>
      <c r="H358" s="411">
        <f t="shared" si="13"/>
        <v>53</v>
      </c>
      <c r="I358" s="151"/>
      <c r="J358" s="416"/>
      <c r="K358" s="164"/>
      <c r="L358" s="416"/>
    </row>
    <row r="359" s="390" customFormat="1" customHeight="1" spans="1:12">
      <c r="A359" s="410">
        <v>215</v>
      </c>
      <c r="B359" s="72" t="s">
        <v>373</v>
      </c>
      <c r="C359" s="73">
        <v>476</v>
      </c>
      <c r="D359" s="151">
        <f t="shared" si="11"/>
        <v>524</v>
      </c>
      <c r="E359" s="84">
        <v>524</v>
      </c>
      <c r="F359" s="151"/>
      <c r="G359" s="411">
        <v>395</v>
      </c>
      <c r="H359" s="411">
        <f t="shared" si="13"/>
        <v>395</v>
      </c>
      <c r="I359" s="151"/>
      <c r="J359" s="416"/>
      <c r="K359" s="164"/>
      <c r="L359" s="416"/>
    </row>
    <row r="360" s="390" customFormat="1" customHeight="1" spans="1:12">
      <c r="A360" s="410">
        <v>21502</v>
      </c>
      <c r="B360" s="72" t="s">
        <v>374</v>
      </c>
      <c r="C360" s="73"/>
      <c r="D360" s="151">
        <f t="shared" si="11"/>
        <v>230</v>
      </c>
      <c r="E360" s="84">
        <v>230</v>
      </c>
      <c r="F360" s="151"/>
      <c r="G360" s="411">
        <v>230</v>
      </c>
      <c r="H360" s="411">
        <f t="shared" si="13"/>
        <v>230</v>
      </c>
      <c r="I360" s="151"/>
      <c r="J360" s="416"/>
      <c r="K360" s="164"/>
      <c r="L360" s="416"/>
    </row>
    <row r="361" s="390" customFormat="1" customHeight="1" spans="1:12">
      <c r="A361" s="410">
        <v>2150207</v>
      </c>
      <c r="B361" s="72" t="s">
        <v>375</v>
      </c>
      <c r="C361" s="73"/>
      <c r="D361" s="151">
        <f t="shared" si="11"/>
        <v>230</v>
      </c>
      <c r="E361" s="84">
        <v>230</v>
      </c>
      <c r="F361" s="151"/>
      <c r="G361" s="411">
        <v>230</v>
      </c>
      <c r="H361" s="411">
        <f t="shared" si="13"/>
        <v>230</v>
      </c>
      <c r="I361" s="151"/>
      <c r="J361" s="416"/>
      <c r="K361" s="164"/>
      <c r="L361" s="416"/>
    </row>
    <row r="362" s="390" customFormat="1" customHeight="1" spans="1:12">
      <c r="A362" s="410">
        <v>21505</v>
      </c>
      <c r="B362" s="72" t="s">
        <v>376</v>
      </c>
      <c r="C362" s="73">
        <v>349</v>
      </c>
      <c r="D362" s="151">
        <f t="shared" si="11"/>
        <v>167</v>
      </c>
      <c r="E362" s="84">
        <v>167</v>
      </c>
      <c r="F362" s="151"/>
      <c r="G362" s="411">
        <v>38</v>
      </c>
      <c r="H362" s="411">
        <f t="shared" si="13"/>
        <v>38</v>
      </c>
      <c r="I362" s="151"/>
      <c r="J362" s="416"/>
      <c r="K362" s="164"/>
      <c r="L362" s="416"/>
    </row>
    <row r="363" s="391" customFormat="1" customHeight="1" spans="1:12">
      <c r="A363" s="412">
        <v>2150502</v>
      </c>
      <c r="B363" s="72" t="s">
        <v>107</v>
      </c>
      <c r="C363" s="73">
        <v>312</v>
      </c>
      <c r="D363" s="151">
        <f t="shared" si="11"/>
        <v>129</v>
      </c>
      <c r="E363" s="84">
        <v>129</v>
      </c>
      <c r="F363" s="151"/>
      <c r="G363" s="411">
        <v>0</v>
      </c>
      <c r="H363" s="411">
        <f t="shared" si="13"/>
        <v>0</v>
      </c>
      <c r="I363" s="151"/>
      <c r="J363" s="416"/>
      <c r="K363" s="164"/>
      <c r="L363" s="416"/>
    </row>
    <row r="364" s="391" customFormat="1" customHeight="1" spans="1:12">
      <c r="A364" s="410">
        <v>2150517</v>
      </c>
      <c r="B364" s="72" t="s">
        <v>377</v>
      </c>
      <c r="C364" s="73">
        <v>38</v>
      </c>
      <c r="D364" s="151">
        <f t="shared" si="11"/>
        <v>38</v>
      </c>
      <c r="E364" s="84">
        <v>38</v>
      </c>
      <c r="F364" s="151"/>
      <c r="G364" s="411">
        <v>38</v>
      </c>
      <c r="H364" s="411">
        <f t="shared" si="13"/>
        <v>38</v>
      </c>
      <c r="I364" s="151"/>
      <c r="J364" s="416"/>
      <c r="K364" s="164"/>
      <c r="L364" s="416"/>
    </row>
    <row r="365" s="391" customFormat="1" customHeight="1" spans="1:12">
      <c r="A365" s="410">
        <v>21508</v>
      </c>
      <c r="B365" s="72" t="s">
        <v>378</v>
      </c>
      <c r="C365" s="73">
        <v>127</v>
      </c>
      <c r="D365" s="151">
        <f t="shared" si="11"/>
        <v>127</v>
      </c>
      <c r="E365" s="84">
        <v>127</v>
      </c>
      <c r="F365" s="151"/>
      <c r="G365" s="411">
        <v>127</v>
      </c>
      <c r="H365" s="411">
        <f t="shared" si="13"/>
        <v>127</v>
      </c>
      <c r="I365" s="151"/>
      <c r="J365" s="416"/>
      <c r="K365" s="164"/>
      <c r="L365" s="416"/>
    </row>
    <row r="366" s="391" customFormat="1" customHeight="1" spans="1:12">
      <c r="A366" s="410">
        <v>2150805</v>
      </c>
      <c r="B366" s="72" t="s">
        <v>379</v>
      </c>
      <c r="C366" s="73">
        <v>127</v>
      </c>
      <c r="D366" s="151">
        <f t="shared" si="11"/>
        <v>127</v>
      </c>
      <c r="E366" s="84">
        <v>127</v>
      </c>
      <c r="F366" s="151"/>
      <c r="G366" s="411">
        <v>127</v>
      </c>
      <c r="H366" s="411">
        <f t="shared" si="13"/>
        <v>127</v>
      </c>
      <c r="I366" s="151"/>
      <c r="J366" s="416"/>
      <c r="K366" s="164"/>
      <c r="L366" s="416"/>
    </row>
    <row r="367" s="391" customFormat="1" customHeight="1" spans="1:12">
      <c r="A367" s="410">
        <v>216</v>
      </c>
      <c r="B367" s="72" t="s">
        <v>380</v>
      </c>
      <c r="C367" s="73">
        <v>84</v>
      </c>
      <c r="D367" s="151">
        <f t="shared" si="11"/>
        <v>92</v>
      </c>
      <c r="E367" s="84">
        <v>92</v>
      </c>
      <c r="F367" s="151"/>
      <c r="G367" s="411">
        <v>92</v>
      </c>
      <c r="H367" s="411">
        <f t="shared" si="13"/>
        <v>92</v>
      </c>
      <c r="I367" s="151"/>
      <c r="J367" s="416"/>
      <c r="K367" s="164"/>
      <c r="L367" s="416"/>
    </row>
    <row r="368" s="391" customFormat="1" customHeight="1" spans="1:12">
      <c r="A368" s="412">
        <v>21602</v>
      </c>
      <c r="B368" s="72" t="s">
        <v>381</v>
      </c>
      <c r="C368" s="73">
        <v>84</v>
      </c>
      <c r="D368" s="151">
        <f t="shared" si="11"/>
        <v>65</v>
      </c>
      <c r="E368" s="84">
        <v>65</v>
      </c>
      <c r="F368" s="151"/>
      <c r="G368" s="411">
        <v>65</v>
      </c>
      <c r="H368" s="411">
        <f t="shared" si="13"/>
        <v>65</v>
      </c>
      <c r="I368" s="151"/>
      <c r="J368" s="416"/>
      <c r="K368" s="164"/>
      <c r="L368" s="416"/>
    </row>
    <row r="369" s="391" customFormat="1" customHeight="1" spans="1:12">
      <c r="A369" s="412">
        <v>2160217</v>
      </c>
      <c r="B369" s="72" t="s">
        <v>382</v>
      </c>
      <c r="C369" s="73"/>
      <c r="D369" s="151">
        <f t="shared" si="11"/>
        <v>0</v>
      </c>
      <c r="E369" s="84">
        <v>0</v>
      </c>
      <c r="F369" s="151"/>
      <c r="G369" s="411">
        <v>0</v>
      </c>
      <c r="H369" s="411">
        <f t="shared" si="13"/>
        <v>0</v>
      </c>
      <c r="I369" s="151"/>
      <c r="J369" s="416"/>
      <c r="K369" s="164"/>
      <c r="L369" s="416"/>
    </row>
    <row r="370" s="391" customFormat="1" customHeight="1" spans="1:12">
      <c r="A370" s="412">
        <v>2160250</v>
      </c>
      <c r="B370" s="72" t="s">
        <v>114</v>
      </c>
      <c r="C370" s="73">
        <v>74</v>
      </c>
      <c r="D370" s="151">
        <f t="shared" si="11"/>
        <v>55</v>
      </c>
      <c r="E370" s="84">
        <v>55</v>
      </c>
      <c r="F370" s="151"/>
      <c r="G370" s="411">
        <v>55</v>
      </c>
      <c r="H370" s="411">
        <f t="shared" si="13"/>
        <v>55</v>
      </c>
      <c r="I370" s="151"/>
      <c r="J370" s="416"/>
      <c r="K370" s="164"/>
      <c r="L370" s="416"/>
    </row>
    <row r="371" s="391" customFormat="1" customHeight="1" spans="1:12">
      <c r="A371" s="412">
        <v>2160299</v>
      </c>
      <c r="B371" s="414" t="s">
        <v>383</v>
      </c>
      <c r="C371" s="73">
        <v>10</v>
      </c>
      <c r="D371" s="151">
        <f t="shared" si="11"/>
        <v>10</v>
      </c>
      <c r="E371" s="84">
        <v>10</v>
      </c>
      <c r="F371" s="151"/>
      <c r="G371" s="411">
        <v>10</v>
      </c>
      <c r="H371" s="411">
        <f t="shared" si="13"/>
        <v>10</v>
      </c>
      <c r="I371" s="151"/>
      <c r="J371" s="416"/>
      <c r="K371" s="164"/>
      <c r="L371" s="416"/>
    </row>
    <row r="372" s="391" customFormat="1" customHeight="1" spans="1:12">
      <c r="A372" s="412">
        <v>21606</v>
      </c>
      <c r="B372" s="72" t="s">
        <v>384</v>
      </c>
      <c r="C372" s="73"/>
      <c r="D372" s="151">
        <f t="shared" si="11"/>
        <v>27</v>
      </c>
      <c r="E372" s="84">
        <v>27</v>
      </c>
      <c r="F372" s="151"/>
      <c r="G372" s="411">
        <v>27</v>
      </c>
      <c r="H372" s="411">
        <f t="shared" si="13"/>
        <v>27</v>
      </c>
      <c r="I372" s="151"/>
      <c r="J372" s="416"/>
      <c r="K372" s="164"/>
      <c r="L372" s="416"/>
    </row>
    <row r="373" s="391" customFormat="1" customHeight="1" spans="1:12">
      <c r="A373" s="412">
        <v>2160699</v>
      </c>
      <c r="B373" s="72" t="s">
        <v>385</v>
      </c>
      <c r="C373" s="73"/>
      <c r="D373" s="151">
        <f t="shared" si="11"/>
        <v>27</v>
      </c>
      <c r="E373" s="84">
        <v>27</v>
      </c>
      <c r="F373" s="151"/>
      <c r="G373" s="411">
        <v>27</v>
      </c>
      <c r="H373" s="411">
        <f t="shared" si="13"/>
        <v>27</v>
      </c>
      <c r="I373" s="151"/>
      <c r="J373" s="416"/>
      <c r="K373" s="164"/>
      <c r="L373" s="416"/>
    </row>
    <row r="374" s="391" customFormat="1" customHeight="1" spans="1:12">
      <c r="A374" s="412">
        <v>220</v>
      </c>
      <c r="B374" s="72" t="s">
        <v>386</v>
      </c>
      <c r="C374" s="73">
        <v>1330</v>
      </c>
      <c r="D374" s="151">
        <f t="shared" si="11"/>
        <v>771</v>
      </c>
      <c r="E374" s="84">
        <v>771</v>
      </c>
      <c r="F374" s="151"/>
      <c r="G374" s="411">
        <v>785</v>
      </c>
      <c r="H374" s="411">
        <f t="shared" si="13"/>
        <v>785</v>
      </c>
      <c r="I374" s="151"/>
      <c r="J374" s="416"/>
      <c r="K374" s="164"/>
      <c r="L374" s="416"/>
    </row>
    <row r="375" s="391" customFormat="1" customHeight="1" spans="1:12">
      <c r="A375" s="412">
        <v>22001</v>
      </c>
      <c r="B375" s="72" t="s">
        <v>387</v>
      </c>
      <c r="C375" s="73">
        <v>1330</v>
      </c>
      <c r="D375" s="151">
        <f t="shared" si="11"/>
        <v>769</v>
      </c>
      <c r="E375" s="84">
        <v>769</v>
      </c>
      <c r="F375" s="151"/>
      <c r="G375" s="411">
        <v>783</v>
      </c>
      <c r="H375" s="411">
        <f t="shared" si="13"/>
        <v>783</v>
      </c>
      <c r="I375" s="151"/>
      <c r="J375" s="416"/>
      <c r="K375" s="164"/>
      <c r="L375" s="416"/>
    </row>
    <row r="376" s="391" customFormat="1" customHeight="1" spans="1:12">
      <c r="A376" s="412">
        <v>2200102</v>
      </c>
      <c r="B376" s="72" t="s">
        <v>107</v>
      </c>
      <c r="C376" s="73">
        <v>329</v>
      </c>
      <c r="D376" s="151">
        <f t="shared" si="11"/>
        <v>754</v>
      </c>
      <c r="E376" s="84">
        <v>754</v>
      </c>
      <c r="F376" s="151"/>
      <c r="G376" s="411">
        <v>768</v>
      </c>
      <c r="H376" s="411">
        <f t="shared" si="13"/>
        <v>768</v>
      </c>
      <c r="I376" s="151"/>
      <c r="J376" s="416"/>
      <c r="K376" s="164"/>
      <c r="L376" s="416"/>
    </row>
    <row r="377" s="391" customFormat="1" customHeight="1" spans="1:12">
      <c r="A377" s="412">
        <v>2200106</v>
      </c>
      <c r="B377" s="72" t="s">
        <v>388</v>
      </c>
      <c r="C377" s="73">
        <v>1000</v>
      </c>
      <c r="D377" s="151">
        <f t="shared" si="11"/>
        <v>15</v>
      </c>
      <c r="E377" s="84">
        <v>15</v>
      </c>
      <c r="F377" s="151"/>
      <c r="G377" s="411">
        <v>15</v>
      </c>
      <c r="H377" s="411">
        <f t="shared" si="13"/>
        <v>15</v>
      </c>
      <c r="I377" s="151"/>
      <c r="J377" s="416"/>
      <c r="K377" s="164"/>
      <c r="L377" s="416"/>
    </row>
    <row r="378" s="391" customFormat="1" customHeight="1" spans="1:12">
      <c r="A378" s="412">
        <v>2200199</v>
      </c>
      <c r="B378" s="414" t="s">
        <v>389</v>
      </c>
      <c r="C378" s="73">
        <v>1</v>
      </c>
      <c r="D378" s="151">
        <f t="shared" si="11"/>
        <v>0</v>
      </c>
      <c r="E378" s="84">
        <v>0</v>
      </c>
      <c r="F378" s="151"/>
      <c r="G378" s="411">
        <v>0</v>
      </c>
      <c r="H378" s="411">
        <f t="shared" si="13"/>
        <v>0</v>
      </c>
      <c r="I378" s="151"/>
      <c r="J378" s="416"/>
      <c r="K378" s="164"/>
      <c r="L378" s="416"/>
    </row>
    <row r="379" s="391" customFormat="1" customHeight="1" spans="1:12">
      <c r="A379" s="412">
        <v>22099</v>
      </c>
      <c r="B379" s="414" t="s">
        <v>390</v>
      </c>
      <c r="C379" s="73"/>
      <c r="D379" s="151">
        <f t="shared" si="11"/>
        <v>2</v>
      </c>
      <c r="E379" s="84">
        <v>2</v>
      </c>
      <c r="F379" s="151"/>
      <c r="G379" s="411">
        <v>2</v>
      </c>
      <c r="H379" s="411">
        <f t="shared" si="13"/>
        <v>2</v>
      </c>
      <c r="I379" s="151"/>
      <c r="J379" s="416"/>
      <c r="K379" s="164"/>
      <c r="L379" s="416"/>
    </row>
    <row r="380" s="391" customFormat="1" customHeight="1" spans="1:12">
      <c r="A380" s="412">
        <v>2209999</v>
      </c>
      <c r="B380" s="414" t="s">
        <v>391</v>
      </c>
      <c r="C380" s="73"/>
      <c r="D380" s="73">
        <f t="shared" si="11"/>
        <v>2</v>
      </c>
      <c r="E380" s="73">
        <v>2</v>
      </c>
      <c r="F380" s="73"/>
      <c r="G380" s="73">
        <v>2</v>
      </c>
      <c r="H380" s="73">
        <f t="shared" si="13"/>
        <v>2</v>
      </c>
      <c r="I380" s="73"/>
      <c r="J380" s="73"/>
      <c r="K380" s="73"/>
      <c r="L380" s="73"/>
    </row>
    <row r="381" s="391" customFormat="1" customHeight="1" spans="1:12">
      <c r="A381" s="412">
        <v>221</v>
      </c>
      <c r="B381" s="414" t="s">
        <v>392</v>
      </c>
      <c r="C381" s="73">
        <f>3299+142</f>
        <v>3441</v>
      </c>
      <c r="D381" s="73">
        <f t="shared" si="11"/>
        <v>2112</v>
      </c>
      <c r="E381" s="73">
        <v>1965</v>
      </c>
      <c r="F381" s="73">
        <v>147</v>
      </c>
      <c r="G381" s="73">
        <v>2112</v>
      </c>
      <c r="H381" s="73">
        <f t="shared" si="13"/>
        <v>1965</v>
      </c>
      <c r="I381" s="73">
        <v>147</v>
      </c>
      <c r="J381" s="73"/>
      <c r="K381" s="73"/>
      <c r="L381" s="73"/>
    </row>
    <row r="382" s="391" customFormat="1" customHeight="1" spans="1:12">
      <c r="A382" s="412">
        <v>22101</v>
      </c>
      <c r="B382" s="414" t="s">
        <v>393</v>
      </c>
      <c r="C382" s="73">
        <v>2230</v>
      </c>
      <c r="D382" s="73">
        <f t="shared" si="11"/>
        <v>891</v>
      </c>
      <c r="E382" s="73">
        <v>891</v>
      </c>
      <c r="F382" s="73"/>
      <c r="G382" s="73">
        <v>890</v>
      </c>
      <c r="H382" s="73">
        <f t="shared" si="13"/>
        <v>890</v>
      </c>
      <c r="I382" s="73"/>
      <c r="J382" s="73"/>
      <c r="K382" s="73"/>
      <c r="L382" s="73"/>
    </row>
    <row r="383" s="391" customFormat="1" customHeight="1" spans="1:12">
      <c r="A383" s="412">
        <v>2210103</v>
      </c>
      <c r="B383" s="414" t="s">
        <v>394</v>
      </c>
      <c r="C383" s="73">
        <v>2227</v>
      </c>
      <c r="D383" s="73">
        <f t="shared" si="11"/>
        <v>802</v>
      </c>
      <c r="E383" s="73">
        <v>802</v>
      </c>
      <c r="F383" s="73"/>
      <c r="G383" s="73">
        <v>802</v>
      </c>
      <c r="H383" s="73">
        <f t="shared" si="13"/>
        <v>802</v>
      </c>
      <c r="I383" s="73"/>
      <c r="J383" s="73"/>
      <c r="K383" s="73"/>
      <c r="L383" s="73"/>
    </row>
    <row r="384" s="391" customFormat="1" customHeight="1" spans="1:12">
      <c r="A384" s="412">
        <v>2210108</v>
      </c>
      <c r="B384" s="414" t="s">
        <v>395</v>
      </c>
      <c r="C384" s="73"/>
      <c r="D384" s="73">
        <f t="shared" si="11"/>
        <v>86</v>
      </c>
      <c r="E384" s="73">
        <v>86</v>
      </c>
      <c r="F384" s="73"/>
      <c r="G384" s="73">
        <v>85</v>
      </c>
      <c r="H384" s="73">
        <f t="shared" si="13"/>
        <v>85</v>
      </c>
      <c r="I384" s="73"/>
      <c r="J384" s="73"/>
      <c r="K384" s="73"/>
      <c r="L384" s="73"/>
    </row>
    <row r="385" s="391" customFormat="1" customHeight="1" spans="1:12">
      <c r="A385" s="412">
        <v>2210199</v>
      </c>
      <c r="B385" s="414" t="s">
        <v>396</v>
      </c>
      <c r="C385" s="73">
        <v>3</v>
      </c>
      <c r="D385" s="73">
        <f t="shared" si="11"/>
        <v>3</v>
      </c>
      <c r="E385" s="73">
        <v>3</v>
      </c>
      <c r="F385" s="73"/>
      <c r="G385" s="73">
        <v>3</v>
      </c>
      <c r="H385" s="73">
        <f t="shared" si="13"/>
        <v>3</v>
      </c>
      <c r="I385" s="73"/>
      <c r="J385" s="73"/>
      <c r="K385" s="73"/>
      <c r="L385" s="73"/>
    </row>
    <row r="386" s="391" customFormat="1" customHeight="1" spans="1:12">
      <c r="A386" s="412">
        <v>22102</v>
      </c>
      <c r="B386" s="414" t="s">
        <v>397</v>
      </c>
      <c r="C386" s="73">
        <f>1070+142</f>
        <v>1212</v>
      </c>
      <c r="D386" s="73">
        <f t="shared" ref="D386:D414" si="14">E386+F386</f>
        <v>1221</v>
      </c>
      <c r="E386" s="73">
        <v>1074</v>
      </c>
      <c r="F386" s="73">
        <v>147</v>
      </c>
      <c r="G386" s="73">
        <v>1222</v>
      </c>
      <c r="H386" s="73">
        <f t="shared" si="13"/>
        <v>1075</v>
      </c>
      <c r="I386" s="73">
        <v>147</v>
      </c>
      <c r="J386" s="73"/>
      <c r="K386" s="73"/>
      <c r="L386" s="73"/>
    </row>
    <row r="387" s="391" customFormat="1" customHeight="1" spans="1:12">
      <c r="A387" s="412">
        <v>2210201</v>
      </c>
      <c r="B387" s="414" t="s">
        <v>398</v>
      </c>
      <c r="C387" s="73">
        <f>1070+142</f>
        <v>1212</v>
      </c>
      <c r="D387" s="73">
        <f t="shared" si="14"/>
        <v>1221</v>
      </c>
      <c r="E387" s="73">
        <v>1074</v>
      </c>
      <c r="F387" s="73">
        <v>146.594</v>
      </c>
      <c r="G387" s="73">
        <v>1222</v>
      </c>
      <c r="H387" s="73">
        <f t="shared" si="13"/>
        <v>1075</v>
      </c>
      <c r="I387" s="73">
        <v>146.594</v>
      </c>
      <c r="J387" s="73"/>
      <c r="K387" s="73"/>
      <c r="L387" s="73"/>
    </row>
    <row r="388" s="391" customFormat="1" customHeight="1" spans="1:12">
      <c r="A388" s="412">
        <v>222</v>
      </c>
      <c r="B388" s="414" t="s">
        <v>399</v>
      </c>
      <c r="C388" s="73">
        <v>15</v>
      </c>
      <c r="D388" s="73">
        <f t="shared" si="14"/>
        <v>1</v>
      </c>
      <c r="E388" s="73">
        <v>1</v>
      </c>
      <c r="F388" s="73"/>
      <c r="G388" s="73">
        <v>7</v>
      </c>
      <c r="H388" s="73">
        <f t="shared" si="13"/>
        <v>7</v>
      </c>
      <c r="I388" s="73"/>
      <c r="J388" s="73"/>
      <c r="K388" s="73"/>
      <c r="L388" s="73"/>
    </row>
    <row r="389" s="391" customFormat="1" customHeight="1" spans="1:12">
      <c r="A389" s="412">
        <v>22204</v>
      </c>
      <c r="B389" s="414" t="s">
        <v>400</v>
      </c>
      <c r="C389" s="73">
        <v>15</v>
      </c>
      <c r="D389" s="73">
        <f t="shared" si="14"/>
        <v>1</v>
      </c>
      <c r="E389" s="73">
        <v>1</v>
      </c>
      <c r="F389" s="73"/>
      <c r="G389" s="73">
        <v>7</v>
      </c>
      <c r="H389" s="73">
        <f t="shared" si="13"/>
        <v>7</v>
      </c>
      <c r="I389" s="73"/>
      <c r="J389" s="73"/>
      <c r="K389" s="73"/>
      <c r="L389" s="73"/>
    </row>
    <row r="390" s="391" customFormat="1" customHeight="1" spans="1:12">
      <c r="A390" s="412">
        <v>2220401</v>
      </c>
      <c r="B390" s="414" t="s">
        <v>401</v>
      </c>
      <c r="C390" s="73">
        <v>10</v>
      </c>
      <c r="D390" s="73">
        <f t="shared" si="14"/>
        <v>1</v>
      </c>
      <c r="E390" s="73">
        <v>1</v>
      </c>
      <c r="F390" s="73"/>
      <c r="G390" s="73">
        <v>2</v>
      </c>
      <c r="H390" s="73">
        <f t="shared" si="13"/>
        <v>2</v>
      </c>
      <c r="I390" s="73"/>
      <c r="J390" s="73"/>
      <c r="K390" s="73"/>
      <c r="L390" s="73"/>
    </row>
    <row r="391" s="391" customFormat="1" customHeight="1" spans="1:12">
      <c r="A391" s="412">
        <v>2220403</v>
      </c>
      <c r="B391" s="414" t="s">
        <v>402</v>
      </c>
      <c r="C391" s="73">
        <v>5</v>
      </c>
      <c r="D391" s="73">
        <f t="shared" si="14"/>
        <v>0</v>
      </c>
      <c r="E391" s="73">
        <v>0</v>
      </c>
      <c r="F391" s="73"/>
      <c r="G391" s="73">
        <v>5</v>
      </c>
      <c r="H391" s="73">
        <f t="shared" si="13"/>
        <v>5</v>
      </c>
      <c r="I391" s="73"/>
      <c r="J391" s="73"/>
      <c r="K391" s="73"/>
      <c r="L391" s="73"/>
    </row>
    <row r="392" s="391" customFormat="1" customHeight="1" spans="1:12">
      <c r="A392" s="412">
        <v>224</v>
      </c>
      <c r="B392" s="414" t="s">
        <v>403</v>
      </c>
      <c r="C392" s="73">
        <v>1317</v>
      </c>
      <c r="D392" s="73">
        <f t="shared" si="14"/>
        <v>1280</v>
      </c>
      <c r="E392" s="73">
        <v>1280</v>
      </c>
      <c r="F392" s="73"/>
      <c r="G392" s="73">
        <v>1280</v>
      </c>
      <c r="H392" s="73">
        <f t="shared" si="13"/>
        <v>1280</v>
      </c>
      <c r="I392" s="73"/>
      <c r="J392" s="73"/>
      <c r="K392" s="73"/>
      <c r="L392" s="73"/>
    </row>
    <row r="393" s="391" customFormat="1" customHeight="1" spans="1:12">
      <c r="A393" s="412">
        <v>22401</v>
      </c>
      <c r="B393" s="414" t="s">
        <v>404</v>
      </c>
      <c r="C393" s="73">
        <v>507</v>
      </c>
      <c r="D393" s="73">
        <f t="shared" si="14"/>
        <v>386</v>
      </c>
      <c r="E393" s="73">
        <v>386</v>
      </c>
      <c r="F393" s="73"/>
      <c r="G393" s="73">
        <v>386</v>
      </c>
      <c r="H393" s="73">
        <f t="shared" si="13"/>
        <v>386</v>
      </c>
      <c r="I393" s="73"/>
      <c r="J393" s="73"/>
      <c r="K393" s="73"/>
      <c r="L393" s="73"/>
    </row>
    <row r="394" s="391" customFormat="1" customHeight="1" spans="1:12">
      <c r="A394" s="412">
        <v>2240101</v>
      </c>
      <c r="B394" s="414" t="s">
        <v>106</v>
      </c>
      <c r="C394" s="73">
        <v>246</v>
      </c>
      <c r="D394" s="73">
        <f t="shared" si="14"/>
        <v>267</v>
      </c>
      <c r="E394" s="73">
        <v>267</v>
      </c>
      <c r="F394" s="73"/>
      <c r="G394" s="73">
        <v>267</v>
      </c>
      <c r="H394" s="73">
        <f t="shared" si="13"/>
        <v>267</v>
      </c>
      <c r="I394" s="73"/>
      <c r="J394" s="73"/>
      <c r="K394" s="73"/>
      <c r="L394" s="73"/>
    </row>
    <row r="395" s="391" customFormat="1" customHeight="1" spans="1:12">
      <c r="A395" s="412">
        <v>2240102</v>
      </c>
      <c r="B395" s="414" t="s">
        <v>107</v>
      </c>
      <c r="C395" s="73">
        <v>130</v>
      </c>
      <c r="D395" s="73">
        <f t="shared" si="14"/>
        <v>50</v>
      </c>
      <c r="E395" s="73">
        <v>50</v>
      </c>
      <c r="F395" s="73"/>
      <c r="G395" s="73">
        <v>50</v>
      </c>
      <c r="H395" s="73">
        <f t="shared" si="13"/>
        <v>50</v>
      </c>
      <c r="I395" s="73"/>
      <c r="J395" s="73"/>
      <c r="K395" s="73"/>
      <c r="L395" s="73"/>
    </row>
    <row r="396" s="391" customFormat="1" customHeight="1" spans="1:12">
      <c r="A396" s="412">
        <v>2240106</v>
      </c>
      <c r="B396" s="414" t="s">
        <v>405</v>
      </c>
      <c r="C396" s="73">
        <v>28</v>
      </c>
      <c r="D396" s="73">
        <f t="shared" si="14"/>
        <v>28</v>
      </c>
      <c r="E396" s="73">
        <v>28</v>
      </c>
      <c r="F396" s="73"/>
      <c r="G396" s="73">
        <v>28</v>
      </c>
      <c r="H396" s="73">
        <f t="shared" si="13"/>
        <v>28</v>
      </c>
      <c r="I396" s="73"/>
      <c r="J396" s="73"/>
      <c r="K396" s="73"/>
      <c r="L396" s="73"/>
    </row>
    <row r="397" s="391" customFormat="1" customHeight="1" spans="1:12">
      <c r="A397" s="412">
        <v>2240109</v>
      </c>
      <c r="B397" s="414" t="s">
        <v>406</v>
      </c>
      <c r="C397" s="73">
        <v>3</v>
      </c>
      <c r="D397" s="73">
        <f t="shared" si="14"/>
        <v>0</v>
      </c>
      <c r="E397" s="73">
        <v>0</v>
      </c>
      <c r="F397" s="73"/>
      <c r="G397" s="73">
        <v>0</v>
      </c>
      <c r="H397" s="73">
        <f t="shared" si="13"/>
        <v>0</v>
      </c>
      <c r="I397" s="73"/>
      <c r="J397" s="73"/>
      <c r="K397" s="73"/>
      <c r="L397" s="73"/>
    </row>
    <row r="398" s="391" customFormat="1" customHeight="1" spans="1:12">
      <c r="A398" s="412">
        <v>2240199</v>
      </c>
      <c r="B398" s="414" t="s">
        <v>407</v>
      </c>
      <c r="C398" s="73">
        <v>100</v>
      </c>
      <c r="D398" s="73">
        <f t="shared" si="14"/>
        <v>41</v>
      </c>
      <c r="E398" s="73">
        <v>41</v>
      </c>
      <c r="F398" s="73"/>
      <c r="G398" s="73">
        <v>41</v>
      </c>
      <c r="H398" s="73">
        <f t="shared" si="13"/>
        <v>41</v>
      </c>
      <c r="I398" s="73"/>
      <c r="J398" s="73"/>
      <c r="K398" s="73"/>
      <c r="L398" s="73"/>
    </row>
    <row r="399" s="391" customFormat="1" customHeight="1" spans="1:12">
      <c r="A399" s="412">
        <v>22402</v>
      </c>
      <c r="B399" s="414" t="s">
        <v>408</v>
      </c>
      <c r="C399" s="73">
        <v>799</v>
      </c>
      <c r="D399" s="73">
        <f t="shared" si="14"/>
        <v>885</v>
      </c>
      <c r="E399" s="73">
        <v>885</v>
      </c>
      <c r="F399" s="73"/>
      <c r="G399" s="73">
        <v>885</v>
      </c>
      <c r="H399" s="73">
        <f t="shared" si="13"/>
        <v>885</v>
      </c>
      <c r="I399" s="73"/>
      <c r="J399" s="73"/>
      <c r="K399" s="73"/>
      <c r="L399" s="73"/>
    </row>
    <row r="400" s="391" customFormat="1" customHeight="1" spans="1:12">
      <c r="A400" s="412">
        <v>2240201</v>
      </c>
      <c r="B400" s="414" t="s">
        <v>106</v>
      </c>
      <c r="C400" s="73">
        <v>799</v>
      </c>
      <c r="D400" s="73">
        <f t="shared" si="14"/>
        <v>777</v>
      </c>
      <c r="E400" s="73">
        <v>777</v>
      </c>
      <c r="F400" s="73"/>
      <c r="G400" s="73">
        <v>777</v>
      </c>
      <c r="H400" s="73">
        <f t="shared" si="13"/>
        <v>777</v>
      </c>
      <c r="I400" s="73"/>
      <c r="J400" s="73"/>
      <c r="K400" s="73"/>
      <c r="L400" s="73"/>
    </row>
    <row r="401" s="391" customFormat="1" customHeight="1" spans="1:12">
      <c r="A401" s="412">
        <v>2240204</v>
      </c>
      <c r="B401" s="414" t="s">
        <v>409</v>
      </c>
      <c r="C401" s="73"/>
      <c r="D401" s="73">
        <f t="shared" si="14"/>
        <v>108</v>
      </c>
      <c r="E401" s="73">
        <v>108</v>
      </c>
      <c r="F401" s="73"/>
      <c r="G401" s="73">
        <v>108</v>
      </c>
      <c r="H401" s="73">
        <f t="shared" si="13"/>
        <v>108</v>
      </c>
      <c r="I401" s="73"/>
      <c r="J401" s="73"/>
      <c r="K401" s="73"/>
      <c r="L401" s="73"/>
    </row>
    <row r="402" s="391" customFormat="1" customHeight="1" spans="1:12">
      <c r="A402" s="412">
        <v>22406</v>
      </c>
      <c r="B402" s="414" t="s">
        <v>410</v>
      </c>
      <c r="C402" s="73">
        <v>3</v>
      </c>
      <c r="D402" s="73">
        <f t="shared" si="14"/>
        <v>2</v>
      </c>
      <c r="E402" s="73">
        <v>2</v>
      </c>
      <c r="F402" s="73"/>
      <c r="G402" s="73">
        <v>2</v>
      </c>
      <c r="H402" s="73">
        <f t="shared" si="13"/>
        <v>2</v>
      </c>
      <c r="I402" s="73"/>
      <c r="J402" s="73"/>
      <c r="K402" s="73"/>
      <c r="L402" s="73"/>
    </row>
    <row r="403" s="391" customFormat="1" customHeight="1" spans="1:12">
      <c r="A403" s="412">
        <v>2240602</v>
      </c>
      <c r="B403" s="414" t="s">
        <v>411</v>
      </c>
      <c r="C403" s="73">
        <v>3</v>
      </c>
      <c r="D403" s="73">
        <f t="shared" si="14"/>
        <v>2</v>
      </c>
      <c r="E403" s="73">
        <v>2</v>
      </c>
      <c r="F403" s="73"/>
      <c r="G403" s="73">
        <v>2</v>
      </c>
      <c r="H403" s="73">
        <f t="shared" si="13"/>
        <v>2</v>
      </c>
      <c r="I403" s="73"/>
      <c r="J403" s="73"/>
      <c r="K403" s="73"/>
      <c r="L403" s="73"/>
    </row>
    <row r="404" s="391" customFormat="1" customHeight="1" spans="1:12">
      <c r="A404" s="412">
        <v>22407</v>
      </c>
      <c r="B404" s="414" t="s">
        <v>412</v>
      </c>
      <c r="C404" s="73">
        <v>7</v>
      </c>
      <c r="D404" s="73">
        <f t="shared" si="14"/>
        <v>7</v>
      </c>
      <c r="E404" s="73">
        <v>7</v>
      </c>
      <c r="F404" s="73"/>
      <c r="G404" s="73">
        <v>7</v>
      </c>
      <c r="H404" s="73">
        <f t="shared" si="13"/>
        <v>7</v>
      </c>
      <c r="I404" s="73"/>
      <c r="J404" s="73"/>
      <c r="K404" s="73"/>
      <c r="L404" s="73"/>
    </row>
    <row r="405" s="391" customFormat="1" customHeight="1" spans="1:12">
      <c r="A405" s="412">
        <v>2240703</v>
      </c>
      <c r="B405" s="414" t="s">
        <v>413</v>
      </c>
      <c r="C405" s="73">
        <v>7</v>
      </c>
      <c r="D405" s="73">
        <f t="shared" si="14"/>
        <v>7</v>
      </c>
      <c r="E405" s="73">
        <v>7</v>
      </c>
      <c r="F405" s="73"/>
      <c r="G405" s="73">
        <v>7</v>
      </c>
      <c r="H405" s="73">
        <f t="shared" si="13"/>
        <v>7</v>
      </c>
      <c r="I405" s="73"/>
      <c r="J405" s="73"/>
      <c r="K405" s="73"/>
      <c r="L405" s="73"/>
    </row>
    <row r="406" s="391" customFormat="1" customHeight="1" spans="1:12">
      <c r="A406" s="412">
        <v>227</v>
      </c>
      <c r="B406" s="414" t="s">
        <v>414</v>
      </c>
      <c r="C406" s="73">
        <v>1450</v>
      </c>
      <c r="D406" s="73">
        <f t="shared" si="14"/>
        <v>0</v>
      </c>
      <c r="E406" s="73">
        <v>0</v>
      </c>
      <c r="F406" s="73"/>
      <c r="G406" s="73"/>
      <c r="H406" s="73">
        <f t="shared" si="13"/>
        <v>0</v>
      </c>
      <c r="I406" s="73"/>
      <c r="J406" s="73"/>
      <c r="K406" s="73"/>
      <c r="L406" s="73"/>
    </row>
    <row r="407" s="391" customFormat="1" customHeight="1" spans="1:12">
      <c r="A407" s="412">
        <v>229</v>
      </c>
      <c r="B407" s="414" t="s">
        <v>415</v>
      </c>
      <c r="C407" s="73">
        <v>12162</v>
      </c>
      <c r="D407" s="73">
        <f t="shared" si="14"/>
        <v>2014</v>
      </c>
      <c r="E407" s="73">
        <v>2014</v>
      </c>
      <c r="F407" s="73"/>
      <c r="G407" s="73">
        <v>2014</v>
      </c>
      <c r="H407" s="73">
        <f t="shared" si="13"/>
        <v>2014</v>
      </c>
      <c r="I407" s="73"/>
      <c r="J407" s="73"/>
      <c r="K407" s="73"/>
      <c r="L407" s="73"/>
    </row>
    <row r="408" s="391" customFormat="1" customHeight="1" spans="1:12">
      <c r="A408" s="412">
        <v>22902</v>
      </c>
      <c r="B408" s="414" t="s">
        <v>416</v>
      </c>
      <c r="C408" s="73">
        <v>1950</v>
      </c>
      <c r="D408" s="73">
        <f t="shared" si="14"/>
        <v>0</v>
      </c>
      <c r="E408" s="73">
        <v>0</v>
      </c>
      <c r="F408" s="73"/>
      <c r="G408" s="73"/>
      <c r="H408" s="73">
        <f t="shared" si="13"/>
        <v>0</v>
      </c>
      <c r="I408" s="73"/>
      <c r="J408" s="73"/>
      <c r="K408" s="73"/>
      <c r="L408" s="73"/>
    </row>
    <row r="409" s="391" customFormat="1" customHeight="1" spans="1:12">
      <c r="A409" s="412">
        <v>2290201</v>
      </c>
      <c r="B409" s="414" t="s">
        <v>416</v>
      </c>
      <c r="C409" s="73">
        <v>1950</v>
      </c>
      <c r="D409" s="73">
        <f t="shared" si="14"/>
        <v>0</v>
      </c>
      <c r="E409" s="73">
        <v>0</v>
      </c>
      <c r="F409" s="73"/>
      <c r="G409" s="73"/>
      <c r="H409" s="73">
        <f t="shared" si="13"/>
        <v>0</v>
      </c>
      <c r="I409" s="73"/>
      <c r="J409" s="73"/>
      <c r="K409" s="73"/>
      <c r="L409" s="73"/>
    </row>
    <row r="410" s="391" customFormat="1" customHeight="1" spans="1:12">
      <c r="A410" s="412">
        <v>22999</v>
      </c>
      <c r="B410" s="414" t="s">
        <v>415</v>
      </c>
      <c r="C410" s="73">
        <v>10212</v>
      </c>
      <c r="D410" s="73">
        <f t="shared" si="14"/>
        <v>2014</v>
      </c>
      <c r="E410" s="73">
        <v>2014</v>
      </c>
      <c r="F410" s="73"/>
      <c r="G410" s="73">
        <v>2014</v>
      </c>
      <c r="H410" s="73">
        <f t="shared" si="13"/>
        <v>2014</v>
      </c>
      <c r="I410" s="73"/>
      <c r="J410" s="73"/>
      <c r="K410" s="73"/>
      <c r="L410" s="73"/>
    </row>
    <row r="411" s="391" customFormat="1" customHeight="1" spans="1:12">
      <c r="A411" s="412">
        <v>2299999</v>
      </c>
      <c r="B411" s="414" t="s">
        <v>415</v>
      </c>
      <c r="C411" s="73">
        <v>10212</v>
      </c>
      <c r="D411" s="73">
        <f t="shared" si="14"/>
        <v>2014</v>
      </c>
      <c r="E411" s="73">
        <v>2014</v>
      </c>
      <c r="F411" s="73"/>
      <c r="G411" s="73">
        <v>2014</v>
      </c>
      <c r="H411" s="73">
        <f t="shared" si="13"/>
        <v>2014</v>
      </c>
      <c r="I411" s="73"/>
      <c r="J411" s="73"/>
      <c r="K411" s="73"/>
      <c r="L411" s="73"/>
    </row>
    <row r="412" s="391" customFormat="1" customHeight="1" spans="1:12">
      <c r="A412" s="412">
        <v>232</v>
      </c>
      <c r="B412" s="414" t="s">
        <v>417</v>
      </c>
      <c r="C412" s="73">
        <v>1550</v>
      </c>
      <c r="D412" s="73">
        <f t="shared" si="14"/>
        <v>1522</v>
      </c>
      <c r="E412" s="73">
        <v>1522</v>
      </c>
      <c r="F412" s="73"/>
      <c r="G412" s="73">
        <v>1522</v>
      </c>
      <c r="H412" s="73">
        <f t="shared" ref="H412:H414" si="15">G412-I412</f>
        <v>1522</v>
      </c>
      <c r="I412" s="73"/>
      <c r="J412" s="73"/>
      <c r="K412" s="73"/>
      <c r="L412" s="73"/>
    </row>
    <row r="413" s="391" customFormat="1" customHeight="1" spans="1:12">
      <c r="A413" s="412">
        <v>23203</v>
      </c>
      <c r="B413" s="414" t="s">
        <v>418</v>
      </c>
      <c r="C413" s="73">
        <v>1550</v>
      </c>
      <c r="D413" s="73">
        <f t="shared" si="14"/>
        <v>1522</v>
      </c>
      <c r="E413" s="73">
        <v>1522</v>
      </c>
      <c r="F413" s="73"/>
      <c r="G413" s="73">
        <v>1522</v>
      </c>
      <c r="H413" s="73">
        <f t="shared" si="15"/>
        <v>1522</v>
      </c>
      <c r="I413" s="73"/>
      <c r="J413" s="73"/>
      <c r="K413" s="73"/>
      <c r="L413" s="73"/>
    </row>
    <row r="414" s="391" customFormat="1" customHeight="1" spans="1:12">
      <c r="A414" s="412">
        <v>2320301</v>
      </c>
      <c r="B414" s="414" t="s">
        <v>419</v>
      </c>
      <c r="C414" s="73">
        <v>1550</v>
      </c>
      <c r="D414" s="73">
        <f t="shared" si="14"/>
        <v>1522</v>
      </c>
      <c r="E414" s="73">
        <v>1522</v>
      </c>
      <c r="F414" s="73"/>
      <c r="G414" s="73">
        <v>1522</v>
      </c>
      <c r="H414" s="73">
        <f t="shared" si="15"/>
        <v>1522</v>
      </c>
      <c r="I414" s="73"/>
      <c r="J414" s="73"/>
      <c r="K414" s="73"/>
      <c r="L414" s="73"/>
    </row>
    <row r="415" s="391" customFormat="1" customHeight="1" spans="1:12">
      <c r="A415" s="412">
        <v>233</v>
      </c>
      <c r="B415" s="414" t="s">
        <v>420</v>
      </c>
      <c r="C415" s="73">
        <v>7</v>
      </c>
      <c r="D415" s="73"/>
      <c r="E415" s="73"/>
      <c r="F415" s="73"/>
      <c r="G415" s="73"/>
      <c r="H415" s="73"/>
      <c r="I415" s="73"/>
      <c r="J415" s="73"/>
      <c r="K415" s="73"/>
      <c r="L415" s="73"/>
    </row>
    <row r="416" s="391" customFormat="1" customHeight="1" spans="1:12">
      <c r="A416" s="412">
        <v>23303</v>
      </c>
      <c r="B416" s="414" t="s">
        <v>421</v>
      </c>
      <c r="C416" s="73">
        <v>7</v>
      </c>
      <c r="D416" s="73"/>
      <c r="E416" s="73"/>
      <c r="F416" s="73"/>
      <c r="G416" s="73"/>
      <c r="H416" s="73"/>
      <c r="I416" s="73"/>
      <c r="J416" s="73"/>
      <c r="K416" s="73"/>
      <c r="L416" s="73"/>
    </row>
    <row r="417" s="391" customFormat="1" customHeight="1" spans="1:12">
      <c r="A417" s="412">
        <v>2330301</v>
      </c>
      <c r="B417" s="414" t="s">
        <v>421</v>
      </c>
      <c r="C417" s="73">
        <v>7</v>
      </c>
      <c r="D417" s="73"/>
      <c r="E417" s="73"/>
      <c r="F417" s="73"/>
      <c r="G417" s="73"/>
      <c r="H417" s="73"/>
      <c r="I417" s="73"/>
      <c r="J417" s="73"/>
      <c r="K417" s="73"/>
      <c r="L417" s="73"/>
    </row>
    <row r="418" s="391" customFormat="1" customHeight="1" spans="1:3">
      <c r="A418" s="392"/>
      <c r="B418" s="393"/>
      <c r="C418" s="394"/>
    </row>
    <row r="419" s="391" customFormat="1" customHeight="1" spans="1:3">
      <c r="A419" s="392"/>
      <c r="B419" s="393"/>
      <c r="C419" s="394"/>
    </row>
    <row r="420" s="391" customFormat="1" customHeight="1" spans="1:3">
      <c r="A420" s="392"/>
      <c r="B420" s="393"/>
      <c r="C420" s="394"/>
    </row>
    <row r="421" s="391" customFormat="1" customHeight="1" spans="1:3">
      <c r="A421" s="392"/>
      <c r="B421" s="393"/>
      <c r="C421" s="394"/>
    </row>
    <row r="422" s="391" customFormat="1" customHeight="1" spans="1:3">
      <c r="A422" s="392"/>
      <c r="B422" s="393"/>
      <c r="C422" s="394"/>
    </row>
    <row r="423" s="391" customFormat="1" customHeight="1" spans="1:3">
      <c r="A423" s="392"/>
      <c r="B423" s="393"/>
      <c r="C423" s="394"/>
    </row>
    <row r="424" s="391" customFormat="1" customHeight="1" spans="1:3">
      <c r="A424" s="392"/>
      <c r="B424" s="393"/>
      <c r="C424" s="394"/>
    </row>
    <row r="425" s="391" customFormat="1" customHeight="1" spans="1:3">
      <c r="A425" s="392"/>
      <c r="B425" s="393"/>
      <c r="C425" s="394"/>
    </row>
    <row r="426" s="391" customFormat="1" customHeight="1" spans="1:3">
      <c r="A426" s="392"/>
      <c r="B426" s="393"/>
      <c r="C426" s="394"/>
    </row>
    <row r="427" s="391" customFormat="1" customHeight="1" spans="1:3">
      <c r="A427" s="392"/>
      <c r="B427" s="393"/>
      <c r="C427" s="394"/>
    </row>
    <row r="428" s="391" customFormat="1" customHeight="1" spans="1:3">
      <c r="A428" s="392"/>
      <c r="B428" s="393"/>
      <c r="C428" s="394"/>
    </row>
    <row r="429" s="391" customFormat="1" customHeight="1" spans="1:3">
      <c r="A429" s="392"/>
      <c r="B429" s="393"/>
      <c r="C429" s="394"/>
    </row>
    <row r="430" s="391" customFormat="1" customHeight="1" spans="1:3">
      <c r="A430" s="392"/>
      <c r="B430" s="393"/>
      <c r="C430" s="394"/>
    </row>
    <row r="431" s="391" customFormat="1" customHeight="1" spans="1:3">
      <c r="A431" s="392"/>
      <c r="B431" s="393"/>
      <c r="C431" s="394"/>
    </row>
    <row r="432" s="391" customFormat="1" customHeight="1" spans="1:3">
      <c r="A432" s="392"/>
      <c r="B432" s="393"/>
      <c r="C432" s="394"/>
    </row>
    <row r="433" s="391" customFormat="1" customHeight="1" spans="1:3">
      <c r="A433" s="392"/>
      <c r="B433" s="393"/>
      <c r="C433" s="394"/>
    </row>
    <row r="434" s="391" customFormat="1" customHeight="1" spans="1:3">
      <c r="A434" s="392"/>
      <c r="B434" s="393"/>
      <c r="C434" s="394"/>
    </row>
    <row r="435" s="391" customFormat="1" customHeight="1" spans="1:3">
      <c r="A435" s="392"/>
      <c r="B435" s="393"/>
      <c r="C435" s="394"/>
    </row>
    <row r="436" s="391" customFormat="1" customHeight="1" spans="1:3">
      <c r="A436" s="392"/>
      <c r="B436" s="393"/>
      <c r="C436" s="394"/>
    </row>
    <row r="437" s="391" customFormat="1" customHeight="1" spans="1:3">
      <c r="A437" s="392"/>
      <c r="B437" s="393"/>
      <c r="C437" s="394"/>
    </row>
    <row r="438" s="391" customFormat="1" customHeight="1" spans="1:3">
      <c r="A438" s="392"/>
      <c r="B438" s="393"/>
      <c r="C438" s="394"/>
    </row>
    <row r="439" s="391" customFormat="1" customHeight="1" spans="1:3">
      <c r="A439" s="392"/>
      <c r="B439" s="393"/>
      <c r="C439" s="394"/>
    </row>
    <row r="440" s="391" customFormat="1" customHeight="1" spans="1:3">
      <c r="A440" s="392"/>
      <c r="B440" s="393"/>
      <c r="C440" s="394"/>
    </row>
    <row r="441" s="391" customFormat="1" customHeight="1" spans="1:3">
      <c r="A441" s="392"/>
      <c r="B441" s="393"/>
      <c r="C441" s="394"/>
    </row>
    <row r="442" s="391" customFormat="1" customHeight="1" spans="1:3">
      <c r="A442" s="392"/>
      <c r="B442" s="393"/>
      <c r="C442" s="394"/>
    </row>
    <row r="443" s="391" customFormat="1" customHeight="1" spans="1:3">
      <c r="A443" s="392"/>
      <c r="B443" s="393"/>
      <c r="C443" s="394"/>
    </row>
    <row r="444" s="391" customFormat="1" customHeight="1" spans="1:3">
      <c r="A444" s="392"/>
      <c r="B444" s="393"/>
      <c r="C444" s="394"/>
    </row>
    <row r="445" s="391" customFormat="1" customHeight="1" spans="1:3">
      <c r="A445" s="392"/>
      <c r="B445" s="393"/>
      <c r="C445" s="394"/>
    </row>
    <row r="446" s="391" customFormat="1" customHeight="1" spans="1:3">
      <c r="A446" s="392"/>
      <c r="B446" s="393"/>
      <c r="C446" s="394"/>
    </row>
    <row r="447" s="391" customFormat="1" customHeight="1" spans="1:3">
      <c r="A447" s="392"/>
      <c r="B447" s="393"/>
      <c r="C447" s="394"/>
    </row>
    <row r="448" s="391" customFormat="1" customHeight="1" spans="1:3">
      <c r="A448" s="392"/>
      <c r="B448" s="393"/>
      <c r="C448" s="394"/>
    </row>
    <row r="449" s="391" customFormat="1" customHeight="1" spans="1:3">
      <c r="A449" s="392"/>
      <c r="B449" s="393"/>
      <c r="C449" s="394"/>
    </row>
    <row r="450" s="391" customFormat="1" customHeight="1" spans="1:3">
      <c r="A450" s="392"/>
      <c r="B450" s="393"/>
      <c r="C450" s="394"/>
    </row>
    <row r="451" s="391" customFormat="1" customHeight="1" spans="1:3">
      <c r="A451" s="392"/>
      <c r="B451" s="393"/>
      <c r="C451" s="394"/>
    </row>
    <row r="452" s="391" customFormat="1" customHeight="1" spans="1:3">
      <c r="A452" s="392"/>
      <c r="B452" s="393"/>
      <c r="C452" s="394"/>
    </row>
    <row r="453" s="391" customFormat="1" customHeight="1" spans="1:3">
      <c r="A453" s="392"/>
      <c r="B453" s="393"/>
      <c r="C453" s="394"/>
    </row>
    <row r="454" s="391" customFormat="1" customHeight="1" spans="1:3">
      <c r="A454" s="392"/>
      <c r="B454" s="393"/>
      <c r="C454" s="394"/>
    </row>
    <row r="455" s="391" customFormat="1" customHeight="1" spans="1:3">
      <c r="A455" s="392"/>
      <c r="B455" s="393"/>
      <c r="C455" s="394"/>
    </row>
    <row r="456" s="391" customFormat="1" customHeight="1" spans="1:3">
      <c r="A456" s="392"/>
      <c r="B456" s="393"/>
      <c r="C456" s="394"/>
    </row>
    <row r="457" s="391" customFormat="1" customHeight="1" spans="1:3">
      <c r="A457" s="392"/>
      <c r="B457" s="393"/>
      <c r="C457" s="394"/>
    </row>
    <row r="458" s="391" customFormat="1" customHeight="1" spans="1:3">
      <c r="A458" s="392"/>
      <c r="B458" s="393"/>
      <c r="C458" s="394"/>
    </row>
    <row r="459" s="391" customFormat="1" customHeight="1" spans="1:3">
      <c r="A459" s="392"/>
      <c r="B459" s="393"/>
      <c r="C459" s="394"/>
    </row>
    <row r="460" s="391" customFormat="1" customHeight="1" spans="1:3">
      <c r="A460" s="392"/>
      <c r="B460" s="393"/>
      <c r="C460" s="394"/>
    </row>
    <row r="461" s="391" customFormat="1" customHeight="1" spans="1:3">
      <c r="A461" s="392"/>
      <c r="B461" s="393"/>
      <c r="C461" s="394"/>
    </row>
    <row r="462" s="391" customFormat="1" customHeight="1" spans="1:3">
      <c r="A462" s="392"/>
      <c r="B462" s="393"/>
      <c r="C462" s="394"/>
    </row>
    <row r="463" s="391" customFormat="1" customHeight="1" spans="1:3">
      <c r="A463" s="392"/>
      <c r="B463" s="393"/>
      <c r="C463" s="394"/>
    </row>
    <row r="464" s="391" customFormat="1" customHeight="1" spans="1:3">
      <c r="A464" s="392"/>
      <c r="B464" s="393"/>
      <c r="C464" s="394"/>
    </row>
    <row r="465" s="391" customFormat="1" customHeight="1" spans="1:3">
      <c r="A465" s="392"/>
      <c r="B465" s="393"/>
      <c r="C465" s="394"/>
    </row>
    <row r="466" s="391" customFormat="1" customHeight="1" spans="1:3">
      <c r="A466" s="392"/>
      <c r="B466" s="393"/>
      <c r="C466" s="394"/>
    </row>
    <row r="467" s="391" customFormat="1" customHeight="1" spans="1:3">
      <c r="A467" s="392"/>
      <c r="B467" s="393"/>
      <c r="C467" s="394"/>
    </row>
    <row r="468" s="391" customFormat="1" customHeight="1" spans="1:3">
      <c r="A468" s="392"/>
      <c r="B468" s="393"/>
      <c r="C468" s="394"/>
    </row>
    <row r="469" s="391" customFormat="1" customHeight="1" spans="1:3">
      <c r="A469" s="392"/>
      <c r="B469" s="393"/>
      <c r="C469" s="394"/>
    </row>
    <row r="470" s="391" customFormat="1" customHeight="1" spans="1:3">
      <c r="A470" s="392"/>
      <c r="B470" s="393"/>
      <c r="C470" s="394"/>
    </row>
    <row r="471" s="391" customFormat="1" customHeight="1" spans="1:3">
      <c r="A471" s="392"/>
      <c r="B471" s="393"/>
      <c r="C471" s="394"/>
    </row>
    <row r="472" s="391" customFormat="1" customHeight="1" spans="1:3">
      <c r="A472" s="392"/>
      <c r="B472" s="393"/>
      <c r="C472" s="394"/>
    </row>
    <row r="473" s="391" customFormat="1" customHeight="1" spans="1:3">
      <c r="A473" s="392"/>
      <c r="B473" s="393"/>
      <c r="C473" s="394"/>
    </row>
    <row r="474" s="391" customFormat="1" customHeight="1" spans="1:3">
      <c r="A474" s="392"/>
      <c r="B474" s="393"/>
      <c r="C474" s="394"/>
    </row>
    <row r="475" s="391" customFormat="1" customHeight="1" spans="1:3">
      <c r="A475" s="392"/>
      <c r="B475" s="393"/>
      <c r="C475" s="394"/>
    </row>
    <row r="476" s="391" customFormat="1" customHeight="1" spans="1:3">
      <c r="A476" s="392"/>
      <c r="B476" s="393"/>
      <c r="C476" s="394"/>
    </row>
    <row r="477" s="391" customFormat="1" customHeight="1" spans="1:3">
      <c r="A477" s="392"/>
      <c r="B477" s="393"/>
      <c r="C477" s="394"/>
    </row>
    <row r="478" s="391" customFormat="1" customHeight="1" spans="1:3">
      <c r="A478" s="392"/>
      <c r="B478" s="393"/>
      <c r="C478" s="394"/>
    </row>
    <row r="479" s="391" customFormat="1" customHeight="1" spans="1:3">
      <c r="A479" s="392"/>
      <c r="B479" s="393"/>
      <c r="C479" s="394"/>
    </row>
    <row r="480" s="391" customFormat="1" customHeight="1" spans="1:3">
      <c r="A480" s="392"/>
      <c r="B480" s="393"/>
      <c r="C480" s="394"/>
    </row>
    <row r="481" s="391" customFormat="1" customHeight="1" spans="1:3">
      <c r="A481" s="392"/>
      <c r="B481" s="393"/>
      <c r="C481" s="394"/>
    </row>
    <row r="482" s="391" customFormat="1" customHeight="1" spans="1:3">
      <c r="A482" s="392"/>
      <c r="B482" s="393"/>
      <c r="C482" s="394"/>
    </row>
    <row r="483" s="391" customFormat="1" customHeight="1" spans="1:3">
      <c r="A483" s="392"/>
      <c r="B483" s="393"/>
      <c r="C483" s="394"/>
    </row>
    <row r="484" s="391" customFormat="1" customHeight="1" spans="1:3">
      <c r="A484" s="392"/>
      <c r="B484" s="393"/>
      <c r="C484" s="394"/>
    </row>
    <row r="485" s="391" customFormat="1" customHeight="1" spans="1:3">
      <c r="A485" s="392"/>
      <c r="B485" s="393"/>
      <c r="C485" s="394"/>
    </row>
    <row r="486" s="391" customFormat="1" customHeight="1" spans="1:3">
      <c r="A486" s="392"/>
      <c r="B486" s="393"/>
      <c r="C486" s="394"/>
    </row>
    <row r="487" s="391" customFormat="1" customHeight="1" spans="1:3">
      <c r="A487" s="392"/>
      <c r="B487" s="393"/>
      <c r="C487" s="394"/>
    </row>
    <row r="488" s="391" customFormat="1" customHeight="1" spans="1:3">
      <c r="A488" s="392"/>
      <c r="B488" s="393"/>
      <c r="C488" s="394"/>
    </row>
    <row r="489" s="391" customFormat="1" customHeight="1" spans="1:3">
      <c r="A489" s="392"/>
      <c r="B489" s="393"/>
      <c r="C489" s="394"/>
    </row>
    <row r="490" s="391" customFormat="1" customHeight="1" spans="1:3">
      <c r="A490" s="392"/>
      <c r="B490" s="393"/>
      <c r="C490" s="394"/>
    </row>
    <row r="491" s="391" customFormat="1" customHeight="1" spans="1:3">
      <c r="A491" s="392"/>
      <c r="B491" s="393"/>
      <c r="C491" s="394"/>
    </row>
    <row r="492" s="391" customFormat="1" customHeight="1" spans="1:3">
      <c r="A492" s="392"/>
      <c r="B492" s="393"/>
      <c r="C492" s="394"/>
    </row>
    <row r="493" s="391" customFormat="1" customHeight="1" spans="1:3">
      <c r="A493" s="392"/>
      <c r="B493" s="393"/>
      <c r="C493" s="394"/>
    </row>
    <row r="494" s="391" customFormat="1" customHeight="1" spans="1:3">
      <c r="A494" s="392"/>
      <c r="B494" s="393"/>
      <c r="C494" s="394"/>
    </row>
    <row r="495" s="391" customFormat="1" customHeight="1" spans="1:3">
      <c r="A495" s="392"/>
      <c r="B495" s="393"/>
      <c r="C495" s="394"/>
    </row>
    <row r="496" s="391" customFormat="1" customHeight="1" spans="1:3">
      <c r="A496" s="392"/>
      <c r="B496" s="393"/>
      <c r="C496" s="394"/>
    </row>
    <row r="497" s="391" customFormat="1" customHeight="1" spans="1:3">
      <c r="A497" s="392"/>
      <c r="B497" s="393"/>
      <c r="C497" s="394"/>
    </row>
    <row r="498" s="391" customFormat="1" customHeight="1" spans="1:3">
      <c r="A498" s="392"/>
      <c r="B498" s="393"/>
      <c r="C498" s="394"/>
    </row>
    <row r="499" s="391" customFormat="1" customHeight="1" spans="1:3">
      <c r="A499" s="392"/>
      <c r="B499" s="393"/>
      <c r="C499" s="394"/>
    </row>
    <row r="500" s="391" customFormat="1" customHeight="1" spans="1:3">
      <c r="A500" s="392"/>
      <c r="B500" s="393"/>
      <c r="C500" s="394"/>
    </row>
    <row r="501" s="391" customFormat="1" customHeight="1" spans="1:3">
      <c r="A501" s="392"/>
      <c r="B501" s="393"/>
      <c r="C501" s="394"/>
    </row>
    <row r="502" s="391" customFormat="1" customHeight="1" spans="1:3">
      <c r="A502" s="392"/>
      <c r="B502" s="393"/>
      <c r="C502" s="394"/>
    </row>
    <row r="503" s="391" customFormat="1" customHeight="1" spans="1:3">
      <c r="A503" s="392"/>
      <c r="B503" s="393"/>
      <c r="C503" s="394"/>
    </row>
    <row r="504" s="391" customFormat="1" customHeight="1" spans="1:3">
      <c r="A504" s="392"/>
      <c r="B504" s="393"/>
      <c r="C504" s="394"/>
    </row>
    <row r="505" s="391" customFormat="1" customHeight="1" spans="1:3">
      <c r="A505" s="392"/>
      <c r="B505" s="393"/>
      <c r="C505" s="394"/>
    </row>
    <row r="506" s="391" customFormat="1" customHeight="1" spans="1:3">
      <c r="A506" s="392"/>
      <c r="B506" s="393"/>
      <c r="C506" s="394"/>
    </row>
    <row r="507" s="391" customFormat="1" customHeight="1" spans="1:3">
      <c r="A507" s="392"/>
      <c r="B507" s="393"/>
      <c r="C507" s="394"/>
    </row>
    <row r="508" s="391" customFormat="1" customHeight="1" spans="1:3">
      <c r="A508" s="392"/>
      <c r="B508" s="393"/>
      <c r="C508" s="394"/>
    </row>
    <row r="509" s="391" customFormat="1" customHeight="1" spans="1:3">
      <c r="A509" s="392"/>
      <c r="B509" s="393"/>
      <c r="C509" s="394"/>
    </row>
    <row r="510" s="391" customFormat="1" customHeight="1" spans="1:3">
      <c r="A510" s="392"/>
      <c r="B510" s="393"/>
      <c r="C510" s="394"/>
    </row>
    <row r="511" s="391" customFormat="1" customHeight="1" spans="1:3">
      <c r="A511" s="392"/>
      <c r="B511" s="393"/>
      <c r="C511" s="394"/>
    </row>
    <row r="512" s="391" customFormat="1" customHeight="1" spans="1:3">
      <c r="A512" s="392"/>
      <c r="B512" s="393"/>
      <c r="C512" s="394"/>
    </row>
    <row r="513" s="391" customFormat="1" customHeight="1" spans="1:3">
      <c r="A513" s="392"/>
      <c r="B513" s="393"/>
      <c r="C513" s="394"/>
    </row>
    <row r="514" s="391" customFormat="1" customHeight="1" spans="1:3">
      <c r="A514" s="392"/>
      <c r="B514" s="393"/>
      <c r="C514" s="394"/>
    </row>
    <row r="515" s="391" customFormat="1" customHeight="1" spans="1:3">
      <c r="A515" s="392"/>
      <c r="B515" s="393"/>
      <c r="C515" s="394"/>
    </row>
    <row r="516" s="391" customFormat="1" customHeight="1" spans="1:3">
      <c r="A516" s="392"/>
      <c r="B516" s="393"/>
      <c r="C516" s="394"/>
    </row>
    <row r="517" s="391" customFormat="1" customHeight="1" spans="1:3">
      <c r="A517" s="392"/>
      <c r="B517" s="393"/>
      <c r="C517" s="394"/>
    </row>
    <row r="518" s="391" customFormat="1" customHeight="1" spans="1:3">
      <c r="A518" s="392"/>
      <c r="B518" s="393"/>
      <c r="C518" s="394"/>
    </row>
    <row r="519" s="391" customFormat="1" customHeight="1" spans="1:3">
      <c r="A519" s="392"/>
      <c r="B519" s="393"/>
      <c r="C519" s="394"/>
    </row>
    <row r="520" s="391" customFormat="1" customHeight="1" spans="1:3">
      <c r="A520" s="392"/>
      <c r="B520" s="393"/>
      <c r="C520" s="394"/>
    </row>
    <row r="521" s="391" customFormat="1" customHeight="1" spans="1:3">
      <c r="A521" s="392"/>
      <c r="B521" s="393"/>
      <c r="C521" s="394"/>
    </row>
    <row r="522" s="391" customFormat="1" customHeight="1" spans="1:3">
      <c r="A522" s="392"/>
      <c r="B522" s="393"/>
      <c r="C522" s="394"/>
    </row>
    <row r="523" s="391" customFormat="1" customHeight="1" spans="1:3">
      <c r="A523" s="392"/>
      <c r="B523" s="393"/>
      <c r="C523" s="394"/>
    </row>
    <row r="524" s="391" customFormat="1" customHeight="1" spans="1:3">
      <c r="A524" s="392"/>
      <c r="B524" s="393"/>
      <c r="C524" s="394"/>
    </row>
    <row r="525" s="391" customFormat="1" customHeight="1" spans="1:3">
      <c r="A525" s="392"/>
      <c r="B525" s="393"/>
      <c r="C525" s="394"/>
    </row>
    <row r="526" s="391" customFormat="1" customHeight="1" spans="1:3">
      <c r="A526" s="392"/>
      <c r="B526" s="393"/>
      <c r="C526" s="394"/>
    </row>
    <row r="527" s="391" customFormat="1" customHeight="1" spans="1:3">
      <c r="A527" s="392"/>
      <c r="B527" s="393"/>
      <c r="C527" s="394"/>
    </row>
    <row r="528" s="391" customFormat="1" customHeight="1" spans="1:3">
      <c r="A528" s="392"/>
      <c r="B528" s="393"/>
      <c r="C528" s="394"/>
    </row>
    <row r="529" s="391" customFormat="1" customHeight="1" spans="1:3">
      <c r="A529" s="392"/>
      <c r="B529" s="393"/>
      <c r="C529" s="394"/>
    </row>
    <row r="530" s="391" customFormat="1" customHeight="1" spans="1:3">
      <c r="A530" s="392"/>
      <c r="B530" s="393"/>
      <c r="C530" s="394"/>
    </row>
    <row r="531" s="391" customFormat="1" customHeight="1" spans="1:3">
      <c r="A531" s="392"/>
      <c r="B531" s="393"/>
      <c r="C531" s="394"/>
    </row>
    <row r="532" s="391" customFormat="1" customHeight="1" spans="1:3">
      <c r="A532" s="392"/>
      <c r="B532" s="393"/>
      <c r="C532" s="394"/>
    </row>
    <row r="533" s="391" customFormat="1" customHeight="1" spans="1:3">
      <c r="A533" s="392"/>
      <c r="B533" s="393"/>
      <c r="C533" s="394"/>
    </row>
    <row r="534" s="391" customFormat="1" customHeight="1" spans="1:3">
      <c r="A534" s="392"/>
      <c r="B534" s="393"/>
      <c r="C534" s="394"/>
    </row>
    <row r="535" s="391" customFormat="1" customHeight="1" spans="1:3">
      <c r="A535" s="392"/>
      <c r="B535" s="393"/>
      <c r="C535" s="394"/>
    </row>
    <row r="536" s="391" customFormat="1" customHeight="1" spans="1:3">
      <c r="A536" s="392"/>
      <c r="B536" s="393"/>
      <c r="C536" s="394"/>
    </row>
    <row r="537" s="391" customFormat="1" customHeight="1" spans="1:3">
      <c r="A537" s="392"/>
      <c r="B537" s="393"/>
      <c r="C537" s="394"/>
    </row>
    <row r="538" s="391" customFormat="1" customHeight="1" spans="1:3">
      <c r="A538" s="392"/>
      <c r="B538" s="393"/>
      <c r="C538" s="394"/>
    </row>
    <row r="539" s="391" customFormat="1" customHeight="1" spans="1:3">
      <c r="A539" s="392"/>
      <c r="B539" s="393"/>
      <c r="C539" s="394"/>
    </row>
    <row r="540" s="391" customFormat="1" customHeight="1" spans="1:3">
      <c r="A540" s="392"/>
      <c r="B540" s="393"/>
      <c r="C540" s="394"/>
    </row>
    <row r="541" s="391" customFormat="1" customHeight="1" spans="1:3">
      <c r="A541" s="392"/>
      <c r="B541" s="393"/>
      <c r="C541" s="394"/>
    </row>
    <row r="542" s="391" customFormat="1" customHeight="1" spans="1:3">
      <c r="A542" s="392"/>
      <c r="B542" s="393"/>
      <c r="C542" s="394"/>
    </row>
    <row r="543" s="391" customFormat="1" customHeight="1" spans="1:3">
      <c r="A543" s="392"/>
      <c r="B543" s="393"/>
      <c r="C543" s="394"/>
    </row>
    <row r="544" s="391" customFormat="1" customHeight="1" spans="1:3">
      <c r="A544" s="392"/>
      <c r="B544" s="393"/>
      <c r="C544" s="394"/>
    </row>
    <row r="545" s="391" customFormat="1" customHeight="1" spans="1:3">
      <c r="A545" s="392"/>
      <c r="B545" s="393"/>
      <c r="C545" s="394"/>
    </row>
    <row r="546" s="391" customFormat="1" customHeight="1" spans="1:3">
      <c r="A546" s="392"/>
      <c r="B546" s="393"/>
      <c r="C546" s="394"/>
    </row>
    <row r="547" s="391" customFormat="1" customHeight="1" spans="1:3">
      <c r="A547" s="392"/>
      <c r="B547" s="393"/>
      <c r="C547" s="394"/>
    </row>
    <row r="548" s="391" customFormat="1" customHeight="1" spans="1:3">
      <c r="A548" s="392"/>
      <c r="B548" s="393"/>
      <c r="C548" s="394"/>
    </row>
    <row r="549" s="391" customFormat="1" customHeight="1" spans="1:3">
      <c r="A549" s="392"/>
      <c r="B549" s="393"/>
      <c r="C549" s="394"/>
    </row>
    <row r="550" s="391" customFormat="1" customHeight="1" spans="1:3">
      <c r="A550" s="392"/>
      <c r="B550" s="393"/>
      <c r="C550" s="394"/>
    </row>
    <row r="551" s="391" customFormat="1" customHeight="1" spans="1:3">
      <c r="A551" s="392"/>
      <c r="B551" s="393"/>
      <c r="C551" s="394"/>
    </row>
    <row r="552" s="391" customFormat="1" customHeight="1" spans="1:3">
      <c r="A552" s="392"/>
      <c r="B552" s="393"/>
      <c r="C552" s="394"/>
    </row>
    <row r="553" s="391" customFormat="1" customHeight="1" spans="1:3">
      <c r="A553" s="392"/>
      <c r="B553" s="393"/>
      <c r="C553" s="394"/>
    </row>
    <row r="554" s="391" customFormat="1" customHeight="1" spans="1:3">
      <c r="A554" s="392"/>
      <c r="B554" s="393"/>
      <c r="C554" s="394"/>
    </row>
    <row r="555" s="391" customFormat="1" customHeight="1" spans="1:3">
      <c r="A555" s="392"/>
      <c r="B555" s="393"/>
      <c r="C555" s="394"/>
    </row>
    <row r="556" s="391" customFormat="1" customHeight="1" spans="1:3">
      <c r="A556" s="392"/>
      <c r="B556" s="393"/>
      <c r="C556" s="394"/>
    </row>
    <row r="557" s="391" customFormat="1" customHeight="1" spans="1:3">
      <c r="A557" s="392"/>
      <c r="B557" s="393"/>
      <c r="C557" s="394"/>
    </row>
    <row r="558" s="391" customFormat="1" customHeight="1" spans="1:3">
      <c r="A558" s="392"/>
      <c r="B558" s="393"/>
      <c r="C558" s="394"/>
    </row>
    <row r="559" s="391" customFormat="1" customHeight="1" spans="1:3">
      <c r="A559" s="392"/>
      <c r="B559" s="393"/>
      <c r="C559" s="394"/>
    </row>
    <row r="560" s="391" customFormat="1" customHeight="1" spans="1:3">
      <c r="A560" s="392"/>
      <c r="B560" s="393"/>
      <c r="C560" s="394"/>
    </row>
    <row r="561" s="391" customFormat="1" customHeight="1" spans="1:3">
      <c r="A561" s="392"/>
      <c r="B561" s="393"/>
      <c r="C561" s="394"/>
    </row>
    <row r="562" s="391" customFormat="1" customHeight="1" spans="1:3">
      <c r="A562" s="392"/>
      <c r="B562" s="393"/>
      <c r="C562" s="394"/>
    </row>
    <row r="563" s="391" customFormat="1" customHeight="1" spans="1:3">
      <c r="A563" s="392"/>
      <c r="B563" s="393"/>
      <c r="C563" s="394"/>
    </row>
    <row r="564" s="391" customFormat="1" customHeight="1" spans="1:3">
      <c r="A564" s="392"/>
      <c r="B564" s="393"/>
      <c r="C564" s="394"/>
    </row>
    <row r="565" s="391" customFormat="1" customHeight="1" spans="1:3">
      <c r="A565" s="392"/>
      <c r="B565" s="393"/>
      <c r="C565" s="394"/>
    </row>
    <row r="566" s="391" customFormat="1" customHeight="1" spans="1:3">
      <c r="A566" s="392"/>
      <c r="B566" s="393"/>
      <c r="C566" s="394"/>
    </row>
    <row r="567" s="391" customFormat="1" customHeight="1" spans="1:3">
      <c r="A567" s="392"/>
      <c r="B567" s="393"/>
      <c r="C567" s="394"/>
    </row>
    <row r="568" s="391" customFormat="1" customHeight="1" spans="1:3">
      <c r="A568" s="392"/>
      <c r="B568" s="393"/>
      <c r="C568" s="394"/>
    </row>
    <row r="569" s="391" customFormat="1" customHeight="1" spans="1:3">
      <c r="A569" s="392"/>
      <c r="B569" s="393"/>
      <c r="C569" s="394"/>
    </row>
    <row r="570" s="391" customFormat="1" customHeight="1" spans="1:3">
      <c r="A570" s="392"/>
      <c r="B570" s="393"/>
      <c r="C570" s="394"/>
    </row>
    <row r="571" s="391" customFormat="1" customHeight="1" spans="1:3">
      <c r="A571" s="392"/>
      <c r="B571" s="393"/>
      <c r="C571" s="394"/>
    </row>
    <row r="572" s="391" customFormat="1" customHeight="1" spans="1:3">
      <c r="A572" s="392"/>
      <c r="B572" s="393"/>
      <c r="C572" s="394"/>
    </row>
    <row r="573" s="391" customFormat="1" customHeight="1" spans="1:3">
      <c r="A573" s="392"/>
      <c r="B573" s="393"/>
      <c r="C573" s="394"/>
    </row>
    <row r="574" s="391" customFormat="1" customHeight="1" spans="1:3">
      <c r="A574" s="392"/>
      <c r="B574" s="393"/>
      <c r="C574" s="394"/>
    </row>
    <row r="575" s="391" customFormat="1" customHeight="1" spans="1:3">
      <c r="A575" s="392"/>
      <c r="B575" s="393"/>
      <c r="C575" s="394"/>
    </row>
    <row r="576" s="391" customFormat="1" customHeight="1" spans="1:3">
      <c r="A576" s="392"/>
      <c r="B576" s="393"/>
      <c r="C576" s="394"/>
    </row>
    <row r="577" s="391" customFormat="1" customHeight="1" spans="1:3">
      <c r="A577" s="392"/>
      <c r="B577" s="393"/>
      <c r="C577" s="394"/>
    </row>
    <row r="578" s="391" customFormat="1" customHeight="1" spans="1:3">
      <c r="A578" s="392"/>
      <c r="B578" s="393"/>
      <c r="C578" s="394"/>
    </row>
    <row r="579" s="391" customFormat="1" customHeight="1" spans="1:3">
      <c r="A579" s="392"/>
      <c r="B579" s="393"/>
      <c r="C579" s="394"/>
    </row>
    <row r="580" s="391" customFormat="1" customHeight="1" spans="1:3">
      <c r="A580" s="392"/>
      <c r="B580" s="393"/>
      <c r="C580" s="394"/>
    </row>
    <row r="581" s="391" customFormat="1" customHeight="1" spans="1:3">
      <c r="A581" s="392"/>
      <c r="B581" s="393"/>
      <c r="C581" s="394"/>
    </row>
    <row r="582" s="391" customFormat="1" customHeight="1" spans="1:3">
      <c r="A582" s="392"/>
      <c r="B582" s="393"/>
      <c r="C582" s="394"/>
    </row>
    <row r="583" s="391" customFormat="1" customHeight="1" spans="1:3">
      <c r="A583" s="392"/>
      <c r="B583" s="393"/>
      <c r="C583" s="394"/>
    </row>
    <row r="584" s="391" customFormat="1" customHeight="1" spans="1:3">
      <c r="A584" s="392"/>
      <c r="B584" s="393"/>
      <c r="C584" s="394"/>
    </row>
    <row r="585" s="391" customFormat="1" customHeight="1" spans="1:3">
      <c r="A585" s="392"/>
      <c r="B585" s="393"/>
      <c r="C585" s="394"/>
    </row>
    <row r="586" s="391" customFormat="1" customHeight="1" spans="1:3">
      <c r="A586" s="392"/>
      <c r="B586" s="393"/>
      <c r="C586" s="394"/>
    </row>
    <row r="587" s="391" customFormat="1" customHeight="1" spans="1:3">
      <c r="A587" s="392"/>
      <c r="B587" s="393"/>
      <c r="C587" s="394"/>
    </row>
    <row r="588" s="391" customFormat="1" customHeight="1" spans="1:3">
      <c r="A588" s="392"/>
      <c r="B588" s="393"/>
      <c r="C588" s="394"/>
    </row>
    <row r="589" s="391" customFormat="1" customHeight="1" spans="1:3">
      <c r="A589" s="392"/>
      <c r="B589" s="393"/>
      <c r="C589" s="394"/>
    </row>
    <row r="590" s="391" customFormat="1" customHeight="1" spans="1:3">
      <c r="A590" s="392"/>
      <c r="B590" s="393"/>
      <c r="C590" s="394"/>
    </row>
    <row r="591" s="391" customFormat="1" customHeight="1" spans="1:3">
      <c r="A591" s="392"/>
      <c r="B591" s="393"/>
      <c r="C591" s="394"/>
    </row>
    <row r="592" s="391" customFormat="1" customHeight="1" spans="1:3">
      <c r="A592" s="392"/>
      <c r="B592" s="393"/>
      <c r="C592" s="394"/>
    </row>
    <row r="593" s="391" customFormat="1" customHeight="1" spans="1:3">
      <c r="A593" s="392"/>
      <c r="B593" s="393"/>
      <c r="C593" s="394"/>
    </row>
    <row r="594" s="391" customFormat="1" customHeight="1" spans="1:3">
      <c r="A594" s="392"/>
      <c r="B594" s="393"/>
      <c r="C594" s="394"/>
    </row>
    <row r="595" s="391" customFormat="1" customHeight="1" spans="1:3">
      <c r="A595" s="392"/>
      <c r="B595" s="393"/>
      <c r="C595" s="394"/>
    </row>
    <row r="596" s="391" customFormat="1" customHeight="1" spans="1:3">
      <c r="A596" s="392"/>
      <c r="B596" s="393"/>
      <c r="C596" s="394"/>
    </row>
    <row r="597" s="391" customFormat="1" customHeight="1" spans="1:3">
      <c r="A597" s="392"/>
      <c r="B597" s="393"/>
      <c r="C597" s="394"/>
    </row>
    <row r="598" s="391" customFormat="1" customHeight="1" spans="1:3">
      <c r="A598" s="392"/>
      <c r="B598" s="393"/>
      <c r="C598" s="394"/>
    </row>
    <row r="599" s="391" customFormat="1" customHeight="1" spans="1:3">
      <c r="A599" s="392"/>
      <c r="B599" s="393"/>
      <c r="C599" s="394"/>
    </row>
    <row r="600" s="391" customFormat="1" customHeight="1" spans="1:3">
      <c r="A600" s="392"/>
      <c r="B600" s="393"/>
      <c r="C600" s="394"/>
    </row>
    <row r="601" s="391" customFormat="1" customHeight="1" spans="1:3">
      <c r="A601" s="392"/>
      <c r="B601" s="393"/>
      <c r="C601" s="394"/>
    </row>
    <row r="602" s="391" customFormat="1" customHeight="1" spans="1:3">
      <c r="A602" s="392"/>
      <c r="B602" s="393"/>
      <c r="C602" s="394"/>
    </row>
    <row r="603" s="391" customFormat="1" customHeight="1" spans="1:3">
      <c r="A603" s="392"/>
      <c r="B603" s="393"/>
      <c r="C603" s="394"/>
    </row>
    <row r="604" s="391" customFormat="1" customHeight="1" spans="1:3">
      <c r="A604" s="392"/>
      <c r="B604" s="393"/>
      <c r="C604" s="394"/>
    </row>
    <row r="605" s="391" customFormat="1" customHeight="1" spans="1:3">
      <c r="A605" s="392"/>
      <c r="B605" s="393"/>
      <c r="C605" s="394"/>
    </row>
    <row r="606" s="391" customFormat="1" customHeight="1" spans="1:3">
      <c r="A606" s="392"/>
      <c r="B606" s="393"/>
      <c r="C606" s="394"/>
    </row>
    <row r="607" s="391" customFormat="1" customHeight="1" spans="1:3">
      <c r="A607" s="392"/>
      <c r="B607" s="393"/>
      <c r="C607" s="394"/>
    </row>
    <row r="608" s="391" customFormat="1" customHeight="1" spans="1:3">
      <c r="A608" s="392"/>
      <c r="B608" s="393"/>
      <c r="C608" s="394"/>
    </row>
    <row r="609" s="391" customFormat="1" customHeight="1" spans="1:3">
      <c r="A609" s="392"/>
      <c r="B609" s="393"/>
      <c r="C609" s="394"/>
    </row>
    <row r="610" s="391" customFormat="1" customHeight="1" spans="1:3">
      <c r="A610" s="392"/>
      <c r="B610" s="393"/>
      <c r="C610" s="394"/>
    </row>
    <row r="611" s="391" customFormat="1" customHeight="1" spans="1:3">
      <c r="A611" s="392"/>
      <c r="B611" s="393"/>
      <c r="C611" s="394"/>
    </row>
    <row r="612" s="391" customFormat="1" customHeight="1" spans="1:3">
      <c r="A612" s="392"/>
      <c r="B612" s="393"/>
      <c r="C612" s="394"/>
    </row>
    <row r="613" s="391" customFormat="1" customHeight="1" spans="1:3">
      <c r="A613" s="392"/>
      <c r="B613" s="393"/>
      <c r="C613" s="394"/>
    </row>
    <row r="614" s="391" customFormat="1" customHeight="1" spans="1:3">
      <c r="A614" s="392"/>
      <c r="B614" s="393"/>
      <c r="C614" s="394"/>
    </row>
    <row r="615" s="391" customFormat="1" customHeight="1" spans="1:3">
      <c r="A615" s="392"/>
      <c r="B615" s="393"/>
      <c r="C615" s="394"/>
    </row>
    <row r="616" s="391" customFormat="1" customHeight="1" spans="1:3">
      <c r="A616" s="392"/>
      <c r="B616" s="393"/>
      <c r="C616" s="394"/>
    </row>
    <row r="617" s="391" customFormat="1" customHeight="1" spans="1:3">
      <c r="A617" s="392"/>
      <c r="B617" s="393"/>
      <c r="C617" s="394"/>
    </row>
    <row r="618" s="391" customFormat="1" customHeight="1" spans="1:3">
      <c r="A618" s="392"/>
      <c r="B618" s="393"/>
      <c r="C618" s="394"/>
    </row>
    <row r="619" s="391" customFormat="1" customHeight="1" spans="1:3">
      <c r="A619" s="392"/>
      <c r="B619" s="393"/>
      <c r="C619" s="394"/>
    </row>
    <row r="620" s="391" customFormat="1" customHeight="1" spans="1:3">
      <c r="A620" s="392"/>
      <c r="B620" s="393"/>
      <c r="C620" s="394"/>
    </row>
    <row r="621" s="391" customFormat="1" customHeight="1" spans="1:3">
      <c r="A621" s="392"/>
      <c r="B621" s="393"/>
      <c r="C621" s="394"/>
    </row>
    <row r="622" s="391" customFormat="1" customHeight="1" spans="1:3">
      <c r="A622" s="392"/>
      <c r="B622" s="393"/>
      <c r="C622" s="394"/>
    </row>
    <row r="623" s="391" customFormat="1" customHeight="1" spans="1:3">
      <c r="A623" s="392"/>
      <c r="B623" s="393"/>
      <c r="C623" s="394"/>
    </row>
    <row r="624" s="391" customFormat="1" customHeight="1" spans="1:3">
      <c r="A624" s="392"/>
      <c r="B624" s="393"/>
      <c r="C624" s="394"/>
    </row>
    <row r="625" s="391" customFormat="1" customHeight="1" spans="1:3">
      <c r="A625" s="392"/>
      <c r="B625" s="393"/>
      <c r="C625" s="394"/>
    </row>
    <row r="626" s="391" customFormat="1" customHeight="1" spans="1:3">
      <c r="A626" s="392"/>
      <c r="B626" s="393"/>
      <c r="C626" s="394"/>
    </row>
    <row r="627" s="391" customFormat="1" customHeight="1" spans="1:3">
      <c r="A627" s="392"/>
      <c r="B627" s="393"/>
      <c r="C627" s="394"/>
    </row>
    <row r="628" s="391" customFormat="1" customHeight="1" spans="1:3">
      <c r="A628" s="392"/>
      <c r="B628" s="393"/>
      <c r="C628" s="394"/>
    </row>
    <row r="629" s="391" customFormat="1" customHeight="1" spans="1:3">
      <c r="A629" s="392"/>
      <c r="B629" s="393"/>
      <c r="C629" s="394"/>
    </row>
    <row r="630" s="391" customFormat="1" customHeight="1" spans="1:3">
      <c r="A630" s="392"/>
      <c r="B630" s="393"/>
      <c r="C630" s="394"/>
    </row>
    <row r="631" s="391" customFormat="1" customHeight="1" spans="1:3">
      <c r="A631" s="392"/>
      <c r="B631" s="393"/>
      <c r="C631" s="394"/>
    </row>
    <row r="632" s="391" customFormat="1" customHeight="1" spans="1:3">
      <c r="A632" s="392"/>
      <c r="B632" s="393"/>
      <c r="C632" s="394"/>
    </row>
    <row r="633" s="391" customFormat="1" customHeight="1" spans="1:3">
      <c r="A633" s="392"/>
      <c r="B633" s="393"/>
      <c r="C633" s="394"/>
    </row>
    <row r="634" s="391" customFormat="1" customHeight="1" spans="1:3">
      <c r="A634" s="392"/>
      <c r="B634" s="393"/>
      <c r="C634" s="394"/>
    </row>
    <row r="635" s="391" customFormat="1" customHeight="1" spans="1:3">
      <c r="A635" s="392"/>
      <c r="B635" s="393"/>
      <c r="C635" s="394"/>
    </row>
    <row r="636" s="391" customFormat="1" customHeight="1" spans="1:3">
      <c r="A636" s="392"/>
      <c r="B636" s="393"/>
      <c r="C636" s="394"/>
    </row>
    <row r="637" s="391" customFormat="1" customHeight="1" spans="1:3">
      <c r="A637" s="392"/>
      <c r="B637" s="393"/>
      <c r="C637" s="394"/>
    </row>
    <row r="638" s="391" customFormat="1" customHeight="1" spans="1:3">
      <c r="A638" s="392"/>
      <c r="B638" s="393"/>
      <c r="C638" s="394"/>
    </row>
    <row r="639" s="391" customFormat="1" customHeight="1" spans="1:3">
      <c r="A639" s="392"/>
      <c r="B639" s="393"/>
      <c r="C639" s="394"/>
    </row>
    <row r="640" s="391" customFormat="1" customHeight="1" spans="1:3">
      <c r="A640" s="392"/>
      <c r="B640" s="393"/>
      <c r="C640" s="394"/>
    </row>
    <row r="641" s="391" customFormat="1" customHeight="1" spans="1:3">
      <c r="A641" s="392"/>
      <c r="B641" s="393"/>
      <c r="C641" s="394"/>
    </row>
    <row r="642" s="391" customFormat="1" customHeight="1" spans="1:3">
      <c r="A642" s="392"/>
      <c r="B642" s="393"/>
      <c r="C642" s="394"/>
    </row>
    <row r="643" s="391" customFormat="1" customHeight="1" spans="1:3">
      <c r="A643" s="392"/>
      <c r="B643" s="393"/>
      <c r="C643" s="394"/>
    </row>
    <row r="644" s="391" customFormat="1" customHeight="1" spans="1:3">
      <c r="A644" s="392"/>
      <c r="B644" s="393"/>
      <c r="C644" s="394"/>
    </row>
    <row r="645" s="391" customFormat="1" customHeight="1" spans="1:3">
      <c r="A645" s="392"/>
      <c r="B645" s="393"/>
      <c r="C645" s="394"/>
    </row>
    <row r="646" s="391" customFormat="1" customHeight="1" spans="1:3">
      <c r="A646" s="392"/>
      <c r="B646" s="393"/>
      <c r="C646" s="394"/>
    </row>
    <row r="647" s="391" customFormat="1" customHeight="1" spans="1:3">
      <c r="A647" s="392"/>
      <c r="B647" s="393"/>
      <c r="C647" s="394"/>
    </row>
    <row r="648" s="391" customFormat="1" customHeight="1" spans="1:3">
      <c r="A648" s="392"/>
      <c r="B648" s="393"/>
      <c r="C648" s="394"/>
    </row>
    <row r="649" s="391" customFormat="1" customHeight="1" spans="1:3">
      <c r="A649" s="392"/>
      <c r="B649" s="393"/>
      <c r="C649" s="394"/>
    </row>
    <row r="650" s="391" customFormat="1" customHeight="1" spans="1:3">
      <c r="A650" s="392"/>
      <c r="B650" s="393"/>
      <c r="C650" s="394"/>
    </row>
    <row r="651" s="391" customFormat="1" customHeight="1" spans="1:3">
      <c r="A651" s="392"/>
      <c r="B651" s="393"/>
      <c r="C651" s="394"/>
    </row>
    <row r="652" s="391" customFormat="1" customHeight="1" spans="1:3">
      <c r="A652" s="392"/>
      <c r="B652" s="393"/>
      <c r="C652" s="394"/>
    </row>
    <row r="653" s="391" customFormat="1" customHeight="1" spans="1:3">
      <c r="A653" s="392"/>
      <c r="B653" s="393"/>
      <c r="C653" s="394"/>
    </row>
    <row r="654" s="391" customFormat="1" customHeight="1" spans="1:3">
      <c r="A654" s="392"/>
      <c r="B654" s="393"/>
      <c r="C654" s="394"/>
    </row>
    <row r="655" s="391" customFormat="1" customHeight="1" spans="1:3">
      <c r="A655" s="392"/>
      <c r="B655" s="393"/>
      <c r="C655" s="394"/>
    </row>
    <row r="656" s="391" customFormat="1" customHeight="1" spans="1:3">
      <c r="A656" s="392"/>
      <c r="B656" s="393"/>
      <c r="C656" s="394"/>
    </row>
    <row r="657" s="391" customFormat="1" customHeight="1" spans="1:3">
      <c r="A657" s="392"/>
      <c r="B657" s="393"/>
      <c r="C657" s="394"/>
    </row>
    <row r="658" s="391" customFormat="1" customHeight="1" spans="1:3">
      <c r="A658" s="392"/>
      <c r="B658" s="393"/>
      <c r="C658" s="394"/>
    </row>
    <row r="659" s="391" customFormat="1" customHeight="1" spans="1:3">
      <c r="A659" s="392"/>
      <c r="B659" s="393"/>
      <c r="C659" s="394"/>
    </row>
    <row r="660" s="391" customFormat="1" customHeight="1" spans="1:3">
      <c r="A660" s="392"/>
      <c r="B660" s="393"/>
      <c r="C660" s="394"/>
    </row>
    <row r="661" s="391" customFormat="1" customHeight="1" spans="1:3">
      <c r="A661" s="392"/>
      <c r="B661" s="393"/>
      <c r="C661" s="394"/>
    </row>
    <row r="662" s="391" customFormat="1" customHeight="1" spans="1:3">
      <c r="A662" s="392"/>
      <c r="B662" s="393"/>
      <c r="C662" s="394"/>
    </row>
    <row r="663" s="391" customFormat="1" customHeight="1" spans="1:3">
      <c r="A663" s="392"/>
      <c r="B663" s="393"/>
      <c r="C663" s="394"/>
    </row>
    <row r="664" s="391" customFormat="1" customHeight="1" spans="1:3">
      <c r="A664" s="392"/>
      <c r="B664" s="393"/>
      <c r="C664" s="394"/>
    </row>
    <row r="665" s="391" customFormat="1" customHeight="1" spans="1:3">
      <c r="A665" s="392"/>
      <c r="B665" s="393"/>
      <c r="C665" s="394"/>
    </row>
    <row r="666" s="391" customFormat="1" customHeight="1" spans="1:3">
      <c r="A666" s="392"/>
      <c r="B666" s="393"/>
      <c r="C666" s="394"/>
    </row>
    <row r="667" s="391" customFormat="1" customHeight="1" spans="1:3">
      <c r="A667" s="392"/>
      <c r="B667" s="393"/>
      <c r="C667" s="394"/>
    </row>
    <row r="668" s="391" customFormat="1" customHeight="1" spans="1:3">
      <c r="A668" s="392"/>
      <c r="B668" s="393"/>
      <c r="C668" s="394"/>
    </row>
    <row r="669" s="391" customFormat="1" customHeight="1" spans="1:3">
      <c r="A669" s="392"/>
      <c r="B669" s="393"/>
      <c r="C669" s="394"/>
    </row>
    <row r="670" s="391" customFormat="1" customHeight="1" spans="1:3">
      <c r="A670" s="392"/>
      <c r="B670" s="393"/>
      <c r="C670" s="394"/>
    </row>
    <row r="671" s="391" customFormat="1" customHeight="1" spans="1:3">
      <c r="A671" s="392"/>
      <c r="B671" s="393"/>
      <c r="C671" s="394"/>
    </row>
    <row r="672" s="391" customFormat="1" customHeight="1" spans="1:3">
      <c r="A672" s="392"/>
      <c r="B672" s="393"/>
      <c r="C672" s="394"/>
    </row>
    <row r="673" s="391" customFormat="1" customHeight="1" spans="1:3">
      <c r="A673" s="392"/>
      <c r="B673" s="393"/>
      <c r="C673" s="394"/>
    </row>
    <row r="674" s="391" customFormat="1" customHeight="1" spans="1:3">
      <c r="A674" s="392"/>
      <c r="B674" s="393"/>
      <c r="C674" s="394"/>
    </row>
    <row r="675" s="391" customFormat="1" customHeight="1" spans="1:3">
      <c r="A675" s="392"/>
      <c r="B675" s="393"/>
      <c r="C675" s="394"/>
    </row>
    <row r="676" s="391" customFormat="1" customHeight="1" spans="1:3">
      <c r="A676" s="392"/>
      <c r="B676" s="393"/>
      <c r="C676" s="394"/>
    </row>
    <row r="677" s="391" customFormat="1" customHeight="1" spans="1:3">
      <c r="A677" s="392"/>
      <c r="B677" s="393"/>
      <c r="C677" s="394"/>
    </row>
    <row r="678" s="391" customFormat="1" customHeight="1" spans="1:3">
      <c r="A678" s="392"/>
      <c r="B678" s="393"/>
      <c r="C678" s="394"/>
    </row>
    <row r="679" s="391" customFormat="1" customHeight="1" spans="1:3">
      <c r="A679" s="392"/>
      <c r="B679" s="393"/>
      <c r="C679" s="394"/>
    </row>
    <row r="680" s="391" customFormat="1" customHeight="1" spans="1:3">
      <c r="A680" s="392"/>
      <c r="B680" s="393"/>
      <c r="C680" s="394"/>
    </row>
    <row r="681" s="391" customFormat="1" customHeight="1" spans="1:3">
      <c r="A681" s="392"/>
      <c r="B681" s="393"/>
      <c r="C681" s="394"/>
    </row>
    <row r="682" s="391" customFormat="1" customHeight="1" spans="1:3">
      <c r="A682" s="392"/>
      <c r="B682" s="393"/>
      <c r="C682" s="394"/>
    </row>
    <row r="683" s="391" customFormat="1" customHeight="1" spans="1:3">
      <c r="A683" s="392"/>
      <c r="B683" s="393"/>
      <c r="C683" s="394"/>
    </row>
    <row r="684" s="391" customFormat="1" customHeight="1" spans="1:3">
      <c r="A684" s="392"/>
      <c r="B684" s="393"/>
      <c r="C684" s="394"/>
    </row>
    <row r="685" s="391" customFormat="1" customHeight="1" spans="1:3">
      <c r="A685" s="392"/>
      <c r="B685" s="393"/>
      <c r="C685" s="394"/>
    </row>
    <row r="686" s="391" customFormat="1" customHeight="1" spans="1:3">
      <c r="A686" s="392"/>
      <c r="B686" s="393"/>
      <c r="C686" s="394"/>
    </row>
    <row r="687" s="391" customFormat="1" customHeight="1" spans="1:3">
      <c r="A687" s="392"/>
      <c r="B687" s="393"/>
      <c r="C687" s="394"/>
    </row>
    <row r="688" s="391" customFormat="1" customHeight="1" spans="1:3">
      <c r="A688" s="392"/>
      <c r="B688" s="393"/>
      <c r="C688" s="394"/>
    </row>
    <row r="689" s="391" customFormat="1" customHeight="1" spans="1:3">
      <c r="A689" s="392"/>
      <c r="B689" s="393"/>
      <c r="C689" s="394"/>
    </row>
    <row r="690" s="391" customFormat="1" customHeight="1" spans="1:3">
      <c r="A690" s="392"/>
      <c r="B690" s="393"/>
      <c r="C690" s="394"/>
    </row>
    <row r="691" s="391" customFormat="1" customHeight="1" spans="1:3">
      <c r="A691" s="392"/>
      <c r="B691" s="393"/>
      <c r="C691" s="394"/>
    </row>
    <row r="692" s="391" customFormat="1" customHeight="1" spans="1:3">
      <c r="A692" s="392"/>
      <c r="B692" s="393"/>
      <c r="C692" s="394"/>
    </row>
    <row r="693" s="391" customFormat="1" customHeight="1" spans="1:3">
      <c r="A693" s="392"/>
      <c r="B693" s="393"/>
      <c r="C693" s="394"/>
    </row>
    <row r="694" s="391" customFormat="1" customHeight="1" spans="1:3">
      <c r="A694" s="392"/>
      <c r="B694" s="393"/>
      <c r="C694" s="394"/>
    </row>
    <row r="695" s="391" customFormat="1" customHeight="1" spans="1:3">
      <c r="A695" s="392"/>
      <c r="B695" s="393"/>
      <c r="C695" s="394"/>
    </row>
    <row r="696" s="391" customFormat="1" customHeight="1" spans="1:3">
      <c r="A696" s="392"/>
      <c r="B696" s="393"/>
      <c r="C696" s="394"/>
    </row>
    <row r="697" s="391" customFormat="1" customHeight="1" spans="1:3">
      <c r="A697" s="392"/>
      <c r="B697" s="393"/>
      <c r="C697" s="394"/>
    </row>
    <row r="698" s="391" customFormat="1" customHeight="1" spans="1:3">
      <c r="A698" s="392"/>
      <c r="B698" s="393"/>
      <c r="C698" s="394"/>
    </row>
    <row r="699" s="391" customFormat="1" customHeight="1" spans="1:3">
      <c r="A699" s="392"/>
      <c r="B699" s="393"/>
      <c r="C699" s="394"/>
    </row>
    <row r="700" s="391" customFormat="1" customHeight="1" spans="1:3">
      <c r="A700" s="392"/>
      <c r="B700" s="393"/>
      <c r="C700" s="394"/>
    </row>
    <row r="701" s="391" customFormat="1" customHeight="1" spans="1:3">
      <c r="A701" s="392"/>
      <c r="B701" s="393"/>
      <c r="C701" s="394"/>
    </row>
    <row r="702" s="391" customFormat="1" customHeight="1" spans="1:3">
      <c r="A702" s="392"/>
      <c r="B702" s="393"/>
      <c r="C702" s="394"/>
    </row>
    <row r="703" s="391" customFormat="1" customHeight="1" spans="1:3">
      <c r="A703" s="392"/>
      <c r="B703" s="393"/>
      <c r="C703" s="394"/>
    </row>
    <row r="704" s="391" customFormat="1" customHeight="1" spans="1:3">
      <c r="A704" s="392"/>
      <c r="B704" s="393"/>
      <c r="C704" s="394"/>
    </row>
    <row r="705" s="391" customFormat="1" customHeight="1" spans="1:3">
      <c r="A705" s="392"/>
      <c r="B705" s="393"/>
      <c r="C705" s="394"/>
    </row>
    <row r="706" s="391" customFormat="1" customHeight="1" spans="1:3">
      <c r="A706" s="392"/>
      <c r="B706" s="393"/>
      <c r="C706" s="394"/>
    </row>
    <row r="707" s="391" customFormat="1" customHeight="1" spans="1:3">
      <c r="A707" s="392"/>
      <c r="B707" s="393"/>
      <c r="C707" s="394"/>
    </row>
    <row r="708" s="391" customFormat="1" customHeight="1" spans="1:3">
      <c r="A708" s="392"/>
      <c r="B708" s="393"/>
      <c r="C708" s="394"/>
    </row>
    <row r="709" s="391" customFormat="1" customHeight="1" spans="1:3">
      <c r="A709" s="392"/>
      <c r="B709" s="393"/>
      <c r="C709" s="394"/>
    </row>
    <row r="710" s="391" customFormat="1" customHeight="1" spans="1:3">
      <c r="A710" s="392"/>
      <c r="B710" s="393"/>
      <c r="C710" s="394"/>
    </row>
    <row r="711" s="391" customFormat="1" customHeight="1" spans="1:3">
      <c r="A711" s="392"/>
      <c r="B711" s="393"/>
      <c r="C711" s="394"/>
    </row>
    <row r="712" s="391" customFormat="1" customHeight="1" spans="1:3">
      <c r="A712" s="392"/>
      <c r="B712" s="393"/>
      <c r="C712" s="394"/>
    </row>
    <row r="713" s="391" customFormat="1" customHeight="1" spans="1:3">
      <c r="A713" s="392"/>
      <c r="B713" s="393"/>
      <c r="C713" s="394"/>
    </row>
    <row r="714" s="391" customFormat="1" customHeight="1" spans="1:3">
      <c r="A714" s="392"/>
      <c r="B714" s="393"/>
      <c r="C714" s="394"/>
    </row>
    <row r="715" s="391" customFormat="1" customHeight="1" spans="1:3">
      <c r="A715" s="392"/>
      <c r="B715" s="393"/>
      <c r="C715" s="394"/>
    </row>
    <row r="716" s="391" customFormat="1" customHeight="1" spans="1:3">
      <c r="A716" s="392"/>
      <c r="B716" s="393"/>
      <c r="C716" s="394"/>
    </row>
    <row r="717" s="391" customFormat="1" customHeight="1" spans="1:3">
      <c r="A717" s="392"/>
      <c r="B717" s="393"/>
      <c r="C717" s="394"/>
    </row>
    <row r="718" s="391" customFormat="1" customHeight="1" spans="1:3">
      <c r="A718" s="392"/>
      <c r="B718" s="393"/>
      <c r="C718" s="394"/>
    </row>
    <row r="719" s="391" customFormat="1" customHeight="1" spans="1:3">
      <c r="A719" s="392"/>
      <c r="B719" s="393"/>
      <c r="C719" s="394"/>
    </row>
    <row r="720" s="391" customFormat="1" customHeight="1" spans="1:3">
      <c r="A720" s="392"/>
      <c r="B720" s="393"/>
      <c r="C720" s="394"/>
    </row>
    <row r="721" s="391" customFormat="1" customHeight="1" spans="1:3">
      <c r="A721" s="392"/>
      <c r="B721" s="393"/>
      <c r="C721" s="394"/>
    </row>
    <row r="722" s="391" customFormat="1" customHeight="1" spans="1:3">
      <c r="A722" s="392"/>
      <c r="B722" s="393"/>
      <c r="C722" s="394"/>
    </row>
    <row r="723" s="391" customFormat="1" customHeight="1" spans="1:3">
      <c r="A723" s="392"/>
      <c r="B723" s="393"/>
      <c r="C723" s="394"/>
    </row>
    <row r="724" s="391" customFormat="1" customHeight="1" spans="1:3">
      <c r="A724" s="392"/>
      <c r="B724" s="393"/>
      <c r="C724" s="394"/>
    </row>
    <row r="725" s="391" customFormat="1" customHeight="1" spans="1:3">
      <c r="A725" s="392"/>
      <c r="B725" s="393"/>
      <c r="C725" s="394"/>
    </row>
    <row r="726" s="391" customFormat="1" customHeight="1" spans="1:3">
      <c r="A726" s="392"/>
      <c r="B726" s="393"/>
      <c r="C726" s="394"/>
    </row>
    <row r="727" s="391" customFormat="1" customHeight="1" spans="1:3">
      <c r="A727" s="392"/>
      <c r="B727" s="393"/>
      <c r="C727" s="394"/>
    </row>
    <row r="728" s="391" customFormat="1" customHeight="1" spans="1:3">
      <c r="A728" s="392"/>
      <c r="B728" s="393"/>
      <c r="C728" s="394"/>
    </row>
    <row r="729" s="391" customFormat="1" customHeight="1" spans="1:3">
      <c r="A729" s="392"/>
      <c r="B729" s="393"/>
      <c r="C729" s="394"/>
    </row>
    <row r="730" s="391" customFormat="1" customHeight="1" spans="1:3">
      <c r="A730" s="392"/>
      <c r="B730" s="393"/>
      <c r="C730" s="394"/>
    </row>
    <row r="731" s="391" customFormat="1" customHeight="1" spans="1:3">
      <c r="A731" s="392"/>
      <c r="B731" s="393"/>
      <c r="C731" s="394"/>
    </row>
    <row r="732" s="391" customFormat="1" customHeight="1" spans="1:3">
      <c r="A732" s="392"/>
      <c r="B732" s="393"/>
      <c r="C732" s="394"/>
    </row>
    <row r="733" s="391" customFormat="1" customHeight="1" spans="1:3">
      <c r="A733" s="392"/>
      <c r="B733" s="393"/>
      <c r="C733" s="394"/>
    </row>
    <row r="734" s="391" customFormat="1" customHeight="1" spans="1:3">
      <c r="A734" s="392"/>
      <c r="B734" s="393"/>
      <c r="C734" s="394"/>
    </row>
    <row r="735" s="391" customFormat="1" customHeight="1" spans="1:3">
      <c r="A735" s="392"/>
      <c r="B735" s="393"/>
      <c r="C735" s="394"/>
    </row>
    <row r="736" s="391" customFormat="1" customHeight="1" spans="1:3">
      <c r="A736" s="392"/>
      <c r="B736" s="393"/>
      <c r="C736" s="394"/>
    </row>
    <row r="737" s="391" customFormat="1" customHeight="1" spans="1:3">
      <c r="A737" s="392"/>
      <c r="B737" s="393"/>
      <c r="C737" s="394"/>
    </row>
    <row r="738" s="391" customFormat="1" customHeight="1" spans="1:3">
      <c r="A738" s="392"/>
      <c r="B738" s="393"/>
      <c r="C738" s="394"/>
    </row>
    <row r="739" s="391" customFormat="1" customHeight="1" spans="1:3">
      <c r="A739" s="392"/>
      <c r="B739" s="393"/>
      <c r="C739" s="394"/>
    </row>
    <row r="740" s="391" customFormat="1" customHeight="1" spans="1:3">
      <c r="A740" s="392"/>
      <c r="B740" s="393"/>
      <c r="C740" s="394"/>
    </row>
    <row r="741" s="391" customFormat="1" customHeight="1" spans="1:3">
      <c r="A741" s="392"/>
      <c r="B741" s="393"/>
      <c r="C741" s="394"/>
    </row>
    <row r="742" s="391" customFormat="1" customHeight="1" spans="1:3">
      <c r="A742" s="392"/>
      <c r="B742" s="393"/>
      <c r="C742" s="394"/>
    </row>
    <row r="743" s="391" customFormat="1" customHeight="1" spans="1:3">
      <c r="A743" s="392"/>
      <c r="B743" s="393"/>
      <c r="C743" s="394"/>
    </row>
    <row r="744" s="391" customFormat="1" customHeight="1" spans="1:3">
      <c r="A744" s="392"/>
      <c r="B744" s="393"/>
      <c r="C744" s="394"/>
    </row>
    <row r="745" s="391" customFormat="1" customHeight="1" spans="1:3">
      <c r="A745" s="392"/>
      <c r="B745" s="393"/>
      <c r="C745" s="394"/>
    </row>
    <row r="746" s="391" customFormat="1" customHeight="1" spans="1:3">
      <c r="A746" s="392"/>
      <c r="B746" s="393"/>
      <c r="C746" s="394"/>
    </row>
    <row r="747" s="391" customFormat="1" customHeight="1" spans="1:3">
      <c r="A747" s="392"/>
      <c r="B747" s="393"/>
      <c r="C747" s="394"/>
    </row>
    <row r="748" s="391" customFormat="1" customHeight="1" spans="1:3">
      <c r="A748" s="392"/>
      <c r="B748" s="393"/>
      <c r="C748" s="394"/>
    </row>
    <row r="749" s="391" customFormat="1" customHeight="1" spans="1:3">
      <c r="A749" s="392"/>
      <c r="B749" s="393"/>
      <c r="C749" s="394"/>
    </row>
    <row r="750" s="391" customFormat="1" customHeight="1" spans="1:3">
      <c r="A750" s="392"/>
      <c r="B750" s="393"/>
      <c r="C750" s="394"/>
    </row>
    <row r="751" s="391" customFormat="1" customHeight="1" spans="1:3">
      <c r="A751" s="392"/>
      <c r="B751" s="393"/>
      <c r="C751" s="394"/>
    </row>
    <row r="752" s="391" customFormat="1" customHeight="1" spans="1:3">
      <c r="A752" s="392"/>
      <c r="B752" s="393"/>
      <c r="C752" s="394"/>
    </row>
    <row r="753" s="391" customFormat="1" customHeight="1" spans="1:3">
      <c r="A753" s="392"/>
      <c r="B753" s="393"/>
      <c r="C753" s="394"/>
    </row>
    <row r="754" s="391" customFormat="1" customHeight="1" spans="1:3">
      <c r="A754" s="392"/>
      <c r="B754" s="393"/>
      <c r="C754" s="394"/>
    </row>
    <row r="755" s="391" customFormat="1" customHeight="1" spans="1:3">
      <c r="A755" s="392"/>
      <c r="B755" s="393"/>
      <c r="C755" s="394"/>
    </row>
    <row r="756" s="391" customFormat="1" customHeight="1" spans="1:3">
      <c r="A756" s="392"/>
      <c r="B756" s="393"/>
      <c r="C756" s="394"/>
    </row>
    <row r="757" s="391" customFormat="1" customHeight="1" spans="1:3">
      <c r="A757" s="392"/>
      <c r="B757" s="393"/>
      <c r="C757" s="394"/>
    </row>
    <row r="758" s="391" customFormat="1" customHeight="1" spans="1:3">
      <c r="A758" s="392"/>
      <c r="B758" s="393"/>
      <c r="C758" s="394"/>
    </row>
    <row r="759" s="391" customFormat="1" customHeight="1" spans="1:3">
      <c r="A759" s="392"/>
      <c r="B759" s="393"/>
      <c r="C759" s="394"/>
    </row>
    <row r="760" s="391" customFormat="1" customHeight="1" spans="1:3">
      <c r="A760" s="392"/>
      <c r="B760" s="393"/>
      <c r="C760" s="394"/>
    </row>
    <row r="761" s="391" customFormat="1" customHeight="1" spans="1:3">
      <c r="A761" s="392"/>
      <c r="B761" s="393"/>
      <c r="C761" s="394"/>
    </row>
    <row r="762" s="391" customFormat="1" customHeight="1" spans="1:3">
      <c r="A762" s="392"/>
      <c r="B762" s="393"/>
      <c r="C762" s="394"/>
    </row>
    <row r="763" s="391" customFormat="1" customHeight="1" spans="1:3">
      <c r="A763" s="392"/>
      <c r="B763" s="393"/>
      <c r="C763" s="394"/>
    </row>
    <row r="764" s="391" customFormat="1" customHeight="1" spans="1:3">
      <c r="A764" s="392"/>
      <c r="B764" s="393"/>
      <c r="C764" s="394"/>
    </row>
    <row r="765" s="391" customFormat="1" customHeight="1" spans="1:3">
      <c r="A765" s="392"/>
      <c r="B765" s="393"/>
      <c r="C765" s="394"/>
    </row>
    <row r="766" s="391" customFormat="1" customHeight="1" spans="1:3">
      <c r="A766" s="392"/>
      <c r="B766" s="393"/>
      <c r="C766" s="394"/>
    </row>
    <row r="767" s="391" customFormat="1" customHeight="1" spans="1:3">
      <c r="A767" s="392"/>
      <c r="B767" s="393"/>
      <c r="C767" s="394"/>
    </row>
    <row r="768" s="391" customFormat="1" customHeight="1" spans="1:3">
      <c r="A768" s="392"/>
      <c r="B768" s="393"/>
      <c r="C768" s="394"/>
    </row>
    <row r="769" s="391" customFormat="1" customHeight="1" spans="1:3">
      <c r="A769" s="392"/>
      <c r="B769" s="393"/>
      <c r="C769" s="394"/>
    </row>
    <row r="770" s="391" customFormat="1" customHeight="1" spans="1:3">
      <c r="A770" s="392"/>
      <c r="B770" s="393"/>
      <c r="C770" s="394"/>
    </row>
    <row r="771" s="391" customFormat="1" customHeight="1" spans="1:3">
      <c r="A771" s="392"/>
      <c r="B771" s="393"/>
      <c r="C771" s="394"/>
    </row>
    <row r="772" s="391" customFormat="1" customHeight="1" spans="1:3">
      <c r="A772" s="392"/>
      <c r="B772" s="393"/>
      <c r="C772" s="394"/>
    </row>
    <row r="773" s="391" customFormat="1" customHeight="1" spans="1:3">
      <c r="A773" s="392"/>
      <c r="B773" s="393"/>
      <c r="C773" s="394"/>
    </row>
    <row r="774" s="391" customFormat="1" customHeight="1" spans="1:3">
      <c r="A774" s="392"/>
      <c r="B774" s="393"/>
      <c r="C774" s="394"/>
    </row>
    <row r="775" s="391" customFormat="1" customHeight="1" spans="1:3">
      <c r="A775" s="392"/>
      <c r="B775" s="393"/>
      <c r="C775" s="394"/>
    </row>
    <row r="776" s="391" customFormat="1" customHeight="1" spans="1:3">
      <c r="A776" s="392"/>
      <c r="B776" s="393"/>
      <c r="C776" s="394"/>
    </row>
    <row r="777" s="391" customFormat="1" customHeight="1" spans="1:3">
      <c r="A777" s="392"/>
      <c r="B777" s="393"/>
      <c r="C777" s="394"/>
    </row>
    <row r="778" s="391" customFormat="1" customHeight="1" spans="1:3">
      <c r="A778" s="392"/>
      <c r="B778" s="393"/>
      <c r="C778" s="394"/>
    </row>
    <row r="779" s="391" customFormat="1" customHeight="1" spans="1:3">
      <c r="A779" s="392"/>
      <c r="B779" s="393"/>
      <c r="C779" s="394"/>
    </row>
    <row r="780" s="391" customFormat="1" customHeight="1" spans="1:3">
      <c r="A780" s="392"/>
      <c r="B780" s="393"/>
      <c r="C780" s="394"/>
    </row>
    <row r="781" s="391" customFormat="1" customHeight="1" spans="1:3">
      <c r="A781" s="392"/>
      <c r="B781" s="393"/>
      <c r="C781" s="394"/>
    </row>
    <row r="782" s="391" customFormat="1" customHeight="1" spans="1:3">
      <c r="A782" s="392"/>
      <c r="B782" s="393"/>
      <c r="C782" s="394"/>
    </row>
    <row r="783" s="391" customFormat="1" customHeight="1" spans="1:3">
      <c r="A783" s="392"/>
      <c r="B783" s="393"/>
      <c r="C783" s="394"/>
    </row>
    <row r="784" s="391" customFormat="1" customHeight="1" spans="1:3">
      <c r="A784" s="392"/>
      <c r="B784" s="393"/>
      <c r="C784" s="394"/>
    </row>
    <row r="785" s="391" customFormat="1" customHeight="1" spans="1:3">
      <c r="A785" s="392"/>
      <c r="B785" s="393"/>
      <c r="C785" s="394"/>
    </row>
    <row r="786" s="391" customFormat="1" customHeight="1" spans="1:3">
      <c r="A786" s="392"/>
      <c r="B786" s="393"/>
      <c r="C786" s="394"/>
    </row>
    <row r="787" s="391" customFormat="1" customHeight="1" spans="1:3">
      <c r="A787" s="392"/>
      <c r="B787" s="393"/>
      <c r="C787" s="394"/>
    </row>
    <row r="788" s="391" customFormat="1" customHeight="1" spans="1:3">
      <c r="A788" s="392"/>
      <c r="B788" s="393"/>
      <c r="C788" s="394"/>
    </row>
    <row r="789" s="391" customFormat="1" customHeight="1" spans="1:3">
      <c r="A789" s="392"/>
      <c r="B789" s="393"/>
      <c r="C789" s="394"/>
    </row>
    <row r="790" s="391" customFormat="1" customHeight="1" spans="1:3">
      <c r="A790" s="392"/>
      <c r="B790" s="393"/>
      <c r="C790" s="394"/>
    </row>
    <row r="791" s="391" customFormat="1" customHeight="1" spans="1:3">
      <c r="A791" s="392"/>
      <c r="B791" s="393"/>
      <c r="C791" s="394"/>
    </row>
    <row r="792" s="391" customFormat="1" customHeight="1" spans="1:3">
      <c r="A792" s="392"/>
      <c r="B792" s="393"/>
      <c r="C792" s="394"/>
    </row>
    <row r="793" s="391" customFormat="1" customHeight="1" spans="1:3">
      <c r="A793" s="392"/>
      <c r="B793" s="393"/>
      <c r="C793" s="394"/>
    </row>
    <row r="794" s="391" customFormat="1" customHeight="1" spans="1:3">
      <c r="A794" s="392"/>
      <c r="B794" s="393"/>
      <c r="C794" s="394"/>
    </row>
    <row r="795" s="391" customFormat="1" customHeight="1" spans="1:3">
      <c r="A795" s="392"/>
      <c r="B795" s="393"/>
      <c r="C795" s="394"/>
    </row>
    <row r="796" s="391" customFormat="1" customHeight="1" spans="1:3">
      <c r="A796" s="392"/>
      <c r="B796" s="393"/>
      <c r="C796" s="394"/>
    </row>
    <row r="797" s="391" customFormat="1" customHeight="1" spans="1:3">
      <c r="A797" s="392"/>
      <c r="B797" s="393"/>
      <c r="C797" s="394"/>
    </row>
    <row r="798" s="391" customFormat="1" customHeight="1" spans="1:3">
      <c r="A798" s="392"/>
      <c r="B798" s="393"/>
      <c r="C798" s="394"/>
    </row>
    <row r="799" s="391" customFormat="1" customHeight="1" spans="1:3">
      <c r="A799" s="392"/>
      <c r="B799" s="393"/>
      <c r="C799" s="394"/>
    </row>
    <row r="800" s="391" customFormat="1" customHeight="1" spans="1:3">
      <c r="A800" s="392"/>
      <c r="B800" s="393"/>
      <c r="C800" s="394"/>
    </row>
    <row r="801" s="391" customFormat="1" customHeight="1" spans="1:3">
      <c r="A801" s="392"/>
      <c r="B801" s="393"/>
      <c r="C801" s="394"/>
    </row>
    <row r="802" s="391" customFormat="1" customHeight="1" spans="1:3">
      <c r="A802" s="392"/>
      <c r="B802" s="393"/>
      <c r="C802" s="394"/>
    </row>
    <row r="803" s="391" customFormat="1" customHeight="1" spans="1:3">
      <c r="A803" s="392"/>
      <c r="B803" s="393"/>
      <c r="C803" s="394"/>
    </row>
    <row r="804" s="391" customFormat="1" customHeight="1" spans="1:3">
      <c r="A804" s="392"/>
      <c r="B804" s="393"/>
      <c r="C804" s="394"/>
    </row>
    <row r="805" s="391" customFormat="1" customHeight="1" spans="1:3">
      <c r="A805" s="392"/>
      <c r="B805" s="393"/>
      <c r="C805" s="394"/>
    </row>
    <row r="806" s="391" customFormat="1" customHeight="1" spans="1:3">
      <c r="A806" s="392"/>
      <c r="B806" s="393"/>
      <c r="C806" s="394"/>
    </row>
    <row r="807" s="391" customFormat="1" customHeight="1" spans="1:3">
      <c r="A807" s="392"/>
      <c r="B807" s="393"/>
      <c r="C807" s="394"/>
    </row>
    <row r="808" s="391" customFormat="1" customHeight="1" spans="1:3">
      <c r="A808" s="392"/>
      <c r="B808" s="393"/>
      <c r="C808" s="394"/>
    </row>
    <row r="809" s="391" customFormat="1" customHeight="1" spans="1:3">
      <c r="A809" s="392"/>
      <c r="B809" s="393"/>
      <c r="C809" s="394"/>
    </row>
    <row r="810" s="391" customFormat="1" customHeight="1" spans="1:3">
      <c r="A810" s="392"/>
      <c r="B810" s="393"/>
      <c r="C810" s="394"/>
    </row>
    <row r="811" s="391" customFormat="1" customHeight="1" spans="1:3">
      <c r="A811" s="392"/>
      <c r="B811" s="393"/>
      <c r="C811" s="394"/>
    </row>
    <row r="812" s="391" customFormat="1" customHeight="1" spans="1:3">
      <c r="A812" s="392"/>
      <c r="B812" s="393"/>
      <c r="C812" s="394"/>
    </row>
    <row r="813" s="391" customFormat="1" customHeight="1" spans="1:3">
      <c r="A813" s="392"/>
      <c r="B813" s="393"/>
      <c r="C813" s="394"/>
    </row>
    <row r="814" s="391" customFormat="1" customHeight="1" spans="1:3">
      <c r="A814" s="392"/>
      <c r="B814" s="393"/>
      <c r="C814" s="394"/>
    </row>
    <row r="815" s="391" customFormat="1" customHeight="1" spans="1:3">
      <c r="A815" s="392"/>
      <c r="B815" s="393"/>
      <c r="C815" s="394"/>
    </row>
    <row r="816" s="391" customFormat="1" customHeight="1" spans="1:3">
      <c r="A816" s="392"/>
      <c r="B816" s="393"/>
      <c r="C816" s="394"/>
    </row>
    <row r="817" s="391" customFormat="1" customHeight="1" spans="1:3">
      <c r="A817" s="392"/>
      <c r="B817" s="393"/>
      <c r="C817" s="394"/>
    </row>
    <row r="818" s="391" customFormat="1" customHeight="1" spans="1:3">
      <c r="A818" s="392"/>
      <c r="B818" s="393"/>
      <c r="C818" s="394"/>
    </row>
    <row r="819" s="391" customFormat="1" customHeight="1" spans="1:3">
      <c r="A819" s="392"/>
      <c r="B819" s="393"/>
      <c r="C819" s="394"/>
    </row>
    <row r="820" s="391" customFormat="1" customHeight="1" spans="1:3">
      <c r="A820" s="392"/>
      <c r="B820" s="393"/>
      <c r="C820" s="394"/>
    </row>
    <row r="821" s="391" customFormat="1" customHeight="1" spans="1:3">
      <c r="A821" s="392"/>
      <c r="B821" s="393"/>
      <c r="C821" s="394"/>
    </row>
    <row r="822" s="391" customFormat="1" customHeight="1" spans="1:3">
      <c r="A822" s="392"/>
      <c r="B822" s="393"/>
      <c r="C822" s="394"/>
    </row>
    <row r="823" s="391" customFormat="1" customHeight="1" spans="1:3">
      <c r="A823" s="392"/>
      <c r="B823" s="393"/>
      <c r="C823" s="394"/>
    </row>
    <row r="824" s="391" customFormat="1" customHeight="1" spans="1:3">
      <c r="A824" s="392"/>
      <c r="B824" s="393"/>
      <c r="C824" s="394"/>
    </row>
    <row r="825" s="391" customFormat="1" customHeight="1" spans="1:3">
      <c r="A825" s="392"/>
      <c r="B825" s="393"/>
      <c r="C825" s="394"/>
    </row>
    <row r="826" s="391" customFormat="1" customHeight="1" spans="1:3">
      <c r="A826" s="392"/>
      <c r="B826" s="393"/>
      <c r="C826" s="394"/>
    </row>
    <row r="827" s="391" customFormat="1" customHeight="1" spans="1:3">
      <c r="A827" s="392"/>
      <c r="B827" s="393"/>
      <c r="C827" s="394"/>
    </row>
    <row r="828" s="391" customFormat="1" customHeight="1" spans="1:3">
      <c r="A828" s="392"/>
      <c r="B828" s="393"/>
      <c r="C828" s="394"/>
    </row>
    <row r="829" s="391" customFormat="1" customHeight="1" spans="1:3">
      <c r="A829" s="392"/>
      <c r="B829" s="393"/>
      <c r="C829" s="394"/>
    </row>
    <row r="830" s="391" customFormat="1" customHeight="1" spans="1:3">
      <c r="A830" s="392"/>
      <c r="B830" s="393"/>
      <c r="C830" s="394"/>
    </row>
    <row r="831" s="391" customFormat="1" customHeight="1" spans="1:3">
      <c r="A831" s="392"/>
      <c r="B831" s="393"/>
      <c r="C831" s="394"/>
    </row>
    <row r="832" s="391" customFormat="1" customHeight="1" spans="1:3">
      <c r="A832" s="392"/>
      <c r="B832" s="393"/>
      <c r="C832" s="394"/>
    </row>
    <row r="833" s="391" customFormat="1" customHeight="1" spans="1:3">
      <c r="A833" s="392"/>
      <c r="B833" s="393"/>
      <c r="C833" s="394"/>
    </row>
    <row r="834" s="391" customFormat="1" customHeight="1" spans="1:3">
      <c r="A834" s="392"/>
      <c r="B834" s="393"/>
      <c r="C834" s="394"/>
    </row>
    <row r="835" s="391" customFormat="1" customHeight="1" spans="1:3">
      <c r="A835" s="392"/>
      <c r="B835" s="393"/>
      <c r="C835" s="394"/>
    </row>
    <row r="836" s="391" customFormat="1" customHeight="1" spans="1:3">
      <c r="A836" s="392"/>
      <c r="B836" s="393"/>
      <c r="C836" s="394"/>
    </row>
    <row r="837" s="391" customFormat="1" customHeight="1" spans="1:3">
      <c r="A837" s="392"/>
      <c r="B837" s="393"/>
      <c r="C837" s="394"/>
    </row>
    <row r="838" s="391" customFormat="1" customHeight="1" spans="1:3">
      <c r="A838" s="392"/>
      <c r="B838" s="393"/>
      <c r="C838" s="394"/>
    </row>
    <row r="839" s="391" customFormat="1" customHeight="1" spans="1:3">
      <c r="A839" s="392"/>
      <c r="B839" s="393"/>
      <c r="C839" s="394"/>
    </row>
    <row r="840" s="391" customFormat="1" customHeight="1" spans="1:3">
      <c r="A840" s="392"/>
      <c r="B840" s="393"/>
      <c r="C840" s="394"/>
    </row>
    <row r="841" s="391" customFormat="1" customHeight="1" spans="1:3">
      <c r="A841" s="392"/>
      <c r="B841" s="393"/>
      <c r="C841" s="394"/>
    </row>
    <row r="842" s="391" customFormat="1" customHeight="1" spans="1:3">
      <c r="A842" s="392"/>
      <c r="B842" s="393"/>
      <c r="C842" s="394"/>
    </row>
    <row r="843" s="391" customFormat="1" customHeight="1" spans="1:3">
      <c r="A843" s="392"/>
      <c r="B843" s="393"/>
      <c r="C843" s="394"/>
    </row>
    <row r="844" s="391" customFormat="1" customHeight="1" spans="1:3">
      <c r="A844" s="392"/>
      <c r="B844" s="393"/>
      <c r="C844" s="394"/>
    </row>
    <row r="845" s="391" customFormat="1" customHeight="1" spans="1:3">
      <c r="A845" s="392"/>
      <c r="B845" s="393"/>
      <c r="C845" s="394"/>
    </row>
    <row r="846" s="391" customFormat="1" customHeight="1" spans="1:3">
      <c r="A846" s="392"/>
      <c r="B846" s="393"/>
      <c r="C846" s="394"/>
    </row>
    <row r="847" s="391" customFormat="1" customHeight="1" spans="1:3">
      <c r="A847" s="392"/>
      <c r="B847" s="393"/>
      <c r="C847" s="394"/>
    </row>
    <row r="848" s="391" customFormat="1" customHeight="1" spans="1:3">
      <c r="A848" s="392"/>
      <c r="B848" s="393"/>
      <c r="C848" s="394"/>
    </row>
    <row r="849" s="391" customFormat="1" customHeight="1" spans="1:3">
      <c r="A849" s="392"/>
      <c r="B849" s="393"/>
      <c r="C849" s="394"/>
    </row>
    <row r="850" s="391" customFormat="1" customHeight="1" spans="1:3">
      <c r="A850" s="392"/>
      <c r="B850" s="393"/>
      <c r="C850" s="394"/>
    </row>
    <row r="851" s="391" customFormat="1" customHeight="1" spans="1:3">
      <c r="A851" s="392"/>
      <c r="B851" s="393"/>
      <c r="C851" s="394"/>
    </row>
    <row r="852" s="391" customFormat="1" customHeight="1" spans="1:3">
      <c r="A852" s="392"/>
      <c r="B852" s="393"/>
      <c r="C852" s="394"/>
    </row>
    <row r="853" s="391" customFormat="1" customHeight="1" spans="1:3">
      <c r="A853" s="392"/>
      <c r="B853" s="393"/>
      <c r="C853" s="394"/>
    </row>
    <row r="854" s="391" customFormat="1" customHeight="1" spans="1:3">
      <c r="A854" s="392"/>
      <c r="B854" s="393"/>
      <c r="C854" s="394"/>
    </row>
    <row r="855" s="391" customFormat="1" customHeight="1" spans="1:3">
      <c r="A855" s="392"/>
      <c r="B855" s="393"/>
      <c r="C855" s="394"/>
    </row>
    <row r="856" s="391" customFormat="1" customHeight="1" spans="1:3">
      <c r="A856" s="392"/>
      <c r="B856" s="393"/>
      <c r="C856" s="394"/>
    </row>
    <row r="857" s="391" customFormat="1" customHeight="1" spans="1:3">
      <c r="A857" s="392"/>
      <c r="B857" s="393"/>
      <c r="C857" s="394"/>
    </row>
    <row r="858" s="391" customFormat="1" customHeight="1" spans="1:3">
      <c r="A858" s="392"/>
      <c r="B858" s="393"/>
      <c r="C858" s="394"/>
    </row>
    <row r="859" s="391" customFormat="1" customHeight="1" spans="1:3">
      <c r="A859" s="392"/>
      <c r="B859" s="393"/>
      <c r="C859" s="394"/>
    </row>
    <row r="860" s="391" customFormat="1" customHeight="1" spans="1:3">
      <c r="A860" s="392"/>
      <c r="B860" s="393"/>
      <c r="C860" s="394"/>
    </row>
    <row r="861" s="391" customFormat="1" customHeight="1" spans="1:3">
      <c r="A861" s="392"/>
      <c r="B861" s="393"/>
      <c r="C861" s="394"/>
    </row>
    <row r="862" s="391" customFormat="1" customHeight="1" spans="1:3">
      <c r="A862" s="392"/>
      <c r="B862" s="393"/>
      <c r="C862" s="394"/>
    </row>
    <row r="863" s="391" customFormat="1" customHeight="1" spans="1:3">
      <c r="A863" s="392"/>
      <c r="B863" s="393"/>
      <c r="C863" s="394"/>
    </row>
    <row r="864" s="391" customFormat="1" customHeight="1" spans="1:3">
      <c r="A864" s="392"/>
      <c r="B864" s="393"/>
      <c r="C864" s="394"/>
    </row>
    <row r="865" s="391" customFormat="1" customHeight="1" spans="1:3">
      <c r="A865" s="392"/>
      <c r="B865" s="393"/>
      <c r="C865" s="394"/>
    </row>
    <row r="866" s="391" customFormat="1" customHeight="1" spans="1:3">
      <c r="A866" s="392"/>
      <c r="B866" s="393"/>
      <c r="C866" s="394"/>
    </row>
    <row r="867" s="391" customFormat="1" customHeight="1" spans="1:3">
      <c r="A867" s="392"/>
      <c r="B867" s="393"/>
      <c r="C867" s="394"/>
    </row>
    <row r="868" s="391" customFormat="1" customHeight="1" spans="1:3">
      <c r="A868" s="392"/>
      <c r="B868" s="393"/>
      <c r="C868" s="394"/>
    </row>
    <row r="869" s="391" customFormat="1" customHeight="1" spans="1:3">
      <c r="A869" s="392"/>
      <c r="B869" s="393"/>
      <c r="C869" s="394"/>
    </row>
    <row r="870" s="391" customFormat="1" customHeight="1" spans="1:3">
      <c r="A870" s="392"/>
      <c r="B870" s="393"/>
      <c r="C870" s="394"/>
    </row>
    <row r="871" s="391" customFormat="1" customHeight="1" spans="1:3">
      <c r="A871" s="392"/>
      <c r="B871" s="393"/>
      <c r="C871" s="394"/>
    </row>
    <row r="872" s="391" customFormat="1" customHeight="1" spans="1:3">
      <c r="A872" s="392"/>
      <c r="B872" s="393"/>
      <c r="C872" s="394"/>
    </row>
    <row r="873" s="391" customFormat="1" customHeight="1" spans="1:3">
      <c r="A873" s="392"/>
      <c r="B873" s="393"/>
      <c r="C873" s="394"/>
    </row>
    <row r="874" s="391" customFormat="1" customHeight="1" spans="1:3">
      <c r="A874" s="392"/>
      <c r="B874" s="393"/>
      <c r="C874" s="394"/>
    </row>
    <row r="875" s="391" customFormat="1" customHeight="1" spans="1:3">
      <c r="A875" s="392"/>
      <c r="B875" s="393"/>
      <c r="C875" s="394"/>
    </row>
    <row r="876" s="391" customFormat="1" customHeight="1" spans="1:3">
      <c r="A876" s="392"/>
      <c r="B876" s="393"/>
      <c r="C876" s="394"/>
    </row>
    <row r="877" s="391" customFormat="1" customHeight="1" spans="1:3">
      <c r="A877" s="392"/>
      <c r="B877" s="393"/>
      <c r="C877" s="394"/>
    </row>
    <row r="878" s="391" customFormat="1" customHeight="1" spans="1:3">
      <c r="A878" s="392"/>
      <c r="B878" s="393"/>
      <c r="C878" s="394"/>
    </row>
    <row r="879" s="391" customFormat="1" customHeight="1" spans="1:3">
      <c r="A879" s="392"/>
      <c r="B879" s="393"/>
      <c r="C879" s="394"/>
    </row>
    <row r="880" s="391" customFormat="1" customHeight="1" spans="1:3">
      <c r="A880" s="392"/>
      <c r="B880" s="393"/>
      <c r="C880" s="394"/>
    </row>
    <row r="881" s="391" customFormat="1" customHeight="1" spans="1:3">
      <c r="A881" s="392"/>
      <c r="B881" s="393"/>
      <c r="C881" s="394"/>
    </row>
    <row r="882" s="391" customFormat="1" customHeight="1" spans="1:3">
      <c r="A882" s="392"/>
      <c r="B882" s="393"/>
      <c r="C882" s="394"/>
    </row>
    <row r="883" s="391" customFormat="1" customHeight="1" spans="1:3">
      <c r="A883" s="392"/>
      <c r="B883" s="393"/>
      <c r="C883" s="394"/>
    </row>
    <row r="884" s="391" customFormat="1" customHeight="1" spans="1:3">
      <c r="A884" s="392"/>
      <c r="B884" s="393"/>
      <c r="C884" s="394"/>
    </row>
    <row r="885" s="391" customFormat="1" customHeight="1" spans="1:3">
      <c r="A885" s="392"/>
      <c r="B885" s="393"/>
      <c r="C885" s="394"/>
    </row>
    <row r="886" s="391" customFormat="1" customHeight="1" spans="1:3">
      <c r="A886" s="392"/>
      <c r="B886" s="393"/>
      <c r="C886" s="394"/>
    </row>
    <row r="887" s="391" customFormat="1" customHeight="1" spans="1:3">
      <c r="A887" s="392"/>
      <c r="B887" s="393"/>
      <c r="C887" s="394"/>
    </row>
    <row r="888" s="391" customFormat="1" customHeight="1" spans="1:3">
      <c r="A888" s="392"/>
      <c r="B888" s="393"/>
      <c r="C888" s="394"/>
    </row>
    <row r="889" s="391" customFormat="1" customHeight="1" spans="1:3">
      <c r="A889" s="392"/>
      <c r="B889" s="393"/>
      <c r="C889" s="394"/>
    </row>
    <row r="890" s="391" customFormat="1" customHeight="1" spans="1:3">
      <c r="A890" s="392"/>
      <c r="B890" s="393"/>
      <c r="C890" s="394"/>
    </row>
    <row r="891" s="391" customFormat="1" customHeight="1" spans="1:3">
      <c r="A891" s="392"/>
      <c r="B891" s="393"/>
      <c r="C891" s="394"/>
    </row>
    <row r="892" s="391" customFormat="1" customHeight="1" spans="1:3">
      <c r="A892" s="392"/>
      <c r="B892" s="393"/>
      <c r="C892" s="394"/>
    </row>
    <row r="893" s="391" customFormat="1" customHeight="1" spans="1:3">
      <c r="A893" s="392"/>
      <c r="B893" s="393"/>
      <c r="C893" s="394"/>
    </row>
    <row r="894" s="391" customFormat="1" customHeight="1" spans="1:3">
      <c r="A894" s="392"/>
      <c r="B894" s="393"/>
      <c r="C894" s="394"/>
    </row>
    <row r="895" s="391" customFormat="1" customHeight="1" spans="1:3">
      <c r="A895" s="392"/>
      <c r="B895" s="393"/>
      <c r="C895" s="394"/>
    </row>
    <row r="896" s="391" customFormat="1" customHeight="1" spans="1:3">
      <c r="A896" s="392"/>
      <c r="B896" s="393"/>
      <c r="C896" s="394"/>
    </row>
    <row r="897" s="391" customFormat="1" customHeight="1" spans="1:3">
      <c r="A897" s="392"/>
      <c r="B897" s="393"/>
      <c r="C897" s="394"/>
    </row>
    <row r="898" s="391" customFormat="1" customHeight="1" spans="1:3">
      <c r="A898" s="392"/>
      <c r="B898" s="393"/>
      <c r="C898" s="394"/>
    </row>
    <row r="899" s="391" customFormat="1" customHeight="1" spans="1:3">
      <c r="A899" s="392"/>
      <c r="B899" s="393"/>
      <c r="C899" s="394"/>
    </row>
    <row r="900" s="391" customFormat="1" customHeight="1" spans="1:3">
      <c r="A900" s="392"/>
      <c r="B900" s="393"/>
      <c r="C900" s="394"/>
    </row>
    <row r="901" s="391" customFormat="1" customHeight="1" spans="1:3">
      <c r="A901" s="392"/>
      <c r="B901" s="393"/>
      <c r="C901" s="394"/>
    </row>
    <row r="902" s="391" customFormat="1" customHeight="1" spans="1:3">
      <c r="A902" s="392"/>
      <c r="B902" s="393"/>
      <c r="C902" s="394"/>
    </row>
    <row r="903" s="391" customFormat="1" customHeight="1" spans="1:3">
      <c r="A903" s="392"/>
      <c r="B903" s="393"/>
      <c r="C903" s="394"/>
    </row>
    <row r="904" s="391" customFormat="1" customHeight="1" spans="1:3">
      <c r="A904" s="392"/>
      <c r="B904" s="393"/>
      <c r="C904" s="394"/>
    </row>
    <row r="905" s="391" customFormat="1" customHeight="1" spans="1:3">
      <c r="A905" s="392"/>
      <c r="B905" s="393"/>
      <c r="C905" s="394"/>
    </row>
    <row r="906" s="391" customFormat="1" customHeight="1" spans="1:3">
      <c r="A906" s="392"/>
      <c r="B906" s="393"/>
      <c r="C906" s="394"/>
    </row>
    <row r="907" s="391" customFormat="1" customHeight="1" spans="1:3">
      <c r="A907" s="392"/>
      <c r="B907" s="393"/>
      <c r="C907" s="394"/>
    </row>
    <row r="908" s="391" customFormat="1" customHeight="1" spans="1:3">
      <c r="A908" s="392"/>
      <c r="B908" s="393"/>
      <c r="C908" s="394"/>
    </row>
    <row r="909" s="391" customFormat="1" customHeight="1" spans="1:3">
      <c r="A909" s="392"/>
      <c r="B909" s="393"/>
      <c r="C909" s="394"/>
    </row>
    <row r="910" s="391" customFormat="1" customHeight="1" spans="1:3">
      <c r="A910" s="392"/>
      <c r="B910" s="393"/>
      <c r="C910" s="394"/>
    </row>
    <row r="911" s="391" customFormat="1" customHeight="1" spans="1:3">
      <c r="A911" s="392"/>
      <c r="B911" s="393"/>
      <c r="C911" s="394"/>
    </row>
    <row r="912" s="391" customFormat="1" customHeight="1" spans="1:3">
      <c r="A912" s="392"/>
      <c r="B912" s="393"/>
      <c r="C912" s="394"/>
    </row>
    <row r="913" s="391" customFormat="1" customHeight="1" spans="1:3">
      <c r="A913" s="392"/>
      <c r="B913" s="393"/>
      <c r="C913" s="394"/>
    </row>
    <row r="914" s="391" customFormat="1" customHeight="1" spans="1:3">
      <c r="A914" s="392"/>
      <c r="B914" s="393"/>
      <c r="C914" s="394"/>
    </row>
    <row r="915" s="391" customFormat="1" customHeight="1" spans="1:3">
      <c r="A915" s="392"/>
      <c r="B915" s="393"/>
      <c r="C915" s="394"/>
    </row>
    <row r="916" s="391" customFormat="1" customHeight="1" spans="1:3">
      <c r="A916" s="392"/>
      <c r="B916" s="393"/>
      <c r="C916" s="394"/>
    </row>
    <row r="917" s="391" customFormat="1" customHeight="1" spans="1:3">
      <c r="A917" s="392"/>
      <c r="B917" s="393"/>
      <c r="C917" s="394"/>
    </row>
    <row r="918" s="391" customFormat="1" customHeight="1" spans="1:3">
      <c r="A918" s="392"/>
      <c r="B918" s="393"/>
      <c r="C918" s="394"/>
    </row>
    <row r="919" s="391" customFormat="1" customHeight="1" spans="1:3">
      <c r="A919" s="392"/>
      <c r="B919" s="393"/>
      <c r="C919" s="394"/>
    </row>
    <row r="920" s="391" customFormat="1" customHeight="1" spans="1:3">
      <c r="A920" s="392"/>
      <c r="B920" s="393"/>
      <c r="C920" s="394"/>
    </row>
    <row r="921" s="391" customFormat="1" customHeight="1" spans="1:3">
      <c r="A921" s="392"/>
      <c r="B921" s="393"/>
      <c r="C921" s="394"/>
    </row>
    <row r="922" s="391" customFormat="1" customHeight="1" spans="1:3">
      <c r="A922" s="392"/>
      <c r="B922" s="393"/>
      <c r="C922" s="394"/>
    </row>
    <row r="923" s="391" customFormat="1" customHeight="1" spans="1:3">
      <c r="A923" s="392"/>
      <c r="B923" s="393"/>
      <c r="C923" s="394"/>
    </row>
    <row r="924" s="391" customFormat="1" customHeight="1" spans="1:3">
      <c r="A924" s="392"/>
      <c r="B924" s="393"/>
      <c r="C924" s="394"/>
    </row>
    <row r="925" s="391" customFormat="1" customHeight="1" spans="1:3">
      <c r="A925" s="392"/>
      <c r="B925" s="393"/>
      <c r="C925" s="394"/>
    </row>
    <row r="926" s="391" customFormat="1" customHeight="1" spans="1:3">
      <c r="A926" s="392"/>
      <c r="B926" s="393"/>
      <c r="C926" s="394"/>
    </row>
    <row r="927" s="391" customFormat="1" customHeight="1" spans="1:3">
      <c r="A927" s="392"/>
      <c r="B927" s="393"/>
      <c r="C927" s="394"/>
    </row>
    <row r="928" s="391" customFormat="1" customHeight="1" spans="1:3">
      <c r="A928" s="392"/>
      <c r="B928" s="393"/>
      <c r="C928" s="394"/>
    </row>
    <row r="929" s="391" customFormat="1" customHeight="1" spans="1:3">
      <c r="A929" s="392"/>
      <c r="B929" s="393"/>
      <c r="C929" s="394"/>
    </row>
    <row r="930" s="391" customFormat="1" customHeight="1" spans="1:3">
      <c r="A930" s="392"/>
      <c r="B930" s="393"/>
      <c r="C930" s="394"/>
    </row>
    <row r="931" s="391" customFormat="1" customHeight="1" spans="1:3">
      <c r="A931" s="392"/>
      <c r="B931" s="393"/>
      <c r="C931" s="394"/>
    </row>
    <row r="932" s="391" customFormat="1" customHeight="1" spans="1:3">
      <c r="A932" s="392"/>
      <c r="B932" s="393"/>
      <c r="C932" s="394"/>
    </row>
    <row r="933" s="391" customFormat="1" customHeight="1" spans="1:3">
      <c r="A933" s="392"/>
      <c r="B933" s="393"/>
      <c r="C933" s="394"/>
    </row>
    <row r="934" s="391" customFormat="1" customHeight="1" spans="1:3">
      <c r="A934" s="392"/>
      <c r="B934" s="393"/>
      <c r="C934" s="394"/>
    </row>
    <row r="935" s="391" customFormat="1" customHeight="1" spans="1:3">
      <c r="A935" s="392"/>
      <c r="B935" s="393"/>
      <c r="C935" s="394"/>
    </row>
    <row r="936" s="391" customFormat="1" customHeight="1" spans="1:3">
      <c r="A936" s="392"/>
      <c r="B936" s="393"/>
      <c r="C936" s="394"/>
    </row>
    <row r="937" s="391" customFormat="1" customHeight="1" spans="1:3">
      <c r="A937" s="392"/>
      <c r="B937" s="393"/>
      <c r="C937" s="394"/>
    </row>
    <row r="938" s="391" customFormat="1" customHeight="1" spans="1:3">
      <c r="A938" s="392"/>
      <c r="B938" s="393"/>
      <c r="C938" s="394"/>
    </row>
    <row r="939" s="391" customFormat="1" customHeight="1" spans="1:3">
      <c r="A939" s="392"/>
      <c r="B939" s="393"/>
      <c r="C939" s="394"/>
    </row>
    <row r="940" s="391" customFormat="1" customHeight="1" spans="1:3">
      <c r="A940" s="392"/>
      <c r="B940" s="393"/>
      <c r="C940" s="394"/>
    </row>
    <row r="941" s="391" customFormat="1" customHeight="1" spans="1:3">
      <c r="A941" s="392"/>
      <c r="B941" s="393"/>
      <c r="C941" s="394"/>
    </row>
    <row r="942" s="391" customFormat="1" customHeight="1" spans="1:3">
      <c r="A942" s="392"/>
      <c r="B942" s="393"/>
      <c r="C942" s="394"/>
    </row>
    <row r="943" s="391" customFormat="1" customHeight="1" spans="1:3">
      <c r="A943" s="392"/>
      <c r="B943" s="393"/>
      <c r="C943" s="394"/>
    </row>
    <row r="944" s="391" customFormat="1" customHeight="1" spans="1:3">
      <c r="A944" s="392"/>
      <c r="B944" s="393"/>
      <c r="C944" s="394"/>
    </row>
    <row r="945" s="391" customFormat="1" customHeight="1" spans="1:3">
      <c r="A945" s="392"/>
      <c r="B945" s="393"/>
      <c r="C945" s="394"/>
    </row>
    <row r="946" s="391" customFormat="1" customHeight="1" spans="1:3">
      <c r="A946" s="392"/>
      <c r="B946" s="393"/>
      <c r="C946" s="394"/>
    </row>
    <row r="947" s="391" customFormat="1" customHeight="1" spans="1:3">
      <c r="A947" s="392"/>
      <c r="B947" s="393"/>
      <c r="C947" s="394"/>
    </row>
    <row r="948" s="391" customFormat="1" customHeight="1" spans="1:3">
      <c r="A948" s="392"/>
      <c r="B948" s="393"/>
      <c r="C948" s="394"/>
    </row>
    <row r="949" s="391" customFormat="1" customHeight="1" spans="1:3">
      <c r="A949" s="392"/>
      <c r="B949" s="393"/>
      <c r="C949" s="394"/>
    </row>
    <row r="950" s="391" customFormat="1" customHeight="1" spans="1:3">
      <c r="A950" s="392"/>
      <c r="B950" s="393"/>
      <c r="C950" s="394"/>
    </row>
    <row r="951" s="391" customFormat="1" customHeight="1" spans="1:3">
      <c r="A951" s="392"/>
      <c r="B951" s="393"/>
      <c r="C951" s="394"/>
    </row>
    <row r="952" s="391" customFormat="1" customHeight="1" spans="1:3">
      <c r="A952" s="392"/>
      <c r="B952" s="393"/>
      <c r="C952" s="394"/>
    </row>
    <row r="953" s="391" customFormat="1" customHeight="1" spans="1:3">
      <c r="A953" s="392"/>
      <c r="B953" s="393"/>
      <c r="C953" s="394"/>
    </row>
    <row r="954" s="391" customFormat="1" customHeight="1" spans="1:3">
      <c r="A954" s="392"/>
      <c r="B954" s="393"/>
      <c r="C954" s="394"/>
    </row>
    <row r="955" s="391" customFormat="1" customHeight="1" spans="1:3">
      <c r="A955" s="392"/>
      <c r="B955" s="393"/>
      <c r="C955" s="394"/>
    </row>
    <row r="956" s="391" customFormat="1" customHeight="1" spans="1:3">
      <c r="A956" s="392"/>
      <c r="B956" s="393"/>
      <c r="C956" s="394"/>
    </row>
    <row r="957" s="391" customFormat="1" customHeight="1" spans="1:3">
      <c r="A957" s="392"/>
      <c r="B957" s="393"/>
      <c r="C957" s="394"/>
    </row>
    <row r="958" s="391" customFormat="1" customHeight="1" spans="1:3">
      <c r="A958" s="392"/>
      <c r="B958" s="393"/>
      <c r="C958" s="394"/>
    </row>
    <row r="959" s="391" customFormat="1" customHeight="1" spans="1:3">
      <c r="A959" s="392"/>
      <c r="B959" s="393"/>
      <c r="C959" s="394"/>
    </row>
    <row r="960" s="391" customFormat="1" customHeight="1" spans="1:3">
      <c r="A960" s="392"/>
      <c r="B960" s="393"/>
      <c r="C960" s="394"/>
    </row>
    <row r="961" s="391" customFormat="1" customHeight="1" spans="1:3">
      <c r="A961" s="392"/>
      <c r="B961" s="393"/>
      <c r="C961" s="394"/>
    </row>
    <row r="962" s="391" customFormat="1" customHeight="1" spans="1:3">
      <c r="A962" s="392"/>
      <c r="B962" s="393"/>
      <c r="C962" s="394"/>
    </row>
    <row r="963" s="391" customFormat="1" customHeight="1" spans="1:3">
      <c r="A963" s="392"/>
      <c r="B963" s="393"/>
      <c r="C963" s="394"/>
    </row>
    <row r="964" s="391" customFormat="1" customHeight="1" spans="1:3">
      <c r="A964" s="392"/>
      <c r="B964" s="393"/>
      <c r="C964" s="394"/>
    </row>
    <row r="965" s="391" customFormat="1" customHeight="1" spans="1:3">
      <c r="A965" s="392"/>
      <c r="B965" s="393"/>
      <c r="C965" s="394"/>
    </row>
    <row r="966" s="391" customFormat="1" customHeight="1" spans="1:3">
      <c r="A966" s="392"/>
      <c r="B966" s="393"/>
      <c r="C966" s="394"/>
    </row>
    <row r="967" s="391" customFormat="1" customHeight="1" spans="1:3">
      <c r="A967" s="392"/>
      <c r="B967" s="393"/>
      <c r="C967" s="394"/>
    </row>
    <row r="968" s="391" customFormat="1" customHeight="1" spans="1:3">
      <c r="A968" s="392"/>
      <c r="B968" s="393"/>
      <c r="C968" s="394"/>
    </row>
    <row r="969" s="391" customFormat="1" customHeight="1" spans="1:3">
      <c r="A969" s="392"/>
      <c r="B969" s="393"/>
      <c r="C969" s="394"/>
    </row>
    <row r="970" s="391" customFormat="1" customHeight="1" spans="1:3">
      <c r="A970" s="392"/>
      <c r="B970" s="393"/>
      <c r="C970" s="394"/>
    </row>
    <row r="971" s="391" customFormat="1" customHeight="1" spans="1:3">
      <c r="A971" s="392"/>
      <c r="B971" s="393"/>
      <c r="C971" s="394"/>
    </row>
    <row r="972" s="391" customFormat="1" customHeight="1" spans="1:3">
      <c r="A972" s="392"/>
      <c r="B972" s="393"/>
      <c r="C972" s="394"/>
    </row>
    <row r="973" s="391" customFormat="1" customHeight="1" spans="1:3">
      <c r="A973" s="392"/>
      <c r="B973" s="393"/>
      <c r="C973" s="394"/>
    </row>
    <row r="974" s="391" customFormat="1" customHeight="1" spans="1:3">
      <c r="A974" s="392"/>
      <c r="B974" s="393"/>
      <c r="C974" s="394"/>
    </row>
    <row r="975" s="391" customFormat="1" customHeight="1" spans="1:3">
      <c r="A975" s="392"/>
      <c r="B975" s="393"/>
      <c r="C975" s="394"/>
    </row>
    <row r="976" s="391" customFormat="1" customHeight="1" spans="1:3">
      <c r="A976" s="392"/>
      <c r="B976" s="393"/>
      <c r="C976" s="394"/>
    </row>
    <row r="977" s="391" customFormat="1" customHeight="1" spans="1:3">
      <c r="A977" s="392"/>
      <c r="B977" s="393"/>
      <c r="C977" s="394"/>
    </row>
    <row r="978" s="391" customFormat="1" customHeight="1" spans="1:3">
      <c r="A978" s="392"/>
      <c r="B978" s="393"/>
      <c r="C978" s="394"/>
    </row>
    <row r="979" s="391" customFormat="1" customHeight="1" spans="1:3">
      <c r="A979" s="392"/>
      <c r="B979" s="393"/>
      <c r="C979" s="394"/>
    </row>
    <row r="980" s="391" customFormat="1" customHeight="1" spans="1:3">
      <c r="A980" s="392"/>
      <c r="B980" s="393"/>
      <c r="C980" s="394"/>
    </row>
    <row r="981" s="391" customFormat="1" customHeight="1" spans="1:3">
      <c r="A981" s="392"/>
      <c r="B981" s="393"/>
      <c r="C981" s="394"/>
    </row>
    <row r="982" s="391" customFormat="1" customHeight="1" spans="1:3">
      <c r="A982" s="392"/>
      <c r="B982" s="393"/>
      <c r="C982" s="394"/>
    </row>
    <row r="983" s="391" customFormat="1" customHeight="1" spans="1:3">
      <c r="A983" s="392"/>
      <c r="B983" s="393"/>
      <c r="C983" s="394"/>
    </row>
    <row r="984" s="391" customFormat="1" customHeight="1" spans="1:3">
      <c r="A984" s="392"/>
      <c r="B984" s="393"/>
      <c r="C984" s="394"/>
    </row>
    <row r="985" s="391" customFormat="1" customHeight="1" spans="1:3">
      <c r="A985" s="392"/>
      <c r="B985" s="393"/>
      <c r="C985" s="394"/>
    </row>
    <row r="986" s="391" customFormat="1" customHeight="1" spans="1:3">
      <c r="A986" s="392"/>
      <c r="B986" s="393"/>
      <c r="C986" s="394"/>
    </row>
    <row r="987" s="391" customFormat="1" customHeight="1" spans="1:3">
      <c r="A987" s="392"/>
      <c r="B987" s="393"/>
      <c r="C987" s="394"/>
    </row>
    <row r="988" s="391" customFormat="1" customHeight="1" spans="1:3">
      <c r="A988" s="392"/>
      <c r="B988" s="393"/>
      <c r="C988" s="394"/>
    </row>
    <row r="989" s="391" customFormat="1" customHeight="1" spans="1:3">
      <c r="A989" s="392"/>
      <c r="B989" s="393"/>
      <c r="C989" s="394"/>
    </row>
    <row r="990" s="391" customFormat="1" customHeight="1" spans="1:3">
      <c r="A990" s="392"/>
      <c r="B990" s="393"/>
      <c r="C990" s="394"/>
    </row>
    <row r="991" s="391" customFormat="1" customHeight="1" spans="1:3">
      <c r="A991" s="392"/>
      <c r="B991" s="393"/>
      <c r="C991" s="394"/>
    </row>
    <row r="992" s="391" customFormat="1" customHeight="1" spans="1:3">
      <c r="A992" s="392"/>
      <c r="B992" s="393"/>
      <c r="C992" s="394"/>
    </row>
    <row r="993" s="391" customFormat="1" customHeight="1" spans="1:3">
      <c r="A993" s="392"/>
      <c r="B993" s="393"/>
      <c r="C993" s="394"/>
    </row>
    <row r="994" s="391" customFormat="1" customHeight="1" spans="1:3">
      <c r="A994" s="392"/>
      <c r="B994" s="393"/>
      <c r="C994" s="394"/>
    </row>
    <row r="995" s="391" customFormat="1" customHeight="1" spans="1:3">
      <c r="A995" s="392"/>
      <c r="B995" s="393"/>
      <c r="C995" s="394"/>
    </row>
    <row r="996" s="391" customFormat="1" customHeight="1" spans="1:3">
      <c r="A996" s="392"/>
      <c r="B996" s="393"/>
      <c r="C996" s="394"/>
    </row>
    <row r="997" s="391" customFormat="1" customHeight="1" spans="1:3">
      <c r="A997" s="392"/>
      <c r="B997" s="393"/>
      <c r="C997" s="394"/>
    </row>
    <row r="998" s="391" customFormat="1" customHeight="1" spans="1:3">
      <c r="A998" s="392"/>
      <c r="B998" s="393"/>
      <c r="C998" s="394"/>
    </row>
    <row r="999" s="391" customFormat="1" customHeight="1" spans="1:3">
      <c r="A999" s="392"/>
      <c r="B999" s="393"/>
      <c r="C999" s="394"/>
    </row>
    <row r="1000" s="391" customFormat="1" customHeight="1" spans="1:3">
      <c r="A1000" s="392"/>
      <c r="B1000" s="393"/>
      <c r="C1000" s="394"/>
    </row>
    <row r="1001" s="391" customFormat="1" customHeight="1" spans="1:3">
      <c r="A1001" s="392"/>
      <c r="B1001" s="393"/>
      <c r="C1001" s="394"/>
    </row>
    <row r="1002" s="391" customFormat="1" customHeight="1" spans="1:3">
      <c r="A1002" s="392"/>
      <c r="B1002" s="393"/>
      <c r="C1002" s="394"/>
    </row>
    <row r="1003" s="391" customFormat="1" customHeight="1" spans="1:3">
      <c r="A1003" s="392"/>
      <c r="B1003" s="393"/>
      <c r="C1003" s="394"/>
    </row>
    <row r="1004" s="391" customFormat="1" customHeight="1" spans="1:3">
      <c r="A1004" s="392"/>
      <c r="B1004" s="393"/>
      <c r="C1004" s="394"/>
    </row>
    <row r="1005" s="391" customFormat="1" customHeight="1" spans="1:3">
      <c r="A1005" s="392"/>
      <c r="B1005" s="393"/>
      <c r="C1005" s="394"/>
    </row>
    <row r="1006" s="391" customFormat="1" customHeight="1" spans="1:3">
      <c r="A1006" s="392"/>
      <c r="B1006" s="393"/>
      <c r="C1006" s="394"/>
    </row>
    <row r="1007" s="391" customFormat="1" customHeight="1" spans="1:3">
      <c r="A1007" s="392"/>
      <c r="B1007" s="393"/>
      <c r="C1007" s="394"/>
    </row>
    <row r="1008" s="391" customFormat="1" customHeight="1" spans="1:3">
      <c r="A1008" s="392"/>
      <c r="B1008" s="393"/>
      <c r="C1008" s="394"/>
    </row>
    <row r="1009" s="391" customFormat="1" customHeight="1" spans="1:3">
      <c r="A1009" s="392"/>
      <c r="B1009" s="393"/>
      <c r="C1009" s="394"/>
    </row>
    <row r="1010" s="391" customFormat="1" customHeight="1" spans="1:3">
      <c r="A1010" s="392"/>
      <c r="B1010" s="393"/>
      <c r="C1010" s="394"/>
    </row>
    <row r="1011" s="391" customFormat="1" customHeight="1" spans="1:3">
      <c r="A1011" s="392"/>
      <c r="B1011" s="393"/>
      <c r="C1011" s="394"/>
    </row>
    <row r="1012" s="391" customFormat="1" customHeight="1" spans="1:3">
      <c r="A1012" s="392"/>
      <c r="B1012" s="393"/>
      <c r="C1012" s="394"/>
    </row>
    <row r="1013" s="391" customFormat="1" customHeight="1" spans="1:3">
      <c r="A1013" s="392"/>
      <c r="B1013" s="393"/>
      <c r="C1013" s="394"/>
    </row>
    <row r="1014" s="391" customFormat="1" customHeight="1" spans="1:3">
      <c r="A1014" s="392"/>
      <c r="B1014" s="393"/>
      <c r="C1014" s="394"/>
    </row>
    <row r="1015" s="391" customFormat="1" customHeight="1" spans="1:3">
      <c r="A1015" s="392"/>
      <c r="B1015" s="393"/>
      <c r="C1015" s="394"/>
    </row>
    <row r="1016" s="391" customFormat="1" customHeight="1" spans="1:3">
      <c r="A1016" s="392"/>
      <c r="B1016" s="393"/>
      <c r="C1016" s="394"/>
    </row>
    <row r="1017" s="391" customFormat="1" customHeight="1" spans="1:3">
      <c r="A1017" s="392"/>
      <c r="B1017" s="393"/>
      <c r="C1017" s="394"/>
    </row>
    <row r="1018" s="391" customFormat="1" customHeight="1" spans="1:3">
      <c r="A1018" s="392"/>
      <c r="B1018" s="393"/>
      <c r="C1018" s="394"/>
    </row>
    <row r="1019" s="391" customFormat="1" customHeight="1" spans="1:3">
      <c r="A1019" s="392"/>
      <c r="B1019" s="393"/>
      <c r="C1019" s="394"/>
    </row>
    <row r="1020" s="391" customFormat="1" customHeight="1" spans="1:3">
      <c r="A1020" s="392"/>
      <c r="B1020" s="393"/>
      <c r="C1020" s="394"/>
    </row>
    <row r="1021" s="391" customFormat="1" customHeight="1" spans="1:3">
      <c r="A1021" s="392"/>
      <c r="B1021" s="393"/>
      <c r="C1021" s="394"/>
    </row>
    <row r="1022" s="391" customFormat="1" customHeight="1" spans="1:3">
      <c r="A1022" s="392"/>
      <c r="B1022" s="393"/>
      <c r="C1022" s="394"/>
    </row>
    <row r="1023" s="391" customFormat="1" customHeight="1" spans="1:3">
      <c r="A1023" s="392"/>
      <c r="B1023" s="393"/>
      <c r="C1023" s="394"/>
    </row>
    <row r="1024" s="391" customFormat="1" customHeight="1" spans="1:3">
      <c r="A1024" s="392"/>
      <c r="B1024" s="393"/>
      <c r="C1024" s="394"/>
    </row>
    <row r="1025" s="391" customFormat="1" customHeight="1" spans="1:3">
      <c r="A1025" s="392"/>
      <c r="B1025" s="393"/>
      <c r="C1025" s="394"/>
    </row>
    <row r="1026" s="391" customFormat="1" customHeight="1" spans="1:3">
      <c r="A1026" s="392"/>
      <c r="B1026" s="393"/>
      <c r="C1026" s="394"/>
    </row>
    <row r="1027" s="391" customFormat="1" customHeight="1" spans="1:3">
      <c r="A1027" s="392"/>
      <c r="B1027" s="393"/>
      <c r="C1027" s="394"/>
    </row>
    <row r="1028" s="391" customFormat="1" customHeight="1" spans="1:3">
      <c r="A1028" s="392"/>
      <c r="B1028" s="393"/>
      <c r="C1028" s="394"/>
    </row>
    <row r="1029" s="391" customFormat="1" customHeight="1" spans="1:3">
      <c r="A1029" s="392"/>
      <c r="B1029" s="393"/>
      <c r="C1029" s="394"/>
    </row>
    <row r="1030" s="391" customFormat="1" customHeight="1" spans="1:3">
      <c r="A1030" s="392"/>
      <c r="B1030" s="393"/>
      <c r="C1030" s="394"/>
    </row>
    <row r="1031" s="391" customFormat="1" customHeight="1" spans="1:3">
      <c r="A1031" s="392"/>
      <c r="B1031" s="393"/>
      <c r="C1031" s="394"/>
    </row>
    <row r="1032" s="391" customFormat="1" customHeight="1" spans="1:3">
      <c r="A1032" s="392"/>
      <c r="B1032" s="393"/>
      <c r="C1032" s="394"/>
    </row>
    <row r="1033" s="391" customFormat="1" customHeight="1" spans="1:3">
      <c r="A1033" s="392"/>
      <c r="B1033" s="393"/>
      <c r="C1033" s="394"/>
    </row>
    <row r="1034" s="391" customFormat="1" customHeight="1" spans="1:3">
      <c r="A1034" s="392"/>
      <c r="B1034" s="393"/>
      <c r="C1034" s="394"/>
    </row>
    <row r="1035" s="391" customFormat="1" customHeight="1" spans="1:3">
      <c r="A1035" s="392"/>
      <c r="B1035" s="393"/>
      <c r="C1035" s="394"/>
    </row>
    <row r="1036" s="391" customFormat="1" customHeight="1" spans="1:3">
      <c r="A1036" s="392"/>
      <c r="B1036" s="393"/>
      <c r="C1036" s="394"/>
    </row>
    <row r="1037" s="391" customFormat="1" customHeight="1" spans="1:3">
      <c r="A1037" s="392"/>
      <c r="B1037" s="393"/>
      <c r="C1037" s="394"/>
    </row>
    <row r="1038" s="391" customFormat="1" customHeight="1" spans="1:3">
      <c r="A1038" s="392"/>
      <c r="B1038" s="393"/>
      <c r="C1038" s="394"/>
    </row>
    <row r="1039" s="391" customFormat="1" customHeight="1" spans="1:3">
      <c r="A1039" s="392"/>
      <c r="B1039" s="393"/>
      <c r="C1039" s="394"/>
    </row>
    <row r="1040" s="391" customFormat="1" customHeight="1" spans="1:3">
      <c r="A1040" s="392"/>
      <c r="B1040" s="393"/>
      <c r="C1040" s="394"/>
    </row>
    <row r="1041" s="391" customFormat="1" customHeight="1" spans="1:3">
      <c r="A1041" s="392"/>
      <c r="B1041" s="393"/>
      <c r="C1041" s="394"/>
    </row>
    <row r="1042" s="391" customFormat="1" customHeight="1" spans="1:3">
      <c r="A1042" s="392"/>
      <c r="B1042" s="393"/>
      <c r="C1042" s="394"/>
    </row>
    <row r="1043" s="391" customFormat="1" customHeight="1" spans="1:3">
      <c r="A1043" s="392"/>
      <c r="B1043" s="393"/>
      <c r="C1043" s="394"/>
    </row>
    <row r="1044" s="391" customFormat="1" customHeight="1" spans="1:3">
      <c r="A1044" s="392"/>
      <c r="B1044" s="393"/>
      <c r="C1044" s="394"/>
    </row>
    <row r="1045" s="391" customFormat="1" customHeight="1" spans="1:3">
      <c r="A1045" s="392"/>
      <c r="B1045" s="393"/>
      <c r="C1045" s="394"/>
    </row>
    <row r="1046" s="391" customFormat="1" customHeight="1" spans="1:3">
      <c r="A1046" s="392"/>
      <c r="B1046" s="393"/>
      <c r="C1046" s="394"/>
    </row>
    <row r="1047" s="391" customFormat="1" customHeight="1" spans="1:3">
      <c r="A1047" s="392"/>
      <c r="B1047" s="393"/>
      <c r="C1047" s="394"/>
    </row>
    <row r="1048" s="391" customFormat="1" customHeight="1" spans="1:3">
      <c r="A1048" s="392"/>
      <c r="B1048" s="393"/>
      <c r="C1048" s="394"/>
    </row>
    <row r="1049" s="391" customFormat="1" customHeight="1" spans="1:3">
      <c r="A1049" s="392"/>
      <c r="B1049" s="393"/>
      <c r="C1049" s="394"/>
    </row>
    <row r="1050" s="391" customFormat="1" customHeight="1" spans="1:3">
      <c r="A1050" s="392"/>
      <c r="B1050" s="393"/>
      <c r="C1050" s="394"/>
    </row>
    <row r="1051" s="391" customFormat="1" customHeight="1" spans="1:3">
      <c r="A1051" s="392"/>
      <c r="B1051" s="393"/>
      <c r="C1051" s="394"/>
    </row>
    <row r="1052" s="391" customFormat="1" customHeight="1" spans="1:3">
      <c r="A1052" s="392"/>
      <c r="B1052" s="393"/>
      <c r="C1052" s="394"/>
    </row>
    <row r="1053" s="391" customFormat="1" customHeight="1" spans="1:3">
      <c r="A1053" s="392"/>
      <c r="B1053" s="393"/>
      <c r="C1053" s="394"/>
    </row>
    <row r="1054" s="391" customFormat="1" customHeight="1" spans="1:3">
      <c r="A1054" s="392"/>
      <c r="B1054" s="393"/>
      <c r="C1054" s="394"/>
    </row>
    <row r="1055" s="391" customFormat="1" customHeight="1" spans="1:3">
      <c r="A1055" s="392"/>
      <c r="B1055" s="393"/>
      <c r="C1055" s="394"/>
    </row>
    <row r="1056" s="391" customFormat="1" customHeight="1" spans="1:3">
      <c r="A1056" s="392"/>
      <c r="B1056" s="393"/>
      <c r="C1056" s="394"/>
    </row>
    <row r="1057" s="391" customFormat="1" customHeight="1" spans="1:3">
      <c r="A1057" s="392"/>
      <c r="B1057" s="393"/>
      <c r="C1057" s="394"/>
    </row>
    <row r="1058" s="391" customFormat="1" customHeight="1" spans="1:3">
      <c r="A1058" s="392"/>
      <c r="B1058" s="393"/>
      <c r="C1058" s="394"/>
    </row>
    <row r="1059" s="391" customFormat="1" customHeight="1" spans="1:3">
      <c r="A1059" s="392"/>
      <c r="B1059" s="393"/>
      <c r="C1059" s="394"/>
    </row>
    <row r="1060" s="391" customFormat="1" customHeight="1" spans="1:3">
      <c r="A1060" s="392"/>
      <c r="B1060" s="393"/>
      <c r="C1060" s="394"/>
    </row>
    <row r="1061" s="391" customFormat="1" customHeight="1" spans="1:3">
      <c r="A1061" s="392"/>
      <c r="B1061" s="393"/>
      <c r="C1061" s="394"/>
    </row>
    <row r="1062" s="391" customFormat="1" customHeight="1" spans="1:3">
      <c r="A1062" s="392"/>
      <c r="B1062" s="393"/>
      <c r="C1062" s="394"/>
    </row>
    <row r="1063" s="391" customFormat="1" customHeight="1" spans="1:3">
      <c r="A1063" s="392"/>
      <c r="B1063" s="393"/>
      <c r="C1063" s="394"/>
    </row>
    <row r="1064" s="391" customFormat="1" customHeight="1" spans="1:3">
      <c r="A1064" s="392"/>
      <c r="B1064" s="393"/>
      <c r="C1064" s="394"/>
    </row>
    <row r="1065" s="391" customFormat="1" customHeight="1" spans="1:3">
      <c r="A1065" s="392"/>
      <c r="B1065" s="393"/>
      <c r="C1065" s="394"/>
    </row>
    <row r="1066" s="391" customFormat="1" customHeight="1" spans="1:3">
      <c r="A1066" s="392"/>
      <c r="B1066" s="393"/>
      <c r="C1066" s="394"/>
    </row>
    <row r="1067" s="391" customFormat="1" customHeight="1" spans="1:3">
      <c r="A1067" s="392"/>
      <c r="B1067" s="393"/>
      <c r="C1067" s="394"/>
    </row>
    <row r="1068" s="391" customFormat="1" customHeight="1" spans="1:3">
      <c r="A1068" s="392"/>
      <c r="B1068" s="393"/>
      <c r="C1068" s="394"/>
    </row>
    <row r="1069" s="391" customFormat="1" customHeight="1" spans="1:3">
      <c r="A1069" s="392"/>
      <c r="B1069" s="393"/>
      <c r="C1069" s="394"/>
    </row>
    <row r="1070" s="391" customFormat="1" customHeight="1" spans="1:3">
      <c r="A1070" s="392"/>
      <c r="B1070" s="393"/>
      <c r="C1070" s="394"/>
    </row>
    <row r="1071" s="391" customFormat="1" customHeight="1" spans="1:3">
      <c r="A1071" s="392"/>
      <c r="B1071" s="393"/>
      <c r="C1071" s="394"/>
    </row>
    <row r="1072" s="391" customFormat="1" customHeight="1" spans="1:3">
      <c r="A1072" s="392"/>
      <c r="B1072" s="393"/>
      <c r="C1072" s="394"/>
    </row>
    <row r="1073" s="391" customFormat="1" customHeight="1" spans="1:3">
      <c r="A1073" s="392"/>
      <c r="B1073" s="393"/>
      <c r="C1073" s="394"/>
    </row>
    <row r="1074" s="391" customFormat="1" customHeight="1" spans="1:3">
      <c r="A1074" s="392"/>
      <c r="B1074" s="393"/>
      <c r="C1074" s="394"/>
    </row>
    <row r="1075" s="391" customFormat="1" customHeight="1" spans="1:3">
      <c r="A1075" s="392"/>
      <c r="B1075" s="393"/>
      <c r="C1075" s="394"/>
    </row>
    <row r="1076" s="391" customFormat="1" customHeight="1" spans="1:3">
      <c r="A1076" s="392"/>
      <c r="B1076" s="393"/>
      <c r="C1076" s="394"/>
    </row>
    <row r="1077" s="391" customFormat="1" customHeight="1" spans="1:3">
      <c r="A1077" s="392"/>
      <c r="B1077" s="393"/>
      <c r="C1077" s="394"/>
    </row>
    <row r="1078" s="391" customFormat="1" customHeight="1" spans="1:3">
      <c r="A1078" s="392"/>
      <c r="B1078" s="393"/>
      <c r="C1078" s="394"/>
    </row>
    <row r="1079" s="391" customFormat="1" customHeight="1" spans="1:3">
      <c r="A1079" s="392"/>
      <c r="B1079" s="393"/>
      <c r="C1079" s="394"/>
    </row>
    <row r="1080" s="391" customFormat="1" customHeight="1" spans="1:3">
      <c r="A1080" s="392"/>
      <c r="B1080" s="393"/>
      <c r="C1080" s="394"/>
    </row>
    <row r="1081" s="391" customFormat="1" customHeight="1" spans="1:3">
      <c r="A1081" s="392"/>
      <c r="B1081" s="393"/>
      <c r="C1081" s="394"/>
    </row>
    <row r="1082" s="391" customFormat="1" customHeight="1" spans="1:3">
      <c r="A1082" s="392"/>
      <c r="B1082" s="393"/>
      <c r="C1082" s="394"/>
    </row>
    <row r="1083" s="391" customFormat="1" customHeight="1" spans="1:3">
      <c r="A1083" s="392"/>
      <c r="B1083" s="393"/>
      <c r="C1083" s="394"/>
    </row>
    <row r="1084" s="391" customFormat="1" customHeight="1" spans="1:3">
      <c r="A1084" s="392"/>
      <c r="B1084" s="393"/>
      <c r="C1084" s="394"/>
    </row>
    <row r="1085" s="391" customFormat="1" customHeight="1" spans="1:3">
      <c r="A1085" s="392"/>
      <c r="B1085" s="393"/>
      <c r="C1085" s="394"/>
    </row>
    <row r="1086" s="391" customFormat="1" customHeight="1" spans="1:3">
      <c r="A1086" s="392"/>
      <c r="B1086" s="393"/>
      <c r="C1086" s="394"/>
    </row>
    <row r="1087" s="391" customFormat="1" customHeight="1" spans="1:3">
      <c r="A1087" s="392"/>
      <c r="B1087" s="393"/>
      <c r="C1087" s="394"/>
    </row>
    <row r="1088" s="391" customFormat="1" customHeight="1" spans="1:3">
      <c r="A1088" s="392"/>
      <c r="B1088" s="393"/>
      <c r="C1088" s="394"/>
    </row>
    <row r="1089" s="391" customFormat="1" customHeight="1" spans="1:3">
      <c r="A1089" s="392"/>
      <c r="B1089" s="393"/>
      <c r="C1089" s="394"/>
    </row>
    <row r="1090" s="391" customFormat="1" customHeight="1" spans="1:3">
      <c r="A1090" s="392"/>
      <c r="B1090" s="393"/>
      <c r="C1090" s="394"/>
    </row>
    <row r="1091" s="391" customFormat="1" customHeight="1" spans="1:3">
      <c r="A1091" s="392"/>
      <c r="B1091" s="393"/>
      <c r="C1091" s="394"/>
    </row>
    <row r="1092" s="391" customFormat="1" customHeight="1" spans="1:3">
      <c r="A1092" s="392"/>
      <c r="B1092" s="393"/>
      <c r="C1092" s="394"/>
    </row>
    <row r="1093" s="391" customFormat="1" customHeight="1" spans="1:3">
      <c r="A1093" s="392"/>
      <c r="B1093" s="393"/>
      <c r="C1093" s="394"/>
    </row>
    <row r="1094" s="391" customFormat="1" customHeight="1" spans="1:3">
      <c r="A1094" s="392"/>
      <c r="B1094" s="393"/>
      <c r="C1094" s="394"/>
    </row>
    <row r="1095" s="391" customFormat="1" customHeight="1" spans="1:3">
      <c r="A1095" s="392"/>
      <c r="B1095" s="393"/>
      <c r="C1095" s="394"/>
    </row>
    <row r="1096" s="391" customFormat="1" customHeight="1" spans="1:3">
      <c r="A1096" s="392"/>
      <c r="B1096" s="393"/>
      <c r="C1096" s="394"/>
    </row>
    <row r="1097" s="391" customFormat="1" customHeight="1" spans="1:3">
      <c r="A1097" s="392"/>
      <c r="B1097" s="393"/>
      <c r="C1097" s="394"/>
    </row>
    <row r="1098" s="391" customFormat="1" customHeight="1" spans="1:3">
      <c r="A1098" s="392"/>
      <c r="B1098" s="393"/>
      <c r="C1098" s="394"/>
    </row>
    <row r="1099" s="391" customFormat="1" customHeight="1" spans="1:3">
      <c r="A1099" s="392"/>
      <c r="B1099" s="393"/>
      <c r="C1099" s="394"/>
    </row>
    <row r="1100" s="391" customFormat="1" customHeight="1" spans="1:3">
      <c r="A1100" s="392"/>
      <c r="B1100" s="393"/>
      <c r="C1100" s="394"/>
    </row>
    <row r="1101" s="391" customFormat="1" customHeight="1" spans="1:3">
      <c r="A1101" s="392"/>
      <c r="B1101" s="393"/>
      <c r="C1101" s="394"/>
    </row>
    <row r="1102" s="391" customFormat="1" customHeight="1" spans="1:3">
      <c r="A1102" s="392"/>
      <c r="B1102" s="393"/>
      <c r="C1102" s="394"/>
    </row>
    <row r="1103" s="391" customFormat="1" customHeight="1" spans="1:3">
      <c r="A1103" s="392"/>
      <c r="B1103" s="393"/>
      <c r="C1103" s="394"/>
    </row>
    <row r="1104" s="391" customFormat="1" customHeight="1" spans="1:3">
      <c r="A1104" s="392"/>
      <c r="B1104" s="393"/>
      <c r="C1104" s="394"/>
    </row>
    <row r="1105" s="391" customFormat="1" customHeight="1" spans="1:3">
      <c r="A1105" s="392"/>
      <c r="B1105" s="393"/>
      <c r="C1105" s="394"/>
    </row>
    <row r="1106" s="391" customFormat="1" customHeight="1" spans="1:3">
      <c r="A1106" s="392"/>
      <c r="B1106" s="393"/>
      <c r="C1106" s="394"/>
    </row>
    <row r="1107" s="391" customFormat="1" customHeight="1" spans="1:3">
      <c r="A1107" s="392"/>
      <c r="B1107" s="393"/>
      <c r="C1107" s="394"/>
    </row>
    <row r="1108" s="391" customFormat="1" customHeight="1" spans="1:3">
      <c r="A1108" s="392"/>
      <c r="B1108" s="393"/>
      <c r="C1108" s="394"/>
    </row>
    <row r="1109" s="391" customFormat="1" customHeight="1" spans="1:3">
      <c r="A1109" s="392"/>
      <c r="B1109" s="393"/>
      <c r="C1109" s="394"/>
    </row>
    <row r="1110" s="391" customFormat="1" customHeight="1" spans="1:3">
      <c r="A1110" s="392"/>
      <c r="B1110" s="393"/>
      <c r="C1110" s="394"/>
    </row>
    <row r="1111" s="391" customFormat="1" customHeight="1" spans="1:3">
      <c r="A1111" s="392"/>
      <c r="B1111" s="393"/>
      <c r="C1111" s="394"/>
    </row>
    <row r="1112" s="391" customFormat="1" customHeight="1" spans="1:3">
      <c r="A1112" s="392"/>
      <c r="B1112" s="393"/>
      <c r="C1112" s="394"/>
    </row>
    <row r="1113" s="391" customFormat="1" customHeight="1" spans="1:3">
      <c r="A1113" s="392"/>
      <c r="B1113" s="393"/>
      <c r="C1113" s="394"/>
    </row>
    <row r="1114" s="391" customFormat="1" customHeight="1" spans="1:3">
      <c r="A1114" s="392"/>
      <c r="B1114" s="393"/>
      <c r="C1114" s="394"/>
    </row>
    <row r="1115" s="391" customFormat="1" customHeight="1" spans="1:3">
      <c r="A1115" s="392"/>
      <c r="B1115" s="393"/>
      <c r="C1115" s="394"/>
    </row>
    <row r="1116" s="391" customFormat="1" customHeight="1" spans="1:3">
      <c r="A1116" s="392"/>
      <c r="B1116" s="393"/>
      <c r="C1116" s="394"/>
    </row>
    <row r="1117" s="391" customFormat="1" customHeight="1" spans="1:3">
      <c r="A1117" s="392"/>
      <c r="B1117" s="393"/>
      <c r="C1117" s="394"/>
    </row>
    <row r="1118" s="391" customFormat="1" customHeight="1" spans="1:3">
      <c r="A1118" s="392"/>
      <c r="B1118" s="393"/>
      <c r="C1118" s="394"/>
    </row>
    <row r="1119" s="391" customFormat="1" customHeight="1" spans="1:3">
      <c r="A1119" s="392"/>
      <c r="B1119" s="393"/>
      <c r="C1119" s="394"/>
    </row>
    <row r="1120" s="391" customFormat="1" customHeight="1" spans="1:3">
      <c r="A1120" s="392"/>
      <c r="B1120" s="393"/>
      <c r="C1120" s="394"/>
    </row>
    <row r="1121" s="391" customFormat="1" customHeight="1" spans="1:3">
      <c r="A1121" s="392"/>
      <c r="B1121" s="393"/>
      <c r="C1121" s="394"/>
    </row>
    <row r="1122" s="391" customFormat="1" customHeight="1" spans="1:3">
      <c r="A1122" s="392"/>
      <c r="B1122" s="393"/>
      <c r="C1122" s="394"/>
    </row>
    <row r="1123" s="391" customFormat="1" customHeight="1" spans="1:3">
      <c r="A1123" s="392"/>
      <c r="B1123" s="393"/>
      <c r="C1123" s="394"/>
    </row>
    <row r="1124" s="391" customFormat="1" customHeight="1" spans="1:3">
      <c r="A1124" s="392"/>
      <c r="B1124" s="393"/>
      <c r="C1124" s="394"/>
    </row>
    <row r="1125" s="391" customFormat="1" customHeight="1" spans="1:3">
      <c r="A1125" s="392"/>
      <c r="B1125" s="393"/>
      <c r="C1125" s="394"/>
    </row>
    <row r="1126" s="391" customFormat="1" customHeight="1" spans="1:3">
      <c r="A1126" s="392"/>
      <c r="B1126" s="393"/>
      <c r="C1126" s="394"/>
    </row>
    <row r="1127" s="391" customFormat="1" customHeight="1" spans="1:3">
      <c r="A1127" s="392"/>
      <c r="B1127" s="393"/>
      <c r="C1127" s="394"/>
    </row>
    <row r="1128" s="391" customFormat="1" customHeight="1" spans="1:3">
      <c r="A1128" s="392"/>
      <c r="B1128" s="393"/>
      <c r="C1128" s="394"/>
    </row>
    <row r="1129" s="391" customFormat="1" customHeight="1" spans="1:3">
      <c r="A1129" s="392"/>
      <c r="B1129" s="393"/>
      <c r="C1129" s="394"/>
    </row>
    <row r="1130" s="391" customFormat="1" customHeight="1" spans="1:3">
      <c r="A1130" s="392"/>
      <c r="B1130" s="393"/>
      <c r="C1130" s="394"/>
    </row>
    <row r="1131" s="391" customFormat="1" customHeight="1" spans="1:3">
      <c r="A1131" s="392"/>
      <c r="B1131" s="393"/>
      <c r="C1131" s="394"/>
    </row>
    <row r="1132" s="391" customFormat="1" customHeight="1" spans="1:3">
      <c r="A1132" s="392"/>
      <c r="B1132" s="393"/>
      <c r="C1132" s="394"/>
    </row>
    <row r="1133" s="391" customFormat="1" customHeight="1" spans="1:3">
      <c r="A1133" s="392"/>
      <c r="B1133" s="393"/>
      <c r="C1133" s="394"/>
    </row>
    <row r="1134" s="391" customFormat="1" customHeight="1" spans="1:3">
      <c r="A1134" s="392"/>
      <c r="B1134" s="393"/>
      <c r="C1134" s="394"/>
    </row>
    <row r="1135" s="391" customFormat="1" customHeight="1" spans="1:3">
      <c r="A1135" s="392"/>
      <c r="B1135" s="393"/>
      <c r="C1135" s="394"/>
    </row>
    <row r="1136" s="391" customFormat="1" customHeight="1" spans="1:3">
      <c r="A1136" s="392"/>
      <c r="B1136" s="393"/>
      <c r="C1136" s="394"/>
    </row>
    <row r="1137" s="391" customFormat="1" customHeight="1" spans="1:3">
      <c r="A1137" s="392"/>
      <c r="B1137" s="393"/>
      <c r="C1137" s="394"/>
    </row>
    <row r="1138" s="391" customFormat="1" customHeight="1" spans="1:3">
      <c r="A1138" s="392"/>
      <c r="B1138" s="393"/>
      <c r="C1138" s="394"/>
    </row>
    <row r="1139" s="391" customFormat="1" customHeight="1" spans="1:3">
      <c r="A1139" s="392"/>
      <c r="B1139" s="393"/>
      <c r="C1139" s="394"/>
    </row>
    <row r="1140" s="391" customFormat="1" customHeight="1" spans="1:3">
      <c r="A1140" s="392"/>
      <c r="B1140" s="393"/>
      <c r="C1140" s="394"/>
    </row>
    <row r="1141" s="391" customFormat="1" customHeight="1" spans="1:3">
      <c r="A1141" s="392"/>
      <c r="B1141" s="393"/>
      <c r="C1141" s="394"/>
    </row>
    <row r="1142" s="391" customFormat="1" customHeight="1" spans="1:3">
      <c r="A1142" s="392"/>
      <c r="B1142" s="393"/>
      <c r="C1142" s="394"/>
    </row>
    <row r="1143" s="391" customFormat="1" customHeight="1" spans="1:3">
      <c r="A1143" s="392"/>
      <c r="B1143" s="393"/>
      <c r="C1143" s="394"/>
    </row>
    <row r="1144" s="391" customFormat="1" customHeight="1" spans="1:3">
      <c r="A1144" s="392"/>
      <c r="B1144" s="393"/>
      <c r="C1144" s="394"/>
    </row>
    <row r="1145" s="391" customFormat="1" customHeight="1" spans="1:3">
      <c r="A1145" s="392"/>
      <c r="B1145" s="393"/>
      <c r="C1145" s="394"/>
    </row>
    <row r="1146" s="391" customFormat="1" customHeight="1" spans="1:3">
      <c r="A1146" s="392"/>
      <c r="B1146" s="393"/>
      <c r="C1146" s="394"/>
    </row>
    <row r="1147" s="391" customFormat="1" customHeight="1" spans="1:3">
      <c r="A1147" s="392"/>
      <c r="B1147" s="393"/>
      <c r="C1147" s="394"/>
    </row>
    <row r="1148" s="391" customFormat="1" customHeight="1" spans="1:3">
      <c r="A1148" s="392"/>
      <c r="B1148" s="393"/>
      <c r="C1148" s="394"/>
    </row>
    <row r="1149" s="391" customFormat="1" customHeight="1" spans="1:3">
      <c r="A1149" s="392"/>
      <c r="B1149" s="393"/>
      <c r="C1149" s="394"/>
    </row>
    <row r="1150" s="391" customFormat="1" customHeight="1" spans="1:3">
      <c r="A1150" s="392"/>
      <c r="B1150" s="393"/>
      <c r="C1150" s="394"/>
    </row>
    <row r="1151" s="391" customFormat="1" customHeight="1" spans="1:3">
      <c r="A1151" s="392"/>
      <c r="B1151" s="393"/>
      <c r="C1151" s="394"/>
    </row>
    <row r="1152" s="391" customFormat="1" customHeight="1" spans="1:3">
      <c r="A1152" s="392"/>
      <c r="B1152" s="393"/>
      <c r="C1152" s="394"/>
    </row>
    <row r="1153" s="391" customFormat="1" customHeight="1" spans="1:3">
      <c r="A1153" s="392"/>
      <c r="B1153" s="393"/>
      <c r="C1153" s="394"/>
    </row>
    <row r="1154" s="391" customFormat="1" customHeight="1" spans="1:3">
      <c r="A1154" s="392"/>
      <c r="B1154" s="393"/>
      <c r="C1154" s="394"/>
    </row>
    <row r="1155" s="391" customFormat="1" customHeight="1" spans="1:3">
      <c r="A1155" s="392"/>
      <c r="B1155" s="393"/>
      <c r="C1155" s="394"/>
    </row>
    <row r="1156" s="391" customFormat="1" customHeight="1" spans="1:3">
      <c r="A1156" s="392"/>
      <c r="B1156" s="393"/>
      <c r="C1156" s="394"/>
    </row>
    <row r="1157" s="391" customFormat="1" customHeight="1" spans="1:3">
      <c r="A1157" s="392"/>
      <c r="B1157" s="393"/>
      <c r="C1157" s="394"/>
    </row>
    <row r="1158" s="391" customFormat="1" customHeight="1" spans="1:3">
      <c r="A1158" s="392"/>
      <c r="B1158" s="393"/>
      <c r="C1158" s="394"/>
    </row>
    <row r="1159" s="391" customFormat="1" customHeight="1" spans="1:3">
      <c r="A1159" s="392"/>
      <c r="B1159" s="393"/>
      <c r="C1159" s="394"/>
    </row>
    <row r="1160" s="391" customFormat="1" customHeight="1" spans="1:3">
      <c r="A1160" s="392"/>
      <c r="B1160" s="393"/>
      <c r="C1160" s="394"/>
    </row>
    <row r="1161" s="391" customFormat="1" customHeight="1" spans="1:3">
      <c r="A1161" s="392"/>
      <c r="B1161" s="393"/>
      <c r="C1161" s="394"/>
    </row>
    <row r="1162" s="391" customFormat="1" customHeight="1" spans="1:3">
      <c r="A1162" s="392"/>
      <c r="B1162" s="393"/>
      <c r="C1162" s="394"/>
    </row>
    <row r="1163" s="391" customFormat="1" customHeight="1" spans="1:3">
      <c r="A1163" s="392"/>
      <c r="B1163" s="393"/>
      <c r="C1163" s="394"/>
    </row>
    <row r="1164" s="391" customFormat="1" customHeight="1" spans="1:3">
      <c r="A1164" s="392"/>
      <c r="B1164" s="393"/>
      <c r="C1164" s="394"/>
    </row>
    <row r="1165" s="391" customFormat="1" customHeight="1" spans="1:3">
      <c r="A1165" s="392"/>
      <c r="B1165" s="393"/>
      <c r="C1165" s="394"/>
    </row>
    <row r="1166" s="391" customFormat="1" customHeight="1" spans="1:3">
      <c r="A1166" s="392"/>
      <c r="B1166" s="393"/>
      <c r="C1166" s="394"/>
    </row>
    <row r="1167" s="391" customFormat="1" customHeight="1" spans="1:3">
      <c r="A1167" s="392"/>
      <c r="B1167" s="393"/>
      <c r="C1167" s="394"/>
    </row>
    <row r="1168" s="391" customFormat="1" customHeight="1" spans="1:3">
      <c r="A1168" s="392"/>
      <c r="B1168" s="393"/>
      <c r="C1168" s="394"/>
    </row>
    <row r="1169" s="391" customFormat="1" customHeight="1" spans="1:3">
      <c r="A1169" s="392"/>
      <c r="B1169" s="393"/>
      <c r="C1169" s="394"/>
    </row>
    <row r="1170" s="391" customFormat="1" customHeight="1" spans="1:3">
      <c r="A1170" s="392"/>
      <c r="B1170" s="393"/>
      <c r="C1170" s="394"/>
    </row>
    <row r="1171" s="391" customFormat="1" customHeight="1" spans="1:3">
      <c r="A1171" s="392"/>
      <c r="B1171" s="393"/>
      <c r="C1171" s="394"/>
    </row>
    <row r="1172" s="391" customFormat="1" customHeight="1" spans="1:3">
      <c r="A1172" s="392"/>
      <c r="B1172" s="393"/>
      <c r="C1172" s="394"/>
    </row>
    <row r="1173" s="391" customFormat="1" customHeight="1" spans="1:3">
      <c r="A1173" s="392"/>
      <c r="B1173" s="393"/>
      <c r="C1173" s="394"/>
    </row>
    <row r="1174" s="391" customFormat="1" customHeight="1" spans="1:3">
      <c r="A1174" s="392"/>
      <c r="B1174" s="393"/>
      <c r="C1174" s="394"/>
    </row>
    <row r="1175" s="391" customFormat="1" customHeight="1" spans="1:3">
      <c r="A1175" s="392"/>
      <c r="B1175" s="393"/>
      <c r="C1175" s="394"/>
    </row>
    <row r="1176" s="391" customFormat="1" customHeight="1" spans="1:3">
      <c r="A1176" s="392"/>
      <c r="B1176" s="393"/>
      <c r="C1176" s="394"/>
    </row>
    <row r="1177" s="391" customFormat="1" customHeight="1" spans="1:3">
      <c r="A1177" s="392"/>
      <c r="B1177" s="393"/>
      <c r="C1177" s="394"/>
    </row>
    <row r="1178" s="391" customFormat="1" customHeight="1" spans="1:3">
      <c r="A1178" s="392"/>
      <c r="B1178" s="393"/>
      <c r="C1178" s="394"/>
    </row>
    <row r="1179" s="391" customFormat="1" customHeight="1" spans="1:3">
      <c r="A1179" s="392"/>
      <c r="B1179" s="393"/>
      <c r="C1179" s="394"/>
    </row>
    <row r="1180" s="391" customFormat="1" customHeight="1" spans="1:3">
      <c r="A1180" s="392"/>
      <c r="B1180" s="393"/>
      <c r="C1180" s="394"/>
    </row>
    <row r="1181" s="391" customFormat="1" customHeight="1" spans="1:3">
      <c r="A1181" s="392"/>
      <c r="B1181" s="393"/>
      <c r="C1181" s="394"/>
    </row>
    <row r="1182" s="391" customFormat="1" customHeight="1" spans="1:3">
      <c r="A1182" s="392"/>
      <c r="B1182" s="393"/>
      <c r="C1182" s="394"/>
    </row>
    <row r="1183" s="391" customFormat="1" customHeight="1" spans="1:3">
      <c r="A1183" s="392"/>
      <c r="B1183" s="393"/>
      <c r="C1183" s="394"/>
    </row>
    <row r="1184" s="391" customFormat="1" customHeight="1" spans="1:3">
      <c r="A1184" s="392"/>
      <c r="B1184" s="393"/>
      <c r="C1184" s="394"/>
    </row>
    <row r="1185" s="391" customFormat="1" customHeight="1" spans="1:3">
      <c r="A1185" s="392"/>
      <c r="B1185" s="393"/>
      <c r="C1185" s="394"/>
    </row>
    <row r="1186" s="391" customFormat="1" customHeight="1" spans="1:3">
      <c r="A1186" s="392"/>
      <c r="B1186" s="393"/>
      <c r="C1186" s="394"/>
    </row>
    <row r="1187" s="391" customFormat="1" customHeight="1" spans="1:3">
      <c r="A1187" s="392"/>
      <c r="B1187" s="393"/>
      <c r="C1187" s="394"/>
    </row>
    <row r="1188" s="391" customFormat="1" customHeight="1" spans="1:3">
      <c r="A1188" s="392"/>
      <c r="B1188" s="393"/>
      <c r="C1188" s="394"/>
    </row>
    <row r="1189" s="391" customFormat="1" customHeight="1" spans="1:3">
      <c r="A1189" s="392"/>
      <c r="B1189" s="393"/>
      <c r="C1189" s="394"/>
    </row>
    <row r="1190" s="391" customFormat="1" customHeight="1" spans="1:3">
      <c r="A1190" s="392"/>
      <c r="B1190" s="393"/>
      <c r="C1190" s="394"/>
    </row>
    <row r="1191" s="391" customFormat="1" customHeight="1" spans="1:3">
      <c r="A1191" s="392"/>
      <c r="B1191" s="393"/>
      <c r="C1191" s="394"/>
    </row>
    <row r="1192" s="391" customFormat="1" customHeight="1" spans="1:3">
      <c r="A1192" s="392"/>
      <c r="B1192" s="393"/>
      <c r="C1192" s="394"/>
    </row>
    <row r="1193" s="391" customFormat="1" customHeight="1" spans="1:3">
      <c r="A1193" s="392"/>
      <c r="B1193" s="393"/>
      <c r="C1193" s="394"/>
    </row>
    <row r="1194" s="391" customFormat="1" customHeight="1" spans="1:3">
      <c r="A1194" s="392"/>
      <c r="B1194" s="393"/>
      <c r="C1194" s="394"/>
    </row>
    <row r="1195" s="391" customFormat="1" customHeight="1" spans="1:3">
      <c r="A1195" s="392"/>
      <c r="B1195" s="393"/>
      <c r="C1195" s="394"/>
    </row>
    <row r="1196" s="391" customFormat="1" customHeight="1" spans="1:3">
      <c r="A1196" s="392"/>
      <c r="B1196" s="393"/>
      <c r="C1196" s="394"/>
    </row>
    <row r="1197" s="391" customFormat="1" customHeight="1" spans="1:3">
      <c r="A1197" s="392"/>
      <c r="B1197" s="393"/>
      <c r="C1197" s="394"/>
    </row>
    <row r="1198" s="391" customFormat="1" customHeight="1" spans="1:3">
      <c r="A1198" s="392"/>
      <c r="B1198" s="393"/>
      <c r="C1198" s="394"/>
    </row>
    <row r="1199" s="391" customFormat="1" customHeight="1" spans="1:3">
      <c r="A1199" s="392"/>
      <c r="B1199" s="393"/>
      <c r="C1199" s="394"/>
    </row>
    <row r="1200" s="391" customFormat="1" customHeight="1" spans="1:3">
      <c r="A1200" s="392"/>
      <c r="B1200" s="393"/>
      <c r="C1200" s="394"/>
    </row>
    <row r="1201" s="391" customFormat="1" customHeight="1" spans="1:3">
      <c r="A1201" s="392"/>
      <c r="B1201" s="393"/>
      <c r="C1201" s="394"/>
    </row>
    <row r="1202" s="391" customFormat="1" customHeight="1" spans="1:3">
      <c r="A1202" s="392"/>
      <c r="B1202" s="393"/>
      <c r="C1202" s="394"/>
    </row>
    <row r="1203" s="391" customFormat="1" customHeight="1" spans="1:3">
      <c r="A1203" s="392"/>
      <c r="B1203" s="393"/>
      <c r="C1203" s="394"/>
    </row>
    <row r="1204" s="391" customFormat="1" customHeight="1" spans="1:3">
      <c r="A1204" s="392"/>
      <c r="B1204" s="393"/>
      <c r="C1204" s="394"/>
    </row>
    <row r="1205" s="391" customFormat="1" customHeight="1" spans="1:3">
      <c r="A1205" s="392"/>
      <c r="B1205" s="393"/>
      <c r="C1205" s="394"/>
    </row>
    <row r="1206" s="391" customFormat="1" customHeight="1" spans="1:3">
      <c r="A1206" s="392"/>
      <c r="B1206" s="393"/>
      <c r="C1206" s="394"/>
    </row>
    <row r="1207" s="391" customFormat="1" customHeight="1" spans="1:3">
      <c r="A1207" s="392"/>
      <c r="B1207" s="393"/>
      <c r="C1207" s="394"/>
    </row>
    <row r="1208" s="391" customFormat="1" customHeight="1" spans="1:3">
      <c r="A1208" s="392"/>
      <c r="B1208" s="393"/>
      <c r="C1208" s="394"/>
    </row>
    <row r="1209" s="391" customFormat="1" customHeight="1" spans="1:3">
      <c r="A1209" s="392"/>
      <c r="B1209" s="393"/>
      <c r="C1209" s="394"/>
    </row>
    <row r="1210" s="391" customFormat="1" customHeight="1" spans="1:3">
      <c r="A1210" s="392"/>
      <c r="B1210" s="393"/>
      <c r="C1210" s="394"/>
    </row>
    <row r="1211" s="391" customFormat="1" customHeight="1" spans="1:3">
      <c r="A1211" s="392"/>
      <c r="B1211" s="393"/>
      <c r="C1211" s="394"/>
    </row>
    <row r="1212" s="391" customFormat="1" customHeight="1" spans="1:3">
      <c r="A1212" s="392"/>
      <c r="B1212" s="393"/>
      <c r="C1212" s="394"/>
    </row>
    <row r="1213" s="391" customFormat="1" customHeight="1" spans="1:3">
      <c r="A1213" s="392"/>
      <c r="B1213" s="393"/>
      <c r="C1213" s="394"/>
    </row>
    <row r="1214" s="391" customFormat="1" customHeight="1" spans="1:3">
      <c r="A1214" s="392"/>
      <c r="B1214" s="393"/>
      <c r="C1214" s="394"/>
    </row>
    <row r="1215" s="391" customFormat="1" customHeight="1" spans="1:3">
      <c r="A1215" s="392"/>
      <c r="B1215" s="393"/>
      <c r="C1215" s="394"/>
    </row>
    <row r="1216" s="391" customFormat="1" customHeight="1" spans="1:3">
      <c r="A1216" s="392"/>
      <c r="B1216" s="393"/>
      <c r="C1216" s="394"/>
    </row>
    <row r="1217" s="391" customFormat="1" customHeight="1" spans="1:3">
      <c r="A1217" s="392"/>
      <c r="B1217" s="393"/>
      <c r="C1217" s="394"/>
    </row>
    <row r="1218" s="391" customFormat="1" customHeight="1" spans="1:3">
      <c r="A1218" s="392"/>
      <c r="B1218" s="393"/>
      <c r="C1218" s="394"/>
    </row>
    <row r="1219" s="391" customFormat="1" customHeight="1" spans="1:3">
      <c r="A1219" s="392"/>
      <c r="B1219" s="393"/>
      <c r="C1219" s="394"/>
    </row>
    <row r="1220" s="391" customFormat="1" customHeight="1" spans="1:3">
      <c r="A1220" s="392"/>
      <c r="B1220" s="393"/>
      <c r="C1220" s="394"/>
    </row>
    <row r="1221" s="391" customFormat="1" customHeight="1" spans="1:3">
      <c r="A1221" s="392"/>
      <c r="B1221" s="393"/>
      <c r="C1221" s="394"/>
    </row>
    <row r="1222" s="391" customFormat="1" customHeight="1" spans="1:3">
      <c r="A1222" s="392"/>
      <c r="B1222" s="393"/>
      <c r="C1222" s="394"/>
    </row>
    <row r="1223" s="391" customFormat="1" customHeight="1" spans="1:3">
      <c r="A1223" s="392"/>
      <c r="B1223" s="393"/>
      <c r="C1223" s="394"/>
    </row>
    <row r="1224" s="391" customFormat="1" customHeight="1" spans="1:3">
      <c r="A1224" s="392"/>
      <c r="B1224" s="393"/>
      <c r="C1224" s="394"/>
    </row>
    <row r="1225" s="391" customFormat="1" customHeight="1" spans="1:3">
      <c r="A1225" s="392"/>
      <c r="B1225" s="393"/>
      <c r="C1225" s="394"/>
    </row>
    <row r="1226" s="391" customFormat="1" customHeight="1" spans="1:3">
      <c r="A1226" s="392"/>
      <c r="B1226" s="393"/>
      <c r="C1226" s="394"/>
    </row>
    <row r="1227" s="391" customFormat="1" customHeight="1" spans="1:3">
      <c r="A1227" s="392"/>
      <c r="B1227" s="393"/>
      <c r="C1227" s="394"/>
    </row>
    <row r="1228" s="391" customFormat="1" customHeight="1" spans="1:3">
      <c r="A1228" s="392"/>
      <c r="B1228" s="393"/>
      <c r="C1228" s="394"/>
    </row>
    <row r="1229" s="391" customFormat="1" customHeight="1" spans="1:3">
      <c r="A1229" s="392"/>
      <c r="B1229" s="393"/>
      <c r="C1229" s="394"/>
    </row>
    <row r="1230" s="391" customFormat="1" customHeight="1" spans="1:3">
      <c r="A1230" s="392"/>
      <c r="B1230" s="393"/>
      <c r="C1230" s="394"/>
    </row>
    <row r="1231" s="391" customFormat="1" customHeight="1" spans="1:3">
      <c r="A1231" s="392"/>
      <c r="B1231" s="393"/>
      <c r="C1231" s="394"/>
    </row>
    <row r="1232" s="391" customFormat="1" customHeight="1" spans="1:3">
      <c r="A1232" s="392"/>
      <c r="B1232" s="393"/>
      <c r="C1232" s="394"/>
    </row>
    <row r="1233" s="391" customFormat="1" customHeight="1" spans="1:3">
      <c r="A1233" s="392"/>
      <c r="B1233" s="393"/>
      <c r="C1233" s="394"/>
    </row>
    <row r="1234" s="391" customFormat="1" customHeight="1" spans="1:3">
      <c r="A1234" s="392"/>
      <c r="B1234" s="393"/>
      <c r="C1234" s="394"/>
    </row>
    <row r="1235" s="391" customFormat="1" customHeight="1" spans="1:3">
      <c r="A1235" s="392"/>
      <c r="B1235" s="393"/>
      <c r="C1235" s="394"/>
    </row>
    <row r="1236" s="391" customFormat="1" customHeight="1" spans="1:3">
      <c r="A1236" s="392"/>
      <c r="B1236" s="393"/>
      <c r="C1236" s="394"/>
    </row>
    <row r="1237" s="391" customFormat="1" customHeight="1" spans="1:3">
      <c r="A1237" s="392"/>
      <c r="B1237" s="393"/>
      <c r="C1237" s="394"/>
    </row>
    <row r="1238" s="391" customFormat="1" customHeight="1" spans="1:3">
      <c r="A1238" s="392"/>
      <c r="B1238" s="393"/>
      <c r="C1238" s="394"/>
    </row>
    <row r="1239" s="391" customFormat="1" customHeight="1" spans="1:3">
      <c r="A1239" s="392"/>
      <c r="B1239" s="393"/>
      <c r="C1239" s="394"/>
    </row>
    <row r="1240" s="391" customFormat="1" customHeight="1" spans="1:3">
      <c r="A1240" s="392"/>
      <c r="B1240" s="393"/>
      <c r="C1240" s="394"/>
    </row>
    <row r="1241" s="391" customFormat="1" customHeight="1" spans="1:3">
      <c r="A1241" s="392"/>
      <c r="B1241" s="393"/>
      <c r="C1241" s="394"/>
    </row>
    <row r="1242" s="391" customFormat="1" customHeight="1" spans="1:3">
      <c r="A1242" s="392"/>
      <c r="B1242" s="393"/>
      <c r="C1242" s="394"/>
    </row>
    <row r="1243" s="391" customFormat="1" customHeight="1" spans="1:3">
      <c r="A1243" s="392"/>
      <c r="B1243" s="393"/>
      <c r="C1243" s="394"/>
    </row>
    <row r="1244" s="391" customFormat="1" customHeight="1" spans="1:3">
      <c r="A1244" s="392"/>
      <c r="B1244" s="393"/>
      <c r="C1244" s="394"/>
    </row>
    <row r="1245" s="391" customFormat="1" customHeight="1" spans="1:3">
      <c r="A1245" s="392"/>
      <c r="B1245" s="393"/>
      <c r="C1245" s="394"/>
    </row>
    <row r="1246" s="391" customFormat="1" customHeight="1" spans="1:3">
      <c r="A1246" s="392"/>
      <c r="B1246" s="393"/>
      <c r="C1246" s="394"/>
    </row>
    <row r="1247" s="391" customFormat="1" customHeight="1" spans="1:3">
      <c r="A1247" s="392"/>
      <c r="B1247" s="393"/>
      <c r="C1247" s="394"/>
    </row>
    <row r="1248" s="391" customFormat="1" customHeight="1" spans="1:3">
      <c r="A1248" s="392"/>
      <c r="B1248" s="393"/>
      <c r="C1248" s="394"/>
    </row>
    <row r="1249" s="391" customFormat="1" customHeight="1" spans="1:3">
      <c r="A1249" s="392"/>
      <c r="B1249" s="393"/>
      <c r="C1249" s="394"/>
    </row>
    <row r="1250" s="391" customFormat="1" customHeight="1" spans="1:3">
      <c r="A1250" s="392"/>
      <c r="B1250" s="393"/>
      <c r="C1250" s="394"/>
    </row>
    <row r="1251" s="391" customFormat="1" customHeight="1" spans="1:3">
      <c r="A1251" s="392"/>
      <c r="B1251" s="393"/>
      <c r="C1251" s="394"/>
    </row>
    <row r="1252" s="391" customFormat="1" customHeight="1" spans="1:3">
      <c r="A1252" s="392"/>
      <c r="B1252" s="393"/>
      <c r="C1252" s="394"/>
    </row>
    <row r="1253" s="391" customFormat="1" customHeight="1" spans="1:3">
      <c r="A1253" s="392"/>
      <c r="B1253" s="393"/>
      <c r="C1253" s="394"/>
    </row>
    <row r="1254" s="391" customFormat="1" customHeight="1" spans="1:3">
      <c r="A1254" s="392"/>
      <c r="B1254" s="393"/>
      <c r="C1254" s="394"/>
    </row>
    <row r="1255" s="391" customFormat="1" customHeight="1" spans="1:3">
      <c r="A1255" s="392"/>
      <c r="B1255" s="393"/>
      <c r="C1255" s="394"/>
    </row>
    <row r="1256" s="391" customFormat="1" customHeight="1" spans="1:3">
      <c r="A1256" s="392"/>
      <c r="B1256" s="393"/>
      <c r="C1256" s="394"/>
    </row>
    <row r="1257" s="391" customFormat="1" customHeight="1" spans="1:3">
      <c r="A1257" s="392"/>
      <c r="B1257" s="393"/>
      <c r="C1257" s="394"/>
    </row>
    <row r="1258" s="391" customFormat="1" customHeight="1" spans="1:3">
      <c r="A1258" s="392"/>
      <c r="B1258" s="393"/>
      <c r="C1258" s="394"/>
    </row>
    <row r="1259" s="391" customFormat="1" customHeight="1" spans="1:3">
      <c r="A1259" s="392"/>
      <c r="B1259" s="393"/>
      <c r="C1259" s="394"/>
    </row>
    <row r="1260" s="391" customFormat="1" customHeight="1" spans="1:3">
      <c r="A1260" s="392"/>
      <c r="B1260" s="393"/>
      <c r="C1260" s="394"/>
    </row>
    <row r="1261" s="391" customFormat="1" customHeight="1" spans="1:3">
      <c r="A1261" s="392"/>
      <c r="B1261" s="393"/>
      <c r="C1261" s="394"/>
    </row>
    <row r="1262" s="391" customFormat="1" customHeight="1" spans="1:3">
      <c r="A1262" s="392"/>
      <c r="B1262" s="393"/>
      <c r="C1262" s="394"/>
    </row>
    <row r="1263" s="391" customFormat="1" customHeight="1" spans="1:3">
      <c r="A1263" s="392"/>
      <c r="B1263" s="393"/>
      <c r="C1263" s="394"/>
    </row>
    <row r="1264" s="391" customFormat="1" customHeight="1" spans="1:3">
      <c r="A1264" s="392"/>
      <c r="B1264" s="393"/>
      <c r="C1264" s="394"/>
    </row>
    <row r="1265" s="391" customFormat="1" customHeight="1" spans="1:3">
      <c r="A1265" s="392"/>
      <c r="B1265" s="393"/>
      <c r="C1265" s="394"/>
    </row>
    <row r="1266" s="391" customFormat="1" customHeight="1" spans="1:3">
      <c r="A1266" s="392"/>
      <c r="B1266" s="393"/>
      <c r="C1266" s="394"/>
    </row>
    <row r="1267" s="391" customFormat="1" customHeight="1" spans="1:3">
      <c r="A1267" s="392"/>
      <c r="B1267" s="393"/>
      <c r="C1267" s="394"/>
    </row>
    <row r="1268" s="391" customFormat="1" customHeight="1" spans="1:3">
      <c r="A1268" s="392"/>
      <c r="B1268" s="393"/>
      <c r="C1268" s="394"/>
    </row>
    <row r="1269" s="391" customFormat="1" customHeight="1" spans="1:3">
      <c r="A1269" s="392"/>
      <c r="B1269" s="393"/>
      <c r="C1269" s="394"/>
    </row>
    <row r="1270" s="391" customFormat="1" customHeight="1" spans="1:3">
      <c r="A1270" s="392"/>
      <c r="B1270" s="393"/>
      <c r="C1270" s="394"/>
    </row>
    <row r="1271" s="391" customFormat="1" customHeight="1" spans="1:3">
      <c r="A1271" s="392"/>
      <c r="B1271" s="393"/>
      <c r="C1271" s="394"/>
    </row>
    <row r="1272" s="391" customFormat="1" customHeight="1" spans="1:3">
      <c r="A1272" s="392"/>
      <c r="B1272" s="393"/>
      <c r="C1272" s="394"/>
    </row>
    <row r="1273" s="391" customFormat="1" customHeight="1" spans="1:3">
      <c r="A1273" s="392"/>
      <c r="B1273" s="393"/>
      <c r="C1273" s="394"/>
    </row>
    <row r="1274" s="391" customFormat="1" customHeight="1" spans="1:3">
      <c r="A1274" s="392"/>
      <c r="B1274" s="393"/>
      <c r="C1274" s="394"/>
    </row>
    <row r="1275" s="391" customFormat="1" customHeight="1" spans="1:3">
      <c r="A1275" s="392"/>
      <c r="B1275" s="393"/>
      <c r="C1275" s="394"/>
    </row>
    <row r="1276" s="391" customFormat="1" customHeight="1" spans="1:3">
      <c r="A1276" s="392"/>
      <c r="B1276" s="393"/>
      <c r="C1276" s="394"/>
    </row>
    <row r="1277" s="391" customFormat="1" customHeight="1" spans="1:3">
      <c r="A1277" s="392"/>
      <c r="B1277" s="393"/>
      <c r="C1277" s="394"/>
    </row>
    <row r="1278" s="391" customFormat="1" customHeight="1" spans="1:3">
      <c r="A1278" s="392"/>
      <c r="B1278" s="393"/>
      <c r="C1278" s="394"/>
    </row>
    <row r="1279" s="391" customFormat="1" customHeight="1" spans="1:3">
      <c r="A1279" s="392"/>
      <c r="B1279" s="393"/>
      <c r="C1279" s="394"/>
    </row>
    <row r="1280" s="391" customFormat="1" customHeight="1" spans="1:3">
      <c r="A1280" s="392"/>
      <c r="B1280" s="393"/>
      <c r="C1280" s="394"/>
    </row>
    <row r="1281" s="391" customFormat="1" customHeight="1" spans="1:3">
      <c r="A1281" s="392"/>
      <c r="B1281" s="393"/>
      <c r="C1281" s="394"/>
    </row>
    <row r="1282" s="391" customFormat="1" customHeight="1" spans="1:3">
      <c r="A1282" s="392"/>
      <c r="B1282" s="393"/>
      <c r="C1282" s="394"/>
    </row>
    <row r="1283" s="391" customFormat="1" customHeight="1" spans="1:3">
      <c r="A1283" s="392"/>
      <c r="B1283" s="393"/>
      <c r="C1283" s="394"/>
    </row>
    <row r="1284" s="391" customFormat="1" customHeight="1" spans="1:3">
      <c r="A1284" s="392"/>
      <c r="B1284" s="393"/>
      <c r="C1284" s="394"/>
    </row>
    <row r="1285" s="391" customFormat="1" customHeight="1" spans="1:3">
      <c r="A1285" s="392"/>
      <c r="B1285" s="393"/>
      <c r="C1285" s="394"/>
    </row>
    <row r="1286" s="391" customFormat="1" customHeight="1" spans="1:3">
      <c r="A1286" s="392"/>
      <c r="B1286" s="393"/>
      <c r="C1286" s="394"/>
    </row>
    <row r="1287" s="391" customFormat="1" customHeight="1" spans="1:3">
      <c r="A1287" s="392"/>
      <c r="B1287" s="393"/>
      <c r="C1287" s="394"/>
    </row>
    <row r="1288" s="391" customFormat="1" customHeight="1" spans="1:3">
      <c r="A1288" s="392"/>
      <c r="B1288" s="393"/>
      <c r="C1288" s="394"/>
    </row>
    <row r="1289" s="391" customFormat="1" customHeight="1" spans="1:3">
      <c r="A1289" s="392"/>
      <c r="B1289" s="393"/>
      <c r="C1289" s="394"/>
    </row>
    <row r="1290" s="391" customFormat="1" customHeight="1" spans="1:3">
      <c r="A1290" s="392"/>
      <c r="B1290" s="393"/>
      <c r="C1290" s="394"/>
    </row>
    <row r="1291" s="391" customFormat="1" customHeight="1" spans="1:3">
      <c r="A1291" s="392"/>
      <c r="B1291" s="393"/>
      <c r="C1291" s="394"/>
    </row>
    <row r="1292" s="391" customFormat="1" customHeight="1" spans="1:3">
      <c r="A1292" s="392"/>
      <c r="B1292" s="393"/>
      <c r="C1292" s="394"/>
    </row>
    <row r="1293" s="391" customFormat="1" customHeight="1" spans="1:3">
      <c r="A1293" s="392"/>
      <c r="B1293" s="393"/>
      <c r="C1293" s="394"/>
    </row>
    <row r="1294" s="391" customFormat="1" customHeight="1" spans="1:3">
      <c r="A1294" s="392"/>
      <c r="B1294" s="393"/>
      <c r="C1294" s="394"/>
    </row>
    <row r="1295" s="391" customFormat="1" customHeight="1" spans="1:3">
      <c r="A1295" s="392"/>
      <c r="B1295" s="393"/>
      <c r="C1295" s="394"/>
    </row>
    <row r="1296" s="391" customFormat="1" customHeight="1" spans="1:3">
      <c r="A1296" s="392"/>
      <c r="B1296" s="393"/>
      <c r="C1296" s="394"/>
    </row>
    <row r="1297" s="391" customFormat="1" customHeight="1" spans="1:3">
      <c r="A1297" s="392"/>
      <c r="B1297" s="393"/>
      <c r="C1297" s="394"/>
    </row>
    <row r="1298" s="391" customFormat="1" customHeight="1" spans="1:3">
      <c r="A1298" s="392"/>
      <c r="B1298" s="393"/>
      <c r="C1298" s="394"/>
    </row>
    <row r="1299" s="391" customFormat="1" customHeight="1" spans="1:3">
      <c r="A1299" s="392"/>
      <c r="B1299" s="393"/>
      <c r="C1299" s="394"/>
    </row>
    <row r="1300" s="391" customFormat="1" customHeight="1" spans="1:3">
      <c r="A1300" s="392"/>
      <c r="B1300" s="393"/>
      <c r="C1300" s="394"/>
    </row>
    <row r="1301" s="391" customFormat="1" customHeight="1" spans="1:3">
      <c r="A1301" s="392"/>
      <c r="B1301" s="393"/>
      <c r="C1301" s="394"/>
    </row>
    <row r="1302" s="391" customFormat="1" customHeight="1" spans="1:3">
      <c r="A1302" s="392"/>
      <c r="B1302" s="393"/>
      <c r="C1302" s="394"/>
    </row>
    <row r="1303" s="391" customFormat="1" customHeight="1" spans="1:3">
      <c r="A1303" s="392"/>
      <c r="B1303" s="393"/>
      <c r="C1303" s="394"/>
    </row>
    <row r="1304" s="391" customFormat="1" customHeight="1" spans="1:3">
      <c r="A1304" s="392"/>
      <c r="B1304" s="393"/>
      <c r="C1304" s="394"/>
    </row>
    <row r="1305" s="391" customFormat="1" customHeight="1" spans="1:3">
      <c r="A1305" s="392"/>
      <c r="B1305" s="393"/>
      <c r="C1305" s="394"/>
    </row>
    <row r="1306" s="391" customFormat="1" customHeight="1" spans="1:3">
      <c r="A1306" s="392"/>
      <c r="B1306" s="393"/>
      <c r="C1306" s="394"/>
    </row>
    <row r="1307" s="391" customFormat="1" customHeight="1" spans="1:3">
      <c r="A1307" s="392"/>
      <c r="B1307" s="393"/>
      <c r="C1307" s="394"/>
    </row>
    <row r="1308" s="391" customFormat="1" customHeight="1" spans="1:3">
      <c r="A1308" s="392"/>
      <c r="B1308" s="393"/>
      <c r="C1308" s="394"/>
    </row>
    <row r="1309" s="391" customFormat="1" customHeight="1" spans="1:3">
      <c r="A1309" s="392"/>
      <c r="B1309" s="393"/>
      <c r="C1309" s="394"/>
    </row>
    <row r="1310" s="391" customFormat="1" customHeight="1" spans="1:3">
      <c r="A1310" s="392"/>
      <c r="B1310" s="393"/>
      <c r="C1310" s="394"/>
    </row>
    <row r="1311" s="391" customFormat="1" customHeight="1" spans="1:3">
      <c r="A1311" s="392"/>
      <c r="B1311" s="393"/>
      <c r="C1311" s="394"/>
    </row>
    <row r="1312" s="391" customFormat="1" customHeight="1" spans="1:3">
      <c r="A1312" s="392"/>
      <c r="B1312" s="393"/>
      <c r="C1312" s="394"/>
    </row>
    <row r="1313" s="391" customFormat="1" customHeight="1" spans="1:3">
      <c r="A1313" s="392"/>
      <c r="B1313" s="393"/>
      <c r="C1313" s="394"/>
    </row>
    <row r="1314" s="391" customFormat="1" customHeight="1" spans="1:3">
      <c r="A1314" s="392"/>
      <c r="B1314" s="393"/>
      <c r="C1314" s="394"/>
    </row>
    <row r="1315" s="391" customFormat="1" customHeight="1" spans="1:3">
      <c r="A1315" s="392"/>
      <c r="B1315" s="393"/>
      <c r="C1315" s="394"/>
    </row>
    <row r="1316" s="391" customFormat="1" customHeight="1" spans="1:3">
      <c r="A1316" s="392"/>
      <c r="B1316" s="393"/>
      <c r="C1316" s="394"/>
    </row>
    <row r="1317" s="391" customFormat="1" customHeight="1" spans="1:3">
      <c r="A1317" s="392"/>
      <c r="B1317" s="393"/>
      <c r="C1317" s="394"/>
    </row>
    <row r="1318" s="391" customFormat="1" customHeight="1" spans="1:3">
      <c r="A1318" s="392"/>
      <c r="B1318" s="393"/>
      <c r="C1318" s="394"/>
    </row>
    <row r="1319" s="391" customFormat="1" customHeight="1" spans="1:3">
      <c r="A1319" s="392"/>
      <c r="B1319" s="393"/>
      <c r="C1319" s="394"/>
    </row>
    <row r="1320" s="391" customFormat="1" customHeight="1" spans="1:3">
      <c r="A1320" s="392"/>
      <c r="B1320" s="393"/>
      <c r="C1320" s="394"/>
    </row>
    <row r="1321" s="391" customFormat="1" customHeight="1" spans="1:3">
      <c r="A1321" s="392"/>
      <c r="B1321" s="393"/>
      <c r="C1321" s="394"/>
    </row>
    <row r="1322" s="391" customFormat="1" customHeight="1" spans="1:3">
      <c r="A1322" s="392"/>
      <c r="B1322" s="393"/>
      <c r="C1322" s="394"/>
    </row>
    <row r="1323" s="391" customFormat="1" customHeight="1" spans="1:3">
      <c r="A1323" s="392"/>
      <c r="B1323" s="393"/>
      <c r="C1323" s="394"/>
    </row>
    <row r="1324" s="391" customFormat="1" customHeight="1" spans="1:3">
      <c r="A1324" s="392"/>
      <c r="B1324" s="393"/>
      <c r="C1324" s="394"/>
    </row>
    <row r="1325" s="391" customFormat="1" customHeight="1" spans="1:3">
      <c r="A1325" s="392"/>
      <c r="B1325" s="393"/>
      <c r="C1325" s="394"/>
    </row>
    <row r="1326" s="391" customFormat="1" customHeight="1" spans="1:3">
      <c r="A1326" s="392"/>
      <c r="B1326" s="393"/>
      <c r="C1326" s="394"/>
    </row>
    <row r="1327" s="391" customFormat="1" customHeight="1" spans="1:3">
      <c r="A1327" s="392"/>
      <c r="B1327" s="393"/>
      <c r="C1327" s="394"/>
    </row>
    <row r="1328" s="391" customFormat="1" customHeight="1" spans="1:3">
      <c r="A1328" s="392"/>
      <c r="B1328" s="393"/>
      <c r="C1328" s="394"/>
    </row>
    <row r="1329" s="391" customFormat="1" customHeight="1" spans="1:3">
      <c r="A1329" s="392"/>
      <c r="B1329" s="393"/>
      <c r="C1329" s="394"/>
    </row>
    <row r="1330" s="391" customFormat="1" customHeight="1" spans="1:3">
      <c r="A1330" s="392"/>
      <c r="B1330" s="393"/>
      <c r="C1330" s="394"/>
    </row>
    <row r="1331" s="391" customFormat="1" customHeight="1" spans="1:3">
      <c r="A1331" s="392"/>
      <c r="B1331" s="393"/>
      <c r="C1331" s="394"/>
    </row>
    <row r="1332" s="391" customFormat="1" customHeight="1" spans="1:3">
      <c r="A1332" s="392"/>
      <c r="B1332" s="393"/>
      <c r="C1332" s="394"/>
    </row>
    <row r="1333" s="391" customFormat="1" customHeight="1" spans="1:3">
      <c r="A1333" s="392"/>
      <c r="B1333" s="393"/>
      <c r="C1333" s="394"/>
    </row>
    <row r="1334" s="391" customFormat="1" customHeight="1" spans="1:3">
      <c r="A1334" s="392"/>
      <c r="B1334" s="393"/>
      <c r="C1334" s="394"/>
    </row>
    <row r="1335" s="391" customFormat="1" customHeight="1" spans="1:3">
      <c r="A1335" s="392"/>
      <c r="B1335" s="393"/>
      <c r="C1335" s="394"/>
    </row>
    <row r="1336" s="391" customFormat="1" customHeight="1" spans="1:3">
      <c r="A1336" s="392"/>
      <c r="B1336" s="393"/>
      <c r="C1336" s="394"/>
    </row>
    <row r="1337" s="391" customFormat="1" customHeight="1" spans="1:3">
      <c r="A1337" s="392"/>
      <c r="B1337" s="393"/>
      <c r="C1337" s="394"/>
    </row>
    <row r="1338" s="391" customFormat="1" customHeight="1" spans="1:3">
      <c r="A1338" s="392"/>
      <c r="B1338" s="393"/>
      <c r="C1338" s="394"/>
    </row>
    <row r="1339" s="391" customFormat="1" customHeight="1" spans="1:3">
      <c r="A1339" s="392"/>
      <c r="B1339" s="393"/>
      <c r="C1339" s="394"/>
    </row>
    <row r="1340" s="391" customFormat="1" customHeight="1" spans="1:3">
      <c r="A1340" s="392"/>
      <c r="B1340" s="393"/>
      <c r="C1340" s="394"/>
    </row>
    <row r="1341" s="391" customFormat="1" customHeight="1" spans="1:3">
      <c r="A1341" s="392"/>
      <c r="B1341" s="393"/>
      <c r="C1341" s="394"/>
    </row>
    <row r="1342" s="391" customFormat="1" customHeight="1" spans="1:3">
      <c r="A1342" s="392"/>
      <c r="B1342" s="393"/>
      <c r="C1342" s="394"/>
    </row>
    <row r="1343" s="391" customFormat="1" customHeight="1" spans="1:3">
      <c r="A1343" s="392"/>
      <c r="B1343" s="393"/>
      <c r="C1343" s="394"/>
    </row>
    <row r="1344" s="391" customFormat="1" customHeight="1" spans="1:3">
      <c r="A1344" s="392"/>
      <c r="B1344" s="393"/>
      <c r="C1344" s="394"/>
    </row>
    <row r="1345" s="391" customFormat="1" customHeight="1" spans="1:3">
      <c r="A1345" s="392"/>
      <c r="B1345" s="393"/>
      <c r="C1345" s="394"/>
    </row>
    <row r="1346" s="391" customFormat="1" customHeight="1" spans="1:3">
      <c r="A1346" s="392"/>
      <c r="B1346" s="393"/>
      <c r="C1346" s="394"/>
    </row>
    <row r="1347" s="391" customFormat="1" customHeight="1" spans="1:3">
      <c r="A1347" s="392"/>
      <c r="B1347" s="393"/>
      <c r="C1347" s="394"/>
    </row>
    <row r="1348" s="391" customFormat="1" customHeight="1" spans="1:3">
      <c r="A1348" s="392"/>
      <c r="B1348" s="393"/>
      <c r="C1348" s="394"/>
    </row>
    <row r="1349" s="391" customFormat="1" customHeight="1" spans="1:3">
      <c r="A1349" s="392"/>
      <c r="B1349" s="393"/>
      <c r="C1349" s="394"/>
    </row>
    <row r="1350" s="391" customFormat="1" customHeight="1" spans="1:3">
      <c r="A1350" s="392"/>
      <c r="B1350" s="393"/>
      <c r="C1350" s="394"/>
    </row>
    <row r="1351" s="391" customFormat="1" customHeight="1" spans="1:3">
      <c r="A1351" s="392"/>
      <c r="B1351" s="393"/>
      <c r="C1351" s="394"/>
    </row>
    <row r="1352" s="391" customFormat="1" customHeight="1" spans="1:3">
      <c r="A1352" s="392"/>
      <c r="B1352" s="393"/>
      <c r="C1352" s="394"/>
    </row>
    <row r="1353" s="391" customFormat="1" customHeight="1" spans="1:3">
      <c r="A1353" s="392"/>
      <c r="B1353" s="393"/>
      <c r="C1353" s="394"/>
    </row>
    <row r="1354" s="391" customFormat="1" customHeight="1" spans="1:3">
      <c r="A1354" s="392"/>
      <c r="B1354" s="393"/>
      <c r="C1354" s="394"/>
    </row>
    <row r="1355" s="391" customFormat="1" customHeight="1" spans="1:3">
      <c r="A1355" s="392"/>
      <c r="B1355" s="393"/>
      <c r="C1355" s="394"/>
    </row>
    <row r="1356" s="391" customFormat="1" customHeight="1" spans="1:3">
      <c r="A1356" s="392"/>
      <c r="B1356" s="393"/>
      <c r="C1356" s="394"/>
    </row>
    <row r="1357" s="391" customFormat="1" customHeight="1" spans="1:3">
      <c r="A1357" s="392"/>
      <c r="B1357" s="393"/>
      <c r="C1357" s="394"/>
    </row>
    <row r="1358" s="391" customFormat="1" customHeight="1" spans="1:3">
      <c r="A1358" s="392"/>
      <c r="B1358" s="393"/>
      <c r="C1358" s="394"/>
    </row>
    <row r="1359" s="391" customFormat="1" customHeight="1" spans="1:3">
      <c r="A1359" s="392"/>
      <c r="B1359" s="393"/>
      <c r="C1359" s="394"/>
    </row>
    <row r="1360" s="391" customFormat="1" customHeight="1" spans="1:3">
      <c r="A1360" s="392"/>
      <c r="B1360" s="393"/>
      <c r="C1360" s="394"/>
    </row>
    <row r="1361" s="391" customFormat="1" customHeight="1" spans="1:3">
      <c r="A1361" s="392"/>
      <c r="B1361" s="393"/>
      <c r="C1361" s="394"/>
    </row>
    <row r="1362" s="391" customFormat="1" customHeight="1" spans="1:3">
      <c r="A1362" s="392"/>
      <c r="B1362" s="393"/>
      <c r="C1362" s="394"/>
    </row>
    <row r="1363" s="391" customFormat="1" customHeight="1" spans="1:3">
      <c r="A1363" s="392"/>
      <c r="B1363" s="393"/>
      <c r="C1363" s="394"/>
    </row>
    <row r="1364" s="391" customFormat="1" customHeight="1" spans="1:3">
      <c r="A1364" s="392"/>
      <c r="B1364" s="393"/>
      <c r="C1364" s="394"/>
    </row>
    <row r="1365" s="391" customFormat="1" customHeight="1" spans="1:3">
      <c r="A1365" s="392"/>
      <c r="B1365" s="393"/>
      <c r="C1365" s="394"/>
    </row>
    <row r="1366" s="391" customFormat="1" customHeight="1" spans="1:3">
      <c r="A1366" s="392"/>
      <c r="B1366" s="393"/>
      <c r="C1366" s="394"/>
    </row>
    <row r="1367" s="391" customFormat="1" customHeight="1" spans="1:3">
      <c r="A1367" s="392"/>
      <c r="B1367" s="393"/>
      <c r="C1367" s="394"/>
    </row>
    <row r="1368" s="391" customFormat="1" customHeight="1" spans="1:3">
      <c r="A1368" s="392"/>
      <c r="B1368" s="393"/>
      <c r="C1368" s="394"/>
    </row>
    <row r="1369" s="391" customFormat="1" customHeight="1" spans="1:3">
      <c r="A1369" s="392"/>
      <c r="B1369" s="393"/>
      <c r="C1369" s="394"/>
    </row>
    <row r="1370" s="391" customFormat="1" customHeight="1" spans="1:3">
      <c r="A1370" s="392"/>
      <c r="B1370" s="393"/>
      <c r="C1370" s="394"/>
    </row>
    <row r="1371" s="391" customFormat="1" customHeight="1" spans="1:3">
      <c r="A1371" s="392"/>
      <c r="B1371" s="393"/>
      <c r="C1371" s="394"/>
    </row>
    <row r="1372" s="391" customFormat="1" customHeight="1" spans="1:3">
      <c r="A1372" s="392"/>
      <c r="B1372" s="393"/>
      <c r="C1372" s="394"/>
    </row>
    <row r="1373" s="391" customFormat="1" customHeight="1" spans="1:3">
      <c r="A1373" s="392"/>
      <c r="B1373" s="393"/>
      <c r="C1373" s="394"/>
    </row>
    <row r="1374" s="391" customFormat="1" customHeight="1" spans="1:3">
      <c r="A1374" s="392"/>
      <c r="B1374" s="393"/>
      <c r="C1374" s="394"/>
    </row>
    <row r="1375" s="391" customFormat="1" customHeight="1" spans="1:3">
      <c r="A1375" s="392"/>
      <c r="B1375" s="393"/>
      <c r="C1375" s="394"/>
    </row>
    <row r="1376" s="391" customFormat="1" customHeight="1" spans="1:3">
      <c r="A1376" s="392"/>
      <c r="B1376" s="393"/>
      <c r="C1376" s="394"/>
    </row>
    <row r="1377" s="391" customFormat="1" customHeight="1" spans="1:3">
      <c r="A1377" s="392"/>
      <c r="B1377" s="393"/>
      <c r="C1377" s="394"/>
    </row>
    <row r="1378" s="391" customFormat="1" customHeight="1" spans="1:3">
      <c r="A1378" s="392"/>
      <c r="B1378" s="393"/>
      <c r="C1378" s="394"/>
    </row>
    <row r="1379" s="391" customFormat="1" customHeight="1" spans="1:3">
      <c r="A1379" s="392"/>
      <c r="B1379" s="393"/>
      <c r="C1379" s="394"/>
    </row>
    <row r="1380" s="391" customFormat="1" customHeight="1" spans="1:3">
      <c r="A1380" s="392"/>
      <c r="B1380" s="393"/>
      <c r="C1380" s="394"/>
    </row>
    <row r="1381" s="391" customFormat="1" customHeight="1" spans="1:3">
      <c r="A1381" s="392"/>
      <c r="B1381" s="393"/>
      <c r="C1381" s="394"/>
    </row>
    <row r="1382" s="391" customFormat="1" customHeight="1" spans="1:3">
      <c r="A1382" s="392"/>
      <c r="B1382" s="393"/>
      <c r="C1382" s="394"/>
    </row>
    <row r="1383" s="391" customFormat="1" customHeight="1" spans="1:3">
      <c r="A1383" s="392"/>
      <c r="B1383" s="393"/>
      <c r="C1383" s="394"/>
    </row>
    <row r="1384" s="391" customFormat="1" customHeight="1" spans="1:3">
      <c r="A1384" s="392"/>
      <c r="B1384" s="393"/>
      <c r="C1384" s="394"/>
    </row>
    <row r="1385" s="391" customFormat="1" customHeight="1" spans="1:3">
      <c r="A1385" s="392"/>
      <c r="B1385" s="393"/>
      <c r="C1385" s="394"/>
    </row>
    <row r="1386" s="391" customFormat="1" customHeight="1" spans="1:3">
      <c r="A1386" s="392"/>
      <c r="B1386" s="393"/>
      <c r="C1386" s="394"/>
    </row>
    <row r="1387" s="391" customFormat="1" customHeight="1" spans="1:3">
      <c r="A1387" s="392"/>
      <c r="B1387" s="393"/>
      <c r="C1387" s="394"/>
    </row>
    <row r="1388" s="391" customFormat="1" customHeight="1" spans="1:3">
      <c r="A1388" s="392"/>
      <c r="B1388" s="393"/>
      <c r="C1388" s="394"/>
    </row>
    <row r="1389" s="391" customFormat="1" customHeight="1" spans="1:3">
      <c r="A1389" s="392"/>
      <c r="B1389" s="393"/>
      <c r="C1389" s="394"/>
    </row>
    <row r="1390" s="391" customFormat="1" customHeight="1" spans="1:3">
      <c r="A1390" s="392"/>
      <c r="B1390" s="393"/>
      <c r="C1390" s="394"/>
    </row>
    <row r="1391" s="391" customFormat="1" customHeight="1" spans="1:3">
      <c r="A1391" s="392"/>
      <c r="B1391" s="393"/>
      <c r="C1391" s="394"/>
    </row>
    <row r="1392" s="391" customFormat="1" customHeight="1" spans="1:3">
      <c r="A1392" s="392"/>
      <c r="B1392" s="393"/>
      <c r="C1392" s="394"/>
    </row>
    <row r="1393" s="391" customFormat="1" customHeight="1" spans="1:3">
      <c r="A1393" s="392"/>
      <c r="B1393" s="393"/>
      <c r="C1393" s="394"/>
    </row>
    <row r="1394" s="391" customFormat="1" customHeight="1" spans="1:3">
      <c r="A1394" s="392"/>
      <c r="B1394" s="393"/>
      <c r="C1394" s="394"/>
    </row>
    <row r="1395" s="391" customFormat="1" customHeight="1" spans="1:3">
      <c r="A1395" s="392"/>
      <c r="B1395" s="393"/>
      <c r="C1395" s="394"/>
    </row>
    <row r="1396" s="391" customFormat="1" customHeight="1" spans="1:3">
      <c r="A1396" s="392"/>
      <c r="B1396" s="393"/>
      <c r="C1396" s="394"/>
    </row>
    <row r="1397" s="391" customFormat="1" customHeight="1" spans="1:3">
      <c r="A1397" s="392"/>
      <c r="B1397" s="393"/>
      <c r="C1397" s="394"/>
    </row>
    <row r="1398" s="391" customFormat="1" customHeight="1" spans="1:3">
      <c r="A1398" s="392"/>
      <c r="B1398" s="393"/>
      <c r="C1398" s="394"/>
    </row>
    <row r="1399" s="391" customFormat="1" customHeight="1" spans="1:3">
      <c r="A1399" s="392"/>
      <c r="B1399" s="393"/>
      <c r="C1399" s="394"/>
    </row>
    <row r="1400" s="391" customFormat="1" customHeight="1" spans="1:3">
      <c r="A1400" s="392"/>
      <c r="B1400" s="393"/>
      <c r="C1400" s="394"/>
    </row>
    <row r="1401" s="391" customFormat="1" customHeight="1" spans="1:3">
      <c r="A1401" s="392"/>
      <c r="B1401" s="393"/>
      <c r="C1401" s="394"/>
    </row>
    <row r="1402" s="391" customFormat="1" customHeight="1" spans="1:3">
      <c r="A1402" s="392"/>
      <c r="B1402" s="393"/>
      <c r="C1402" s="394"/>
    </row>
    <row r="1403" s="391" customFormat="1" customHeight="1" spans="1:3">
      <c r="A1403" s="392"/>
      <c r="B1403" s="393"/>
      <c r="C1403" s="394"/>
    </row>
    <row r="1404" s="391" customFormat="1" customHeight="1" spans="1:3">
      <c r="A1404" s="392"/>
      <c r="B1404" s="393"/>
      <c r="C1404" s="394"/>
    </row>
    <row r="1405" s="391" customFormat="1" customHeight="1" spans="1:3">
      <c r="A1405" s="392"/>
      <c r="B1405" s="393"/>
      <c r="C1405" s="394"/>
    </row>
    <row r="1406" s="391" customFormat="1" customHeight="1" spans="1:3">
      <c r="A1406" s="392"/>
      <c r="B1406" s="393"/>
      <c r="C1406" s="394"/>
    </row>
    <row r="1407" s="391" customFormat="1" customHeight="1" spans="1:3">
      <c r="A1407" s="392"/>
      <c r="B1407" s="393"/>
      <c r="C1407" s="394"/>
    </row>
    <row r="1408" s="391" customFormat="1" customHeight="1" spans="1:3">
      <c r="A1408" s="392"/>
      <c r="B1408" s="393"/>
      <c r="C1408" s="394"/>
    </row>
    <row r="1409" s="391" customFormat="1" customHeight="1" spans="1:3">
      <c r="A1409" s="392"/>
      <c r="B1409" s="393"/>
      <c r="C1409" s="394"/>
    </row>
    <row r="1410" s="391" customFormat="1" customHeight="1" spans="1:3">
      <c r="A1410" s="392"/>
      <c r="B1410" s="393"/>
      <c r="C1410" s="394"/>
    </row>
    <row r="1411" s="391" customFormat="1" customHeight="1" spans="1:3">
      <c r="A1411" s="392"/>
      <c r="B1411" s="393"/>
      <c r="C1411" s="394"/>
    </row>
    <row r="1412" s="391" customFormat="1" customHeight="1" spans="1:3">
      <c r="A1412" s="392"/>
      <c r="B1412" s="393"/>
      <c r="C1412" s="394"/>
    </row>
    <row r="1413" s="391" customFormat="1" customHeight="1" spans="1:3">
      <c r="A1413" s="392"/>
      <c r="B1413" s="393"/>
      <c r="C1413" s="394"/>
    </row>
    <row r="1414" s="391" customFormat="1" customHeight="1" spans="1:3">
      <c r="A1414" s="392"/>
      <c r="B1414" s="393"/>
      <c r="C1414" s="394"/>
    </row>
    <row r="1415" s="391" customFormat="1" customHeight="1" spans="1:3">
      <c r="A1415" s="392"/>
      <c r="B1415" s="393"/>
      <c r="C1415" s="394"/>
    </row>
    <row r="1416" s="391" customFormat="1" customHeight="1" spans="1:3">
      <c r="A1416" s="392"/>
      <c r="B1416" s="393"/>
      <c r="C1416" s="394"/>
    </row>
    <row r="1417" s="391" customFormat="1" customHeight="1" spans="1:3">
      <c r="A1417" s="392"/>
      <c r="B1417" s="393"/>
      <c r="C1417" s="394"/>
    </row>
    <row r="1418" s="391" customFormat="1" customHeight="1" spans="1:3">
      <c r="A1418" s="392"/>
      <c r="B1418" s="393"/>
      <c r="C1418" s="394"/>
    </row>
    <row r="1419" s="391" customFormat="1" customHeight="1" spans="1:3">
      <c r="A1419" s="392"/>
      <c r="B1419" s="393"/>
      <c r="C1419" s="394"/>
    </row>
    <row r="1420" s="391" customFormat="1" customHeight="1" spans="1:3">
      <c r="A1420" s="392"/>
      <c r="B1420" s="393"/>
      <c r="C1420" s="394"/>
    </row>
    <row r="1421" s="391" customFormat="1" customHeight="1" spans="1:3">
      <c r="A1421" s="392"/>
      <c r="B1421" s="393"/>
      <c r="C1421" s="394"/>
    </row>
    <row r="1422" s="391" customFormat="1" customHeight="1" spans="1:3">
      <c r="A1422" s="392"/>
      <c r="B1422" s="393"/>
      <c r="C1422" s="394"/>
    </row>
    <row r="1423" s="391" customFormat="1" customHeight="1" spans="1:3">
      <c r="A1423" s="392"/>
      <c r="B1423" s="393"/>
      <c r="C1423" s="394"/>
    </row>
    <row r="1424" s="391" customFormat="1" customHeight="1" spans="1:3">
      <c r="A1424" s="392"/>
      <c r="B1424" s="393"/>
      <c r="C1424" s="394"/>
    </row>
    <row r="1425" s="391" customFormat="1" customHeight="1" spans="1:3">
      <c r="A1425" s="392"/>
      <c r="B1425" s="393"/>
      <c r="C1425" s="394"/>
    </row>
    <row r="1426" s="391" customFormat="1" customHeight="1" spans="1:3">
      <c r="A1426" s="392"/>
      <c r="B1426" s="393"/>
      <c r="C1426" s="394"/>
    </row>
    <row r="1427" s="391" customFormat="1" customHeight="1" spans="1:3">
      <c r="A1427" s="392"/>
      <c r="B1427" s="393"/>
      <c r="C1427" s="394"/>
    </row>
    <row r="1428" s="391" customFormat="1" customHeight="1" spans="1:3">
      <c r="A1428" s="392"/>
      <c r="B1428" s="393"/>
      <c r="C1428" s="394"/>
    </row>
    <row r="1429" s="391" customFormat="1" customHeight="1" spans="1:3">
      <c r="A1429" s="392"/>
      <c r="B1429" s="393"/>
      <c r="C1429" s="394"/>
    </row>
    <row r="1430" s="391" customFormat="1" customHeight="1" spans="1:3">
      <c r="A1430" s="392"/>
      <c r="B1430" s="393"/>
      <c r="C1430" s="394"/>
    </row>
    <row r="1431" s="391" customFormat="1" customHeight="1" spans="1:3">
      <c r="A1431" s="392"/>
      <c r="B1431" s="393"/>
      <c r="C1431" s="394"/>
    </row>
    <row r="1432" s="391" customFormat="1" customHeight="1" spans="1:3">
      <c r="A1432" s="392"/>
      <c r="B1432" s="393"/>
      <c r="C1432" s="394"/>
    </row>
    <row r="1433" s="391" customFormat="1" customHeight="1" spans="1:3">
      <c r="A1433" s="392"/>
      <c r="B1433" s="393"/>
      <c r="C1433" s="394"/>
    </row>
    <row r="1434" s="391" customFormat="1" customHeight="1" spans="1:3">
      <c r="A1434" s="392"/>
      <c r="B1434" s="393"/>
      <c r="C1434" s="394"/>
    </row>
    <row r="1435" s="391" customFormat="1" customHeight="1" spans="1:3">
      <c r="A1435" s="392"/>
      <c r="B1435" s="393"/>
      <c r="C1435" s="394"/>
    </row>
    <row r="1436" s="391" customFormat="1" customHeight="1" spans="1:3">
      <c r="A1436" s="392"/>
      <c r="B1436" s="393"/>
      <c r="C1436" s="394"/>
    </row>
    <row r="1437" s="391" customFormat="1" customHeight="1" spans="1:3">
      <c r="A1437" s="392"/>
      <c r="B1437" s="393"/>
      <c r="C1437" s="394"/>
    </row>
    <row r="1438" s="391" customFormat="1" customHeight="1" spans="1:3">
      <c r="A1438" s="392"/>
      <c r="B1438" s="393"/>
      <c r="C1438" s="394"/>
    </row>
    <row r="1439" s="391" customFormat="1" customHeight="1" spans="1:3">
      <c r="A1439" s="392"/>
      <c r="B1439" s="393"/>
      <c r="C1439" s="394"/>
    </row>
    <row r="1440" s="391" customFormat="1" customHeight="1" spans="1:3">
      <c r="A1440" s="392"/>
      <c r="B1440" s="393"/>
      <c r="C1440" s="394"/>
    </row>
    <row r="1441" s="391" customFormat="1" customHeight="1" spans="1:3">
      <c r="A1441" s="392"/>
      <c r="B1441" s="393"/>
      <c r="C1441" s="394"/>
    </row>
    <row r="1442" s="391" customFormat="1" customHeight="1" spans="1:3">
      <c r="A1442" s="392"/>
      <c r="B1442" s="393"/>
      <c r="C1442" s="394"/>
    </row>
    <row r="1443" s="391" customFormat="1" customHeight="1" spans="1:3">
      <c r="A1443" s="392"/>
      <c r="B1443" s="393"/>
      <c r="C1443" s="394"/>
    </row>
    <row r="1444" s="391" customFormat="1" customHeight="1" spans="1:3">
      <c r="A1444" s="392"/>
      <c r="B1444" s="393"/>
      <c r="C1444" s="394"/>
    </row>
    <row r="1445" s="391" customFormat="1" customHeight="1" spans="1:3">
      <c r="A1445" s="392"/>
      <c r="B1445" s="393"/>
      <c r="C1445" s="394"/>
    </row>
    <row r="1446" s="391" customFormat="1" customHeight="1" spans="1:3">
      <c r="A1446" s="392"/>
      <c r="B1446" s="393"/>
      <c r="C1446" s="394"/>
    </row>
    <row r="1447" s="391" customFormat="1" customHeight="1" spans="1:3">
      <c r="A1447" s="392"/>
      <c r="B1447" s="393"/>
      <c r="C1447" s="394"/>
    </row>
    <row r="1448" s="391" customFormat="1" customHeight="1" spans="1:3">
      <c r="A1448" s="392"/>
      <c r="B1448" s="393"/>
      <c r="C1448" s="394"/>
    </row>
    <row r="1449" s="391" customFormat="1" customHeight="1" spans="1:3">
      <c r="A1449" s="392"/>
      <c r="B1449" s="393"/>
      <c r="C1449" s="394"/>
    </row>
    <row r="1450" s="391" customFormat="1" customHeight="1" spans="1:3">
      <c r="A1450" s="392"/>
      <c r="B1450" s="393"/>
      <c r="C1450" s="394"/>
    </row>
    <row r="1451" s="391" customFormat="1" customHeight="1" spans="1:3">
      <c r="A1451" s="392"/>
      <c r="B1451" s="393"/>
      <c r="C1451" s="394"/>
    </row>
    <row r="1452" s="391" customFormat="1" customHeight="1" spans="1:3">
      <c r="A1452" s="392"/>
      <c r="B1452" s="393"/>
      <c r="C1452" s="394"/>
    </row>
    <row r="1453" s="391" customFormat="1" customHeight="1" spans="1:3">
      <c r="A1453" s="392"/>
      <c r="B1453" s="393"/>
      <c r="C1453" s="394"/>
    </row>
    <row r="1454" s="391" customFormat="1" customHeight="1" spans="1:3">
      <c r="A1454" s="392"/>
      <c r="B1454" s="393"/>
      <c r="C1454" s="394"/>
    </row>
    <row r="1455" s="391" customFormat="1" customHeight="1" spans="1:3">
      <c r="A1455" s="392"/>
      <c r="B1455" s="393"/>
      <c r="C1455" s="394"/>
    </row>
    <row r="1456" s="391" customFormat="1" customHeight="1" spans="1:3">
      <c r="A1456" s="392"/>
      <c r="B1456" s="393"/>
      <c r="C1456" s="394"/>
    </row>
    <row r="1457" s="391" customFormat="1" customHeight="1" spans="1:3">
      <c r="A1457" s="392"/>
      <c r="B1457" s="393"/>
      <c r="C1457" s="394"/>
    </row>
    <row r="1458" s="391" customFormat="1" customHeight="1" spans="1:3">
      <c r="A1458" s="392"/>
      <c r="B1458" s="393"/>
      <c r="C1458" s="394"/>
    </row>
    <row r="1459" s="391" customFormat="1" customHeight="1" spans="1:3">
      <c r="A1459" s="392"/>
      <c r="B1459" s="393"/>
      <c r="C1459" s="394"/>
    </row>
    <row r="1460" s="391" customFormat="1" customHeight="1" spans="1:3">
      <c r="A1460" s="392"/>
      <c r="B1460" s="393"/>
      <c r="C1460" s="394"/>
    </row>
    <row r="1461" s="391" customFormat="1" customHeight="1" spans="1:3">
      <c r="A1461" s="392"/>
      <c r="B1461" s="393"/>
      <c r="C1461" s="394"/>
    </row>
    <row r="1462" s="391" customFormat="1" customHeight="1" spans="1:3">
      <c r="A1462" s="392"/>
      <c r="B1462" s="393"/>
      <c r="C1462" s="394"/>
    </row>
    <row r="1463" s="391" customFormat="1" customHeight="1" spans="1:3">
      <c r="A1463" s="392"/>
      <c r="B1463" s="393"/>
      <c r="C1463" s="394"/>
    </row>
    <row r="1464" s="391" customFormat="1" customHeight="1" spans="1:3">
      <c r="A1464" s="392"/>
      <c r="B1464" s="393"/>
      <c r="C1464" s="394"/>
    </row>
    <row r="1465" s="391" customFormat="1" customHeight="1" spans="1:3">
      <c r="A1465" s="392"/>
      <c r="B1465" s="393"/>
      <c r="C1465" s="394"/>
    </row>
    <row r="1466" s="391" customFormat="1" customHeight="1" spans="1:3">
      <c r="A1466" s="392"/>
      <c r="B1466" s="393"/>
      <c r="C1466" s="394"/>
    </row>
    <row r="1467" s="391" customFormat="1" customHeight="1" spans="1:3">
      <c r="A1467" s="392"/>
      <c r="B1467" s="393"/>
      <c r="C1467" s="394"/>
    </row>
    <row r="1468" s="391" customFormat="1" customHeight="1" spans="1:3">
      <c r="A1468" s="392"/>
      <c r="B1468" s="393"/>
      <c r="C1468" s="394"/>
    </row>
    <row r="1469" s="391" customFormat="1" customHeight="1" spans="1:3">
      <c r="A1469" s="392"/>
      <c r="B1469" s="393"/>
      <c r="C1469" s="394"/>
    </row>
    <row r="1470" s="391" customFormat="1" customHeight="1" spans="1:3">
      <c r="A1470" s="392"/>
      <c r="B1470" s="393"/>
      <c r="C1470" s="394"/>
    </row>
    <row r="1471" s="391" customFormat="1" customHeight="1" spans="1:3">
      <c r="A1471" s="392"/>
      <c r="B1471" s="393"/>
      <c r="C1471" s="394"/>
    </row>
    <row r="1472" s="391" customFormat="1" customHeight="1" spans="1:3">
      <c r="A1472" s="392"/>
      <c r="B1472" s="393"/>
      <c r="C1472" s="394"/>
    </row>
    <row r="1473" s="391" customFormat="1" customHeight="1" spans="1:3">
      <c r="A1473" s="392"/>
      <c r="B1473" s="393"/>
      <c r="C1473" s="394"/>
    </row>
    <row r="1474" s="391" customFormat="1" customHeight="1" spans="1:3">
      <c r="A1474" s="392"/>
      <c r="B1474" s="393"/>
      <c r="C1474" s="394"/>
    </row>
    <row r="1475" s="391" customFormat="1" customHeight="1" spans="1:3">
      <c r="A1475" s="392"/>
      <c r="B1475" s="393"/>
      <c r="C1475" s="394"/>
    </row>
    <row r="1476" s="391" customFormat="1" customHeight="1" spans="1:3">
      <c r="A1476" s="392"/>
      <c r="B1476" s="393"/>
      <c r="C1476" s="394"/>
    </row>
    <row r="1477" s="391" customFormat="1" customHeight="1" spans="1:3">
      <c r="A1477" s="392"/>
      <c r="B1477" s="393"/>
      <c r="C1477" s="394"/>
    </row>
    <row r="1478" s="391" customFormat="1" customHeight="1" spans="1:3">
      <c r="A1478" s="392"/>
      <c r="B1478" s="393"/>
      <c r="C1478" s="394"/>
    </row>
    <row r="1479" s="391" customFormat="1" customHeight="1" spans="1:3">
      <c r="A1479" s="392"/>
      <c r="B1479" s="393"/>
      <c r="C1479" s="394"/>
    </row>
    <row r="1480" s="391" customFormat="1" customHeight="1" spans="1:3">
      <c r="A1480" s="392"/>
      <c r="B1480" s="393"/>
      <c r="C1480" s="394"/>
    </row>
    <row r="1481" s="391" customFormat="1" customHeight="1" spans="1:3">
      <c r="A1481" s="392"/>
      <c r="B1481" s="393"/>
      <c r="C1481" s="394"/>
    </row>
    <row r="1482" s="391" customFormat="1" customHeight="1" spans="1:3">
      <c r="A1482" s="392"/>
      <c r="B1482" s="393"/>
      <c r="C1482" s="394"/>
    </row>
    <row r="1483" s="391" customFormat="1" customHeight="1" spans="1:3">
      <c r="A1483" s="392"/>
      <c r="B1483" s="393"/>
      <c r="C1483" s="394"/>
    </row>
    <row r="1484" s="391" customFormat="1" customHeight="1" spans="1:3">
      <c r="A1484" s="392"/>
      <c r="B1484" s="393"/>
      <c r="C1484" s="394"/>
    </row>
    <row r="1485" s="391" customFormat="1" customHeight="1" spans="1:3">
      <c r="A1485" s="392"/>
      <c r="B1485" s="393"/>
      <c r="C1485" s="394"/>
    </row>
    <row r="1486" s="391" customFormat="1" customHeight="1" spans="1:3">
      <c r="A1486" s="392"/>
      <c r="B1486" s="393"/>
      <c r="C1486" s="394"/>
    </row>
    <row r="1487" s="391" customFormat="1" customHeight="1" spans="1:3">
      <c r="A1487" s="392"/>
      <c r="B1487" s="393"/>
      <c r="C1487" s="394"/>
    </row>
    <row r="1488" s="391" customFormat="1" customHeight="1" spans="1:3">
      <c r="A1488" s="392"/>
      <c r="B1488" s="393"/>
      <c r="C1488" s="394"/>
    </row>
    <row r="1489" s="391" customFormat="1" customHeight="1" spans="1:3">
      <c r="A1489" s="392"/>
      <c r="B1489" s="393"/>
      <c r="C1489" s="394"/>
    </row>
    <row r="1490" s="391" customFormat="1" customHeight="1" spans="1:3">
      <c r="A1490" s="392"/>
      <c r="B1490" s="393"/>
      <c r="C1490" s="394"/>
    </row>
    <row r="1491" s="391" customFormat="1" customHeight="1" spans="1:3">
      <c r="A1491" s="392"/>
      <c r="B1491" s="393"/>
      <c r="C1491" s="394"/>
    </row>
    <row r="1492" s="391" customFormat="1" customHeight="1" spans="1:3">
      <c r="A1492" s="392"/>
      <c r="B1492" s="393"/>
      <c r="C1492" s="394"/>
    </row>
    <row r="1493" s="391" customFormat="1" customHeight="1" spans="1:3">
      <c r="A1493" s="392"/>
      <c r="B1493" s="393"/>
      <c r="C1493" s="394"/>
    </row>
    <row r="1494" s="391" customFormat="1" customHeight="1" spans="1:3">
      <c r="A1494" s="392"/>
      <c r="B1494" s="393"/>
      <c r="C1494" s="394"/>
    </row>
    <row r="1495" s="391" customFormat="1" customHeight="1" spans="1:3">
      <c r="A1495" s="392"/>
      <c r="B1495" s="393"/>
      <c r="C1495" s="394"/>
    </row>
    <row r="1496" s="391" customFormat="1" customHeight="1" spans="1:3">
      <c r="A1496" s="392"/>
      <c r="B1496" s="393"/>
      <c r="C1496" s="394"/>
    </row>
    <row r="1497" s="391" customFormat="1" customHeight="1" spans="1:3">
      <c r="A1497" s="392"/>
      <c r="B1497" s="393"/>
      <c r="C1497" s="394"/>
    </row>
    <row r="1498" s="391" customFormat="1" customHeight="1" spans="1:3">
      <c r="A1498" s="392"/>
      <c r="B1498" s="393"/>
      <c r="C1498" s="394"/>
    </row>
    <row r="1499" s="391" customFormat="1" customHeight="1" spans="1:3">
      <c r="A1499" s="392"/>
      <c r="B1499" s="393"/>
      <c r="C1499" s="394"/>
    </row>
    <row r="1500" s="391" customFormat="1" customHeight="1" spans="1:3">
      <c r="A1500" s="392"/>
      <c r="B1500" s="393"/>
      <c r="C1500" s="394"/>
    </row>
    <row r="1501" s="391" customFormat="1" customHeight="1" spans="1:3">
      <c r="A1501" s="392"/>
      <c r="B1501" s="393"/>
      <c r="C1501" s="394"/>
    </row>
    <row r="1502" s="391" customFormat="1" customHeight="1" spans="1:3">
      <c r="A1502" s="392"/>
      <c r="B1502" s="393"/>
      <c r="C1502" s="394"/>
    </row>
    <row r="1503" s="391" customFormat="1" customHeight="1" spans="1:3">
      <c r="A1503" s="392"/>
      <c r="B1503" s="393"/>
      <c r="C1503" s="394"/>
    </row>
    <row r="1504" s="391" customFormat="1" customHeight="1" spans="1:3">
      <c r="A1504" s="392"/>
      <c r="B1504" s="393"/>
      <c r="C1504" s="394"/>
    </row>
    <row r="1505" s="391" customFormat="1" customHeight="1" spans="1:3">
      <c r="A1505" s="392"/>
      <c r="B1505" s="393"/>
      <c r="C1505" s="394"/>
    </row>
    <row r="1506" s="391" customFormat="1" customHeight="1" spans="1:3">
      <c r="A1506" s="392"/>
      <c r="B1506" s="393"/>
      <c r="C1506" s="394"/>
    </row>
    <row r="1507" s="391" customFormat="1" customHeight="1" spans="1:3">
      <c r="A1507" s="392"/>
      <c r="B1507" s="393"/>
      <c r="C1507" s="394"/>
    </row>
    <row r="1508" s="391" customFormat="1" customHeight="1" spans="1:3">
      <c r="A1508" s="392"/>
      <c r="B1508" s="393"/>
      <c r="C1508" s="394"/>
    </row>
    <row r="1509" s="391" customFormat="1" customHeight="1" spans="1:3">
      <c r="A1509" s="392"/>
      <c r="B1509" s="393"/>
      <c r="C1509" s="394"/>
    </row>
    <row r="1510" s="391" customFormat="1" customHeight="1" spans="1:3">
      <c r="A1510" s="392"/>
      <c r="B1510" s="393"/>
      <c r="C1510" s="394"/>
    </row>
    <row r="1511" s="391" customFormat="1" customHeight="1" spans="1:3">
      <c r="A1511" s="392"/>
      <c r="B1511" s="393"/>
      <c r="C1511" s="394"/>
    </row>
    <row r="1512" s="391" customFormat="1" customHeight="1" spans="1:3">
      <c r="A1512" s="392"/>
      <c r="B1512" s="393"/>
      <c r="C1512" s="394"/>
    </row>
    <row r="1513" s="391" customFormat="1" customHeight="1" spans="1:3">
      <c r="A1513" s="392"/>
      <c r="B1513" s="393"/>
      <c r="C1513" s="394"/>
    </row>
    <row r="1514" s="391" customFormat="1" customHeight="1" spans="1:3">
      <c r="A1514" s="392"/>
      <c r="B1514" s="393"/>
      <c r="C1514" s="394"/>
    </row>
    <row r="1515" s="391" customFormat="1" customHeight="1" spans="1:3">
      <c r="A1515" s="392"/>
      <c r="B1515" s="393"/>
      <c r="C1515" s="394"/>
    </row>
    <row r="1516" s="391" customFormat="1" customHeight="1" spans="1:3">
      <c r="A1516" s="392"/>
      <c r="B1516" s="393"/>
      <c r="C1516" s="394"/>
    </row>
    <row r="1517" s="391" customFormat="1" customHeight="1" spans="1:3">
      <c r="A1517" s="392"/>
      <c r="B1517" s="393"/>
      <c r="C1517" s="394"/>
    </row>
    <row r="1518" s="391" customFormat="1" customHeight="1" spans="1:3">
      <c r="A1518" s="392"/>
      <c r="B1518" s="393"/>
      <c r="C1518" s="394"/>
    </row>
    <row r="1519" s="391" customFormat="1" customHeight="1" spans="1:3">
      <c r="A1519" s="392"/>
      <c r="B1519" s="393"/>
      <c r="C1519" s="394"/>
    </row>
    <row r="1520" s="391" customFormat="1" customHeight="1" spans="1:3">
      <c r="A1520" s="392"/>
      <c r="B1520" s="393"/>
      <c r="C1520" s="394"/>
    </row>
    <row r="1521" s="391" customFormat="1" customHeight="1" spans="1:3">
      <c r="A1521" s="392"/>
      <c r="B1521" s="393"/>
      <c r="C1521" s="394"/>
    </row>
    <row r="1522" s="391" customFormat="1" customHeight="1" spans="1:3">
      <c r="A1522" s="392"/>
      <c r="B1522" s="393"/>
      <c r="C1522" s="394"/>
    </row>
    <row r="1523" s="391" customFormat="1" customHeight="1" spans="1:3">
      <c r="A1523" s="392"/>
      <c r="B1523" s="393"/>
      <c r="C1523" s="394"/>
    </row>
    <row r="1524" s="391" customFormat="1" customHeight="1" spans="1:3">
      <c r="A1524" s="392"/>
      <c r="B1524" s="393"/>
      <c r="C1524" s="394"/>
    </row>
    <row r="1525" s="391" customFormat="1" customHeight="1" spans="1:3">
      <c r="A1525" s="392"/>
      <c r="B1525" s="393"/>
      <c r="C1525" s="394"/>
    </row>
    <row r="1526" s="391" customFormat="1" customHeight="1" spans="1:3">
      <c r="A1526" s="392"/>
      <c r="B1526" s="393"/>
      <c r="C1526" s="394"/>
    </row>
    <row r="1527" s="391" customFormat="1" customHeight="1" spans="1:3">
      <c r="A1527" s="392"/>
      <c r="B1527" s="393"/>
      <c r="C1527" s="394"/>
    </row>
    <row r="1528" s="391" customFormat="1" customHeight="1" spans="1:3">
      <c r="A1528" s="392"/>
      <c r="B1528" s="393"/>
      <c r="C1528" s="394"/>
    </row>
    <row r="1529" s="391" customFormat="1" customHeight="1" spans="1:3">
      <c r="A1529" s="392"/>
      <c r="B1529" s="393"/>
      <c r="C1529" s="394"/>
    </row>
    <row r="1530" s="391" customFormat="1" customHeight="1" spans="1:3">
      <c r="A1530" s="392"/>
      <c r="B1530" s="393"/>
      <c r="C1530" s="394"/>
    </row>
    <row r="1531" s="391" customFormat="1" customHeight="1" spans="1:3">
      <c r="A1531" s="392"/>
      <c r="B1531" s="393"/>
      <c r="C1531" s="394"/>
    </row>
    <row r="1532" s="391" customFormat="1" customHeight="1" spans="1:3">
      <c r="A1532" s="392"/>
      <c r="B1532" s="393"/>
      <c r="C1532" s="394"/>
    </row>
    <row r="1533" s="391" customFormat="1" customHeight="1" spans="1:3">
      <c r="A1533" s="392"/>
      <c r="B1533" s="393"/>
      <c r="C1533" s="394"/>
    </row>
    <row r="1534" s="391" customFormat="1" customHeight="1" spans="1:3">
      <c r="A1534" s="392"/>
      <c r="B1534" s="393"/>
      <c r="C1534" s="394"/>
    </row>
    <row r="1535" s="391" customFormat="1" customHeight="1" spans="1:3">
      <c r="A1535" s="392"/>
      <c r="B1535" s="393"/>
      <c r="C1535" s="394"/>
    </row>
    <row r="1536" s="391" customFormat="1" customHeight="1" spans="1:3">
      <c r="A1536" s="392"/>
      <c r="B1536" s="393"/>
      <c r="C1536" s="394"/>
    </row>
    <row r="1537" s="391" customFormat="1" customHeight="1" spans="1:3">
      <c r="A1537" s="392"/>
      <c r="B1537" s="393"/>
      <c r="C1537" s="394"/>
    </row>
    <row r="1538" s="391" customFormat="1" customHeight="1" spans="1:3">
      <c r="A1538" s="392"/>
      <c r="B1538" s="393"/>
      <c r="C1538" s="394"/>
    </row>
    <row r="1539" s="391" customFormat="1" customHeight="1" spans="1:3">
      <c r="A1539" s="392"/>
      <c r="B1539" s="393"/>
      <c r="C1539" s="394"/>
    </row>
    <row r="1540" s="391" customFormat="1" customHeight="1" spans="1:3">
      <c r="A1540" s="392"/>
      <c r="B1540" s="393"/>
      <c r="C1540" s="394"/>
    </row>
    <row r="1541" s="391" customFormat="1" customHeight="1" spans="1:3">
      <c r="A1541" s="392"/>
      <c r="B1541" s="393"/>
      <c r="C1541" s="394"/>
    </row>
    <row r="1542" s="391" customFormat="1" customHeight="1" spans="1:3">
      <c r="A1542" s="392"/>
      <c r="B1542" s="393"/>
      <c r="C1542" s="394"/>
    </row>
    <row r="1543" s="391" customFormat="1" customHeight="1" spans="1:3">
      <c r="A1543" s="392"/>
      <c r="B1543" s="393"/>
      <c r="C1543" s="394"/>
    </row>
    <row r="1544" s="391" customFormat="1" customHeight="1" spans="1:3">
      <c r="A1544" s="392"/>
      <c r="B1544" s="393"/>
      <c r="C1544" s="394"/>
    </row>
    <row r="1545" s="391" customFormat="1" customHeight="1" spans="1:3">
      <c r="A1545" s="392"/>
      <c r="B1545" s="393"/>
      <c r="C1545" s="394"/>
    </row>
    <row r="1546" s="391" customFormat="1" customHeight="1" spans="1:3">
      <c r="A1546" s="392"/>
      <c r="B1546" s="393"/>
      <c r="C1546" s="394"/>
    </row>
    <row r="1547" s="391" customFormat="1" customHeight="1" spans="1:3">
      <c r="A1547" s="392"/>
      <c r="B1547" s="393"/>
      <c r="C1547" s="394"/>
    </row>
    <row r="1548" s="391" customFormat="1" customHeight="1" spans="1:3">
      <c r="A1548" s="392"/>
      <c r="B1548" s="393"/>
      <c r="C1548" s="394"/>
    </row>
    <row r="1549" s="391" customFormat="1" customHeight="1" spans="1:3">
      <c r="A1549" s="392"/>
      <c r="B1549" s="393"/>
      <c r="C1549" s="394"/>
    </row>
    <row r="1550" s="391" customFormat="1" customHeight="1" spans="1:3">
      <c r="A1550" s="392"/>
      <c r="B1550" s="393"/>
      <c r="C1550" s="394"/>
    </row>
    <row r="1551" s="391" customFormat="1" customHeight="1" spans="1:3">
      <c r="A1551" s="392"/>
      <c r="B1551" s="393"/>
      <c r="C1551" s="394"/>
    </row>
    <row r="1552" s="391" customFormat="1" customHeight="1" spans="1:3">
      <c r="A1552" s="392"/>
      <c r="B1552" s="393"/>
      <c r="C1552" s="394"/>
    </row>
    <row r="1553" s="391" customFormat="1" customHeight="1" spans="1:3">
      <c r="A1553" s="392"/>
      <c r="B1553" s="393"/>
      <c r="C1553" s="394"/>
    </row>
    <row r="1554" s="391" customFormat="1" customHeight="1" spans="1:3">
      <c r="A1554" s="392"/>
      <c r="B1554" s="393"/>
      <c r="C1554" s="394"/>
    </row>
    <row r="1555" s="391" customFormat="1" customHeight="1" spans="1:3">
      <c r="A1555" s="392"/>
      <c r="B1555" s="393"/>
      <c r="C1555" s="394"/>
    </row>
    <row r="1556" s="391" customFormat="1" customHeight="1" spans="1:3">
      <c r="A1556" s="392"/>
      <c r="B1556" s="393"/>
      <c r="C1556" s="394"/>
    </row>
    <row r="1557" s="391" customFormat="1" customHeight="1" spans="1:3">
      <c r="A1557" s="392"/>
      <c r="B1557" s="393"/>
      <c r="C1557" s="394"/>
    </row>
    <row r="1558" s="391" customFormat="1" customHeight="1" spans="1:3">
      <c r="A1558" s="392"/>
      <c r="B1558" s="393"/>
      <c r="C1558" s="394"/>
    </row>
    <row r="1559" s="391" customFormat="1" customHeight="1" spans="1:3">
      <c r="A1559" s="392"/>
      <c r="B1559" s="393"/>
      <c r="C1559" s="394"/>
    </row>
    <row r="1560" s="391" customFormat="1" customHeight="1" spans="1:3">
      <c r="A1560" s="392"/>
      <c r="B1560" s="393"/>
      <c r="C1560" s="394"/>
    </row>
    <row r="1561" s="391" customFormat="1" customHeight="1" spans="1:3">
      <c r="A1561" s="392"/>
      <c r="B1561" s="393"/>
      <c r="C1561" s="394"/>
    </row>
    <row r="1562" s="391" customFormat="1" customHeight="1" spans="1:3">
      <c r="A1562" s="392"/>
      <c r="B1562" s="393"/>
      <c r="C1562" s="394"/>
    </row>
    <row r="1563" s="391" customFormat="1" customHeight="1" spans="1:3">
      <c r="A1563" s="392"/>
      <c r="B1563" s="393"/>
      <c r="C1563" s="394"/>
    </row>
    <row r="1564" s="391" customFormat="1" customHeight="1" spans="1:3">
      <c r="A1564" s="392"/>
      <c r="B1564" s="393"/>
      <c r="C1564" s="394"/>
    </row>
    <row r="1565" s="391" customFormat="1" customHeight="1" spans="1:3">
      <c r="A1565" s="392"/>
      <c r="B1565" s="393"/>
      <c r="C1565" s="394"/>
    </row>
    <row r="1566" s="391" customFormat="1" customHeight="1" spans="1:3">
      <c r="A1566" s="392"/>
      <c r="B1566" s="393"/>
      <c r="C1566" s="394"/>
    </row>
    <row r="1567" s="391" customFormat="1" customHeight="1" spans="1:3">
      <c r="A1567" s="392"/>
      <c r="B1567" s="393"/>
      <c r="C1567" s="394"/>
    </row>
    <row r="1568" s="391" customFormat="1" customHeight="1" spans="1:3">
      <c r="A1568" s="392"/>
      <c r="B1568" s="393"/>
      <c r="C1568" s="394"/>
    </row>
    <row r="1569" s="391" customFormat="1" customHeight="1" spans="1:3">
      <c r="A1569" s="392"/>
      <c r="B1569" s="393"/>
      <c r="C1569" s="394"/>
    </row>
    <row r="1570" s="391" customFormat="1" customHeight="1" spans="1:3">
      <c r="A1570" s="392"/>
      <c r="B1570" s="393"/>
      <c r="C1570" s="394"/>
    </row>
    <row r="1571" s="391" customFormat="1" customHeight="1" spans="1:3">
      <c r="A1571" s="392"/>
      <c r="B1571" s="393"/>
      <c r="C1571" s="394"/>
    </row>
    <row r="1572" s="391" customFormat="1" customHeight="1" spans="1:3">
      <c r="A1572" s="392"/>
      <c r="B1572" s="393"/>
      <c r="C1572" s="394"/>
    </row>
    <row r="1573" s="391" customFormat="1" customHeight="1" spans="1:3">
      <c r="A1573" s="392"/>
      <c r="B1573" s="393"/>
      <c r="C1573" s="394"/>
    </row>
    <row r="1574" s="391" customFormat="1" customHeight="1" spans="1:3">
      <c r="A1574" s="392"/>
      <c r="B1574" s="393"/>
      <c r="C1574" s="394"/>
    </row>
    <row r="1575" s="391" customFormat="1" customHeight="1" spans="1:3">
      <c r="A1575" s="392"/>
      <c r="B1575" s="393"/>
      <c r="C1575" s="394"/>
    </row>
    <row r="1576" s="391" customFormat="1" customHeight="1" spans="1:3">
      <c r="A1576" s="392"/>
      <c r="B1576" s="393"/>
      <c r="C1576" s="394"/>
    </row>
    <row r="1577" s="391" customFormat="1" customHeight="1" spans="1:3">
      <c r="A1577" s="392"/>
      <c r="B1577" s="393"/>
      <c r="C1577" s="394"/>
    </row>
    <row r="1578" s="391" customFormat="1" customHeight="1" spans="1:3">
      <c r="A1578" s="392"/>
      <c r="B1578" s="393"/>
      <c r="C1578" s="394"/>
    </row>
    <row r="1579" s="391" customFormat="1" customHeight="1" spans="1:3">
      <c r="A1579" s="392"/>
      <c r="B1579" s="393"/>
      <c r="C1579" s="394"/>
    </row>
    <row r="1580" s="391" customFormat="1" customHeight="1" spans="1:3">
      <c r="A1580" s="392"/>
      <c r="B1580" s="393"/>
      <c r="C1580" s="394"/>
    </row>
    <row r="1581" s="391" customFormat="1" customHeight="1" spans="1:3">
      <c r="A1581" s="392"/>
      <c r="B1581" s="393"/>
      <c r="C1581" s="394"/>
    </row>
    <row r="1582" s="391" customFormat="1" customHeight="1" spans="1:3">
      <c r="A1582" s="392"/>
      <c r="B1582" s="393"/>
      <c r="C1582" s="394"/>
    </row>
    <row r="1583" s="391" customFormat="1" customHeight="1" spans="1:3">
      <c r="A1583" s="392"/>
      <c r="B1583" s="393"/>
      <c r="C1583" s="394"/>
    </row>
    <row r="1584" s="391" customFormat="1" customHeight="1" spans="1:3">
      <c r="A1584" s="392"/>
      <c r="B1584" s="393"/>
      <c r="C1584" s="394"/>
    </row>
    <row r="1585" s="391" customFormat="1" customHeight="1" spans="1:3">
      <c r="A1585" s="392"/>
      <c r="B1585" s="393"/>
      <c r="C1585" s="394"/>
    </row>
    <row r="1586" s="391" customFormat="1" customHeight="1" spans="1:3">
      <c r="A1586" s="392"/>
      <c r="B1586" s="393"/>
      <c r="C1586" s="394"/>
    </row>
    <row r="1587" s="391" customFormat="1" customHeight="1" spans="1:3">
      <c r="A1587" s="392"/>
      <c r="B1587" s="393"/>
      <c r="C1587" s="394"/>
    </row>
    <row r="1588" s="391" customFormat="1" customHeight="1" spans="1:3">
      <c r="A1588" s="392"/>
      <c r="B1588" s="393"/>
      <c r="C1588" s="394"/>
    </row>
    <row r="1589" s="391" customFormat="1" customHeight="1" spans="1:3">
      <c r="A1589" s="392"/>
      <c r="B1589" s="393"/>
      <c r="C1589" s="394"/>
    </row>
    <row r="1590" s="391" customFormat="1" customHeight="1" spans="1:3">
      <c r="A1590" s="392"/>
      <c r="B1590" s="393"/>
      <c r="C1590" s="394"/>
    </row>
    <row r="1591" s="391" customFormat="1" customHeight="1" spans="1:3">
      <c r="A1591" s="392"/>
      <c r="B1591" s="393"/>
      <c r="C1591" s="394"/>
    </row>
    <row r="1592" s="391" customFormat="1" customHeight="1" spans="1:3">
      <c r="A1592" s="392"/>
      <c r="B1592" s="393"/>
      <c r="C1592" s="394"/>
    </row>
    <row r="1593" s="391" customFormat="1" customHeight="1" spans="1:3">
      <c r="A1593" s="392"/>
      <c r="B1593" s="393"/>
      <c r="C1593" s="394"/>
    </row>
    <row r="1594" s="391" customFormat="1" customHeight="1" spans="1:3">
      <c r="A1594" s="392"/>
      <c r="B1594" s="393"/>
      <c r="C1594" s="394"/>
    </row>
    <row r="1595" s="391" customFormat="1" customHeight="1" spans="1:3">
      <c r="A1595" s="392"/>
      <c r="B1595" s="393"/>
      <c r="C1595" s="394"/>
    </row>
    <row r="1596" s="391" customFormat="1" customHeight="1" spans="1:3">
      <c r="A1596" s="392"/>
      <c r="B1596" s="393"/>
      <c r="C1596" s="394"/>
    </row>
    <row r="1597" s="391" customFormat="1" customHeight="1" spans="1:3">
      <c r="A1597" s="392"/>
      <c r="B1597" s="393"/>
      <c r="C1597" s="394"/>
    </row>
    <row r="1598" s="391" customFormat="1" customHeight="1" spans="1:3">
      <c r="A1598" s="392"/>
      <c r="B1598" s="393"/>
      <c r="C1598" s="394"/>
    </row>
    <row r="1599" s="391" customFormat="1" customHeight="1" spans="1:3">
      <c r="A1599" s="392"/>
      <c r="B1599" s="393"/>
      <c r="C1599" s="394"/>
    </row>
    <row r="1600" s="391" customFormat="1" customHeight="1" spans="1:3">
      <c r="A1600" s="392"/>
      <c r="B1600" s="393"/>
      <c r="C1600" s="394"/>
    </row>
    <row r="1601" s="391" customFormat="1" customHeight="1" spans="1:3">
      <c r="A1601" s="392"/>
      <c r="B1601" s="393"/>
      <c r="C1601" s="394"/>
    </row>
    <row r="1602" s="391" customFormat="1" customHeight="1" spans="1:3">
      <c r="A1602" s="392"/>
      <c r="B1602" s="393"/>
      <c r="C1602" s="394"/>
    </row>
    <row r="1603" s="391" customFormat="1" customHeight="1" spans="1:3">
      <c r="A1603" s="392"/>
      <c r="B1603" s="393"/>
      <c r="C1603" s="394"/>
    </row>
    <row r="1604" s="391" customFormat="1" customHeight="1" spans="1:3">
      <c r="A1604" s="392"/>
      <c r="B1604" s="393"/>
      <c r="C1604" s="394"/>
    </row>
    <row r="1605" s="391" customFormat="1" customHeight="1" spans="1:3">
      <c r="A1605" s="392"/>
      <c r="B1605" s="393"/>
      <c r="C1605" s="394"/>
    </row>
    <row r="1606" s="391" customFormat="1" customHeight="1" spans="1:3">
      <c r="A1606" s="392"/>
      <c r="B1606" s="393"/>
      <c r="C1606" s="394"/>
    </row>
    <row r="1607" s="391" customFormat="1" customHeight="1" spans="1:3">
      <c r="A1607" s="392"/>
      <c r="B1607" s="393"/>
      <c r="C1607" s="394"/>
    </row>
    <row r="1608" s="391" customFormat="1" customHeight="1" spans="1:3">
      <c r="A1608" s="392"/>
      <c r="B1608" s="393"/>
      <c r="C1608" s="394"/>
    </row>
    <row r="1609" s="391" customFormat="1" customHeight="1" spans="1:3">
      <c r="A1609" s="392"/>
      <c r="B1609" s="393"/>
      <c r="C1609" s="394"/>
    </row>
    <row r="1610" s="391" customFormat="1" customHeight="1" spans="1:3">
      <c r="A1610" s="392"/>
      <c r="B1610" s="393"/>
      <c r="C1610" s="394"/>
    </row>
    <row r="1611" s="391" customFormat="1" customHeight="1" spans="1:3">
      <c r="A1611" s="392"/>
      <c r="B1611" s="393"/>
      <c r="C1611" s="394"/>
    </row>
    <row r="1612" s="391" customFormat="1" customHeight="1" spans="1:3">
      <c r="A1612" s="392"/>
      <c r="B1612" s="393"/>
      <c r="C1612" s="394"/>
    </row>
    <row r="1613" s="391" customFormat="1" customHeight="1" spans="1:3">
      <c r="A1613" s="392"/>
      <c r="B1613" s="393"/>
      <c r="C1613" s="394"/>
    </row>
    <row r="1614" s="391" customFormat="1" customHeight="1" spans="1:3">
      <c r="A1614" s="392"/>
      <c r="B1614" s="393"/>
      <c r="C1614" s="394"/>
    </row>
    <row r="1615" s="391" customFormat="1" customHeight="1" spans="1:3">
      <c r="A1615" s="392"/>
      <c r="B1615" s="393"/>
      <c r="C1615" s="394"/>
    </row>
    <row r="1616" s="391" customFormat="1" customHeight="1" spans="1:3">
      <c r="A1616" s="392"/>
      <c r="B1616" s="393"/>
      <c r="C1616" s="394"/>
    </row>
    <row r="1617" s="391" customFormat="1" customHeight="1" spans="1:3">
      <c r="A1617" s="392"/>
      <c r="B1617" s="393"/>
      <c r="C1617" s="394"/>
    </row>
    <row r="1618" s="391" customFormat="1" customHeight="1" spans="1:3">
      <c r="A1618" s="392"/>
      <c r="B1618" s="393"/>
      <c r="C1618" s="394"/>
    </row>
    <row r="1619" s="391" customFormat="1" customHeight="1" spans="1:3">
      <c r="A1619" s="392"/>
      <c r="B1619" s="393"/>
      <c r="C1619" s="394"/>
    </row>
    <row r="1620" s="391" customFormat="1" customHeight="1" spans="1:3">
      <c r="A1620" s="392"/>
      <c r="B1620" s="393"/>
      <c r="C1620" s="394"/>
    </row>
    <row r="1621" s="391" customFormat="1" customHeight="1" spans="1:3">
      <c r="A1621" s="392"/>
      <c r="B1621" s="393"/>
      <c r="C1621" s="394"/>
    </row>
    <row r="1622" s="391" customFormat="1" customHeight="1" spans="1:3">
      <c r="A1622" s="392"/>
      <c r="B1622" s="393"/>
      <c r="C1622" s="394"/>
    </row>
    <row r="1623" s="391" customFormat="1" customHeight="1" spans="1:3">
      <c r="A1623" s="392"/>
      <c r="B1623" s="393"/>
      <c r="C1623" s="394"/>
    </row>
    <row r="1624" s="391" customFormat="1" customHeight="1" spans="1:3">
      <c r="A1624" s="392"/>
      <c r="B1624" s="393"/>
      <c r="C1624" s="394"/>
    </row>
    <row r="1625" s="391" customFormat="1" customHeight="1" spans="1:3">
      <c r="A1625" s="392"/>
      <c r="B1625" s="393"/>
      <c r="C1625" s="394"/>
    </row>
    <row r="1626" s="391" customFormat="1" customHeight="1" spans="1:3">
      <c r="A1626" s="392"/>
      <c r="B1626" s="393"/>
      <c r="C1626" s="394"/>
    </row>
    <row r="1627" s="391" customFormat="1" customHeight="1" spans="1:3">
      <c r="A1627" s="392"/>
      <c r="B1627" s="393"/>
      <c r="C1627" s="394"/>
    </row>
    <row r="1628" s="391" customFormat="1" customHeight="1" spans="1:3">
      <c r="A1628" s="392"/>
      <c r="B1628" s="393"/>
      <c r="C1628" s="394"/>
    </row>
    <row r="1629" s="391" customFormat="1" customHeight="1" spans="1:3">
      <c r="A1629" s="392"/>
      <c r="B1629" s="393"/>
      <c r="C1629" s="394"/>
    </row>
    <row r="1630" s="391" customFormat="1" customHeight="1" spans="1:3">
      <c r="A1630" s="392"/>
      <c r="B1630" s="393"/>
      <c r="C1630" s="394"/>
    </row>
    <row r="1631" s="391" customFormat="1" customHeight="1" spans="1:3">
      <c r="A1631" s="392"/>
      <c r="B1631" s="393"/>
      <c r="C1631" s="394"/>
    </row>
    <row r="1632" s="391" customFormat="1" customHeight="1" spans="1:3">
      <c r="A1632" s="392"/>
      <c r="B1632" s="393"/>
      <c r="C1632" s="394"/>
    </row>
    <row r="1633" s="391" customFormat="1" customHeight="1" spans="1:3">
      <c r="A1633" s="392"/>
      <c r="B1633" s="393"/>
      <c r="C1633" s="394"/>
    </row>
    <row r="1634" s="391" customFormat="1" customHeight="1" spans="1:3">
      <c r="A1634" s="392"/>
      <c r="B1634" s="393"/>
      <c r="C1634" s="394"/>
    </row>
    <row r="1635" s="391" customFormat="1" customHeight="1" spans="1:3">
      <c r="A1635" s="392"/>
      <c r="B1635" s="393"/>
      <c r="C1635" s="394"/>
    </row>
    <row r="1636" s="391" customFormat="1" customHeight="1" spans="1:3">
      <c r="A1636" s="392"/>
      <c r="B1636" s="393"/>
      <c r="C1636" s="394"/>
    </row>
    <row r="1637" s="391" customFormat="1" customHeight="1" spans="1:3">
      <c r="A1637" s="392"/>
      <c r="B1637" s="393"/>
      <c r="C1637" s="394"/>
    </row>
    <row r="1638" s="391" customFormat="1" customHeight="1" spans="1:3">
      <c r="A1638" s="392"/>
      <c r="B1638" s="393"/>
      <c r="C1638" s="394"/>
    </row>
    <row r="1639" s="391" customFormat="1" customHeight="1" spans="1:3">
      <c r="A1639" s="392"/>
      <c r="B1639" s="393"/>
      <c r="C1639" s="394"/>
    </row>
    <row r="1640" s="391" customFormat="1" customHeight="1" spans="1:3">
      <c r="A1640" s="392"/>
      <c r="B1640" s="393"/>
      <c r="C1640" s="394"/>
    </row>
    <row r="1641" s="391" customFormat="1" customHeight="1" spans="1:3">
      <c r="A1641" s="392"/>
      <c r="B1641" s="393"/>
      <c r="C1641" s="394"/>
    </row>
    <row r="1642" s="391" customFormat="1" customHeight="1" spans="1:3">
      <c r="A1642" s="392"/>
      <c r="B1642" s="393"/>
      <c r="C1642" s="394"/>
    </row>
    <row r="1643" s="391" customFormat="1" customHeight="1" spans="1:3">
      <c r="A1643" s="392"/>
      <c r="B1643" s="393"/>
      <c r="C1643" s="394"/>
    </row>
    <row r="1644" s="391" customFormat="1" customHeight="1" spans="1:3">
      <c r="A1644" s="392"/>
      <c r="B1644" s="393"/>
      <c r="C1644" s="394"/>
    </row>
    <row r="1645" s="391" customFormat="1" customHeight="1" spans="1:3">
      <c r="A1645" s="392"/>
      <c r="B1645" s="393"/>
      <c r="C1645" s="394"/>
    </row>
    <row r="1646" s="391" customFormat="1" customHeight="1" spans="1:3">
      <c r="A1646" s="392"/>
      <c r="B1646" s="393"/>
      <c r="C1646" s="394"/>
    </row>
    <row r="1647" s="391" customFormat="1" customHeight="1" spans="1:3">
      <c r="A1647" s="392"/>
      <c r="B1647" s="393"/>
      <c r="C1647" s="394"/>
    </row>
    <row r="1648" s="391" customFormat="1" customHeight="1" spans="1:3">
      <c r="A1648" s="392"/>
      <c r="B1648" s="393"/>
      <c r="C1648" s="394"/>
    </row>
    <row r="1649" s="391" customFormat="1" customHeight="1" spans="1:3">
      <c r="A1649" s="392"/>
      <c r="B1649" s="393"/>
      <c r="C1649" s="394"/>
    </row>
    <row r="1650" s="391" customFormat="1" customHeight="1" spans="1:3">
      <c r="A1650" s="392"/>
      <c r="B1650" s="393"/>
      <c r="C1650" s="394"/>
    </row>
    <row r="1651" s="391" customFormat="1" customHeight="1" spans="1:3">
      <c r="A1651" s="392"/>
      <c r="B1651" s="393"/>
      <c r="C1651" s="394"/>
    </row>
    <row r="1652" s="391" customFormat="1" customHeight="1" spans="1:3">
      <c r="A1652" s="392"/>
      <c r="B1652" s="393"/>
      <c r="C1652" s="394"/>
    </row>
    <row r="1653" s="391" customFormat="1" customHeight="1" spans="1:3">
      <c r="A1653" s="392"/>
      <c r="B1653" s="393"/>
      <c r="C1653" s="394"/>
    </row>
    <row r="1654" s="391" customFormat="1" customHeight="1" spans="1:3">
      <c r="A1654" s="392"/>
      <c r="B1654" s="393"/>
      <c r="C1654" s="394"/>
    </row>
    <row r="1655" s="391" customFormat="1" customHeight="1" spans="1:3">
      <c r="A1655" s="392"/>
      <c r="B1655" s="393"/>
      <c r="C1655" s="394"/>
    </row>
    <row r="1656" s="391" customFormat="1" customHeight="1" spans="1:3">
      <c r="A1656" s="392"/>
      <c r="B1656" s="393"/>
      <c r="C1656" s="394"/>
    </row>
    <row r="1657" s="391" customFormat="1" customHeight="1" spans="1:3">
      <c r="A1657" s="392"/>
      <c r="B1657" s="393"/>
      <c r="C1657" s="394"/>
    </row>
    <row r="1658" s="391" customFormat="1" customHeight="1" spans="1:3">
      <c r="A1658" s="392"/>
      <c r="B1658" s="393"/>
      <c r="C1658" s="394"/>
    </row>
    <row r="1659" s="391" customFormat="1" customHeight="1" spans="1:3">
      <c r="A1659" s="392"/>
      <c r="B1659" s="393"/>
      <c r="C1659" s="394"/>
    </row>
    <row r="1660" s="391" customFormat="1" customHeight="1" spans="1:3">
      <c r="A1660" s="392"/>
      <c r="B1660" s="393"/>
      <c r="C1660" s="394"/>
    </row>
    <row r="1661" s="391" customFormat="1" customHeight="1" spans="1:3">
      <c r="A1661" s="392"/>
      <c r="B1661" s="393"/>
      <c r="C1661" s="394"/>
    </row>
    <row r="1662" s="391" customFormat="1" customHeight="1" spans="1:3">
      <c r="A1662" s="392"/>
      <c r="B1662" s="393"/>
      <c r="C1662" s="394"/>
    </row>
    <row r="1663" s="391" customFormat="1" customHeight="1" spans="1:3">
      <c r="A1663" s="392"/>
      <c r="B1663" s="393"/>
      <c r="C1663" s="394"/>
    </row>
    <row r="1664" s="391" customFormat="1" customHeight="1" spans="1:3">
      <c r="A1664" s="392"/>
      <c r="B1664" s="393"/>
      <c r="C1664" s="394"/>
    </row>
    <row r="1665" s="391" customFormat="1" customHeight="1" spans="1:3">
      <c r="A1665" s="392"/>
      <c r="B1665" s="393"/>
      <c r="C1665" s="394"/>
    </row>
    <row r="1666" s="391" customFormat="1" customHeight="1" spans="1:3">
      <c r="A1666" s="392"/>
      <c r="B1666" s="393"/>
      <c r="C1666" s="394"/>
    </row>
    <row r="1667" s="391" customFormat="1" customHeight="1" spans="1:3">
      <c r="A1667" s="392"/>
      <c r="B1667" s="393"/>
      <c r="C1667" s="394"/>
    </row>
    <row r="1668" s="391" customFormat="1" customHeight="1" spans="1:3">
      <c r="A1668" s="392"/>
      <c r="B1668" s="393"/>
      <c r="C1668" s="394"/>
    </row>
    <row r="1669" s="391" customFormat="1" customHeight="1" spans="1:3">
      <c r="A1669" s="392"/>
      <c r="B1669" s="393"/>
      <c r="C1669" s="394"/>
    </row>
    <row r="1670" s="391" customFormat="1" customHeight="1" spans="1:3">
      <c r="A1670" s="392"/>
      <c r="B1670" s="393"/>
      <c r="C1670" s="394"/>
    </row>
    <row r="1671" s="391" customFormat="1" customHeight="1" spans="1:3">
      <c r="A1671" s="392"/>
      <c r="B1671" s="393"/>
      <c r="C1671" s="394"/>
    </row>
    <row r="1672" s="391" customFormat="1" customHeight="1" spans="1:3">
      <c r="A1672" s="392"/>
      <c r="B1672" s="393"/>
      <c r="C1672" s="394"/>
    </row>
    <row r="1673" s="391" customFormat="1" customHeight="1" spans="1:3">
      <c r="A1673" s="392"/>
      <c r="B1673" s="393"/>
      <c r="C1673" s="394"/>
    </row>
    <row r="1674" s="391" customFormat="1" customHeight="1" spans="1:3">
      <c r="A1674" s="392"/>
      <c r="B1674" s="393"/>
      <c r="C1674" s="394"/>
    </row>
    <row r="1675" s="391" customFormat="1" customHeight="1" spans="1:3">
      <c r="A1675" s="392"/>
      <c r="B1675" s="393"/>
      <c r="C1675" s="394"/>
    </row>
    <row r="1676" s="391" customFormat="1" customHeight="1" spans="1:3">
      <c r="A1676" s="392"/>
      <c r="B1676" s="393"/>
      <c r="C1676" s="394"/>
    </row>
    <row r="1677" s="391" customFormat="1" customHeight="1" spans="1:3">
      <c r="A1677" s="392"/>
      <c r="B1677" s="393"/>
      <c r="C1677" s="394"/>
    </row>
    <row r="1678" s="391" customFormat="1" customHeight="1" spans="1:3">
      <c r="A1678" s="392"/>
      <c r="B1678" s="393"/>
      <c r="C1678" s="394"/>
    </row>
    <row r="1679" s="391" customFormat="1" customHeight="1" spans="1:3">
      <c r="A1679" s="392"/>
      <c r="B1679" s="393"/>
      <c r="C1679" s="394"/>
    </row>
    <row r="1680" s="391" customFormat="1" customHeight="1" spans="1:3">
      <c r="A1680" s="392"/>
      <c r="B1680" s="393"/>
      <c r="C1680" s="394"/>
    </row>
    <row r="1681" s="391" customFormat="1" customHeight="1" spans="1:3">
      <c r="A1681" s="392"/>
      <c r="B1681" s="393"/>
      <c r="C1681" s="394"/>
    </row>
    <row r="1682" s="391" customFormat="1" customHeight="1" spans="1:3">
      <c r="A1682" s="392"/>
      <c r="B1682" s="393"/>
      <c r="C1682" s="394"/>
    </row>
    <row r="1683" s="391" customFormat="1" customHeight="1" spans="1:3">
      <c r="A1683" s="392"/>
      <c r="B1683" s="393"/>
      <c r="C1683" s="394"/>
    </row>
    <row r="1684" s="391" customFormat="1" customHeight="1" spans="1:3">
      <c r="A1684" s="392"/>
      <c r="B1684" s="393"/>
      <c r="C1684" s="394"/>
    </row>
    <row r="1685" s="391" customFormat="1" customHeight="1" spans="1:3">
      <c r="A1685" s="392"/>
      <c r="B1685" s="393"/>
      <c r="C1685" s="394"/>
    </row>
    <row r="1686" s="391" customFormat="1" customHeight="1" spans="1:3">
      <c r="A1686" s="392"/>
      <c r="B1686" s="393"/>
      <c r="C1686" s="394"/>
    </row>
    <row r="1687" s="391" customFormat="1" customHeight="1" spans="1:3">
      <c r="A1687" s="392"/>
      <c r="B1687" s="393"/>
      <c r="C1687" s="394"/>
    </row>
    <row r="1688" s="391" customFormat="1" customHeight="1" spans="1:3">
      <c r="A1688" s="392"/>
      <c r="B1688" s="393"/>
      <c r="C1688" s="394"/>
    </row>
    <row r="1689" s="391" customFormat="1" customHeight="1" spans="1:3">
      <c r="A1689" s="392"/>
      <c r="B1689" s="393"/>
      <c r="C1689" s="394"/>
    </row>
    <row r="1690" s="391" customFormat="1" customHeight="1" spans="1:3">
      <c r="A1690" s="392"/>
      <c r="B1690" s="393"/>
      <c r="C1690" s="394"/>
    </row>
    <row r="1691" s="391" customFormat="1" customHeight="1" spans="1:3">
      <c r="A1691" s="392"/>
      <c r="B1691" s="393"/>
      <c r="C1691" s="394"/>
    </row>
    <row r="1692" s="391" customFormat="1" customHeight="1" spans="1:3">
      <c r="A1692" s="392"/>
      <c r="B1692" s="393"/>
      <c r="C1692" s="394"/>
    </row>
    <row r="1693" s="391" customFormat="1" customHeight="1" spans="1:3">
      <c r="A1693" s="392"/>
      <c r="B1693" s="393"/>
      <c r="C1693" s="394"/>
    </row>
    <row r="1694" s="391" customFormat="1" customHeight="1" spans="1:3">
      <c r="A1694" s="392"/>
      <c r="B1694" s="393"/>
      <c r="C1694" s="394"/>
    </row>
    <row r="1695" s="391" customFormat="1" customHeight="1" spans="1:3">
      <c r="A1695" s="392"/>
      <c r="B1695" s="393"/>
      <c r="C1695" s="394"/>
    </row>
    <row r="1696" s="391" customFormat="1" customHeight="1" spans="1:3">
      <c r="A1696" s="392"/>
      <c r="B1696" s="393"/>
      <c r="C1696" s="394"/>
    </row>
    <row r="1697" s="391" customFormat="1" customHeight="1" spans="1:3">
      <c r="A1697" s="392"/>
      <c r="B1697" s="393"/>
      <c r="C1697" s="394"/>
    </row>
    <row r="1698" s="391" customFormat="1" customHeight="1" spans="1:3">
      <c r="A1698" s="392"/>
      <c r="B1698" s="393"/>
      <c r="C1698" s="394"/>
    </row>
    <row r="1699" s="391" customFormat="1" customHeight="1" spans="1:3">
      <c r="A1699" s="392"/>
      <c r="B1699" s="393"/>
      <c r="C1699" s="394"/>
    </row>
    <row r="1700" s="391" customFormat="1" customHeight="1" spans="1:3">
      <c r="A1700" s="392"/>
      <c r="B1700" s="393"/>
      <c r="C1700" s="394"/>
    </row>
    <row r="1701" s="391" customFormat="1" customHeight="1" spans="1:3">
      <c r="A1701" s="392"/>
      <c r="B1701" s="393"/>
      <c r="C1701" s="394"/>
    </row>
    <row r="1702" s="391" customFormat="1" customHeight="1" spans="1:3">
      <c r="A1702" s="392"/>
      <c r="B1702" s="393"/>
      <c r="C1702" s="394"/>
    </row>
    <row r="1703" s="391" customFormat="1" customHeight="1" spans="1:3">
      <c r="A1703" s="392"/>
      <c r="B1703" s="393"/>
      <c r="C1703" s="394"/>
    </row>
    <row r="1704" s="391" customFormat="1" customHeight="1" spans="1:3">
      <c r="A1704" s="392"/>
      <c r="B1704" s="393"/>
      <c r="C1704" s="394"/>
    </row>
    <row r="1705" s="391" customFormat="1" customHeight="1" spans="1:3">
      <c r="A1705" s="392"/>
      <c r="B1705" s="393"/>
      <c r="C1705" s="394"/>
    </row>
    <row r="1706" s="391" customFormat="1" customHeight="1" spans="1:3">
      <c r="A1706" s="392"/>
      <c r="B1706" s="393"/>
      <c r="C1706" s="394"/>
    </row>
    <row r="1707" s="391" customFormat="1" customHeight="1" spans="1:3">
      <c r="A1707" s="392"/>
      <c r="B1707" s="393"/>
      <c r="C1707" s="394"/>
    </row>
    <row r="1708" s="391" customFormat="1" customHeight="1" spans="1:3">
      <c r="A1708" s="392"/>
      <c r="B1708" s="393"/>
      <c r="C1708" s="394"/>
    </row>
    <row r="1709" s="391" customFormat="1" customHeight="1" spans="1:3">
      <c r="A1709" s="392"/>
      <c r="B1709" s="393"/>
      <c r="C1709" s="394"/>
    </row>
    <row r="1710" s="391" customFormat="1" customHeight="1" spans="1:3">
      <c r="A1710" s="392"/>
      <c r="B1710" s="393"/>
      <c r="C1710" s="394"/>
    </row>
    <row r="1711" s="391" customFormat="1" customHeight="1" spans="1:3">
      <c r="A1711" s="392"/>
      <c r="B1711" s="393"/>
      <c r="C1711" s="394"/>
    </row>
    <row r="1712" s="391" customFormat="1" customHeight="1" spans="1:3">
      <c r="A1712" s="392"/>
      <c r="B1712" s="393"/>
      <c r="C1712" s="394"/>
    </row>
    <row r="1713" s="391" customFormat="1" customHeight="1" spans="1:3">
      <c r="A1713" s="392"/>
      <c r="B1713" s="393"/>
      <c r="C1713" s="394"/>
    </row>
    <row r="1714" s="391" customFormat="1" customHeight="1" spans="1:3">
      <c r="A1714" s="392"/>
      <c r="B1714" s="393"/>
      <c r="C1714" s="394"/>
    </row>
    <row r="1715" s="391" customFormat="1" customHeight="1" spans="1:3">
      <c r="A1715" s="392"/>
      <c r="B1715" s="393"/>
      <c r="C1715" s="394"/>
    </row>
    <row r="1716" s="391" customFormat="1" customHeight="1" spans="1:3">
      <c r="A1716" s="392"/>
      <c r="B1716" s="393"/>
      <c r="C1716" s="394"/>
    </row>
    <row r="1717" s="391" customFormat="1" customHeight="1" spans="1:3">
      <c r="A1717" s="392"/>
      <c r="B1717" s="393"/>
      <c r="C1717" s="394"/>
    </row>
    <row r="1718" s="391" customFormat="1" customHeight="1" spans="1:3">
      <c r="A1718" s="392"/>
      <c r="B1718" s="393"/>
      <c r="C1718" s="394"/>
    </row>
    <row r="1719" s="391" customFormat="1" customHeight="1" spans="1:3">
      <c r="A1719" s="392"/>
      <c r="B1719" s="393"/>
      <c r="C1719" s="394"/>
    </row>
    <row r="1720" s="391" customFormat="1" customHeight="1" spans="1:3">
      <c r="A1720" s="392"/>
      <c r="B1720" s="393"/>
      <c r="C1720" s="394"/>
    </row>
    <row r="1721" s="391" customFormat="1" customHeight="1" spans="1:3">
      <c r="A1721" s="392"/>
      <c r="B1721" s="393"/>
      <c r="C1721" s="394"/>
    </row>
    <row r="1722" s="391" customFormat="1" customHeight="1" spans="1:3">
      <c r="A1722" s="392"/>
      <c r="B1722" s="393"/>
      <c r="C1722" s="394"/>
    </row>
    <row r="1723" s="391" customFormat="1" customHeight="1" spans="1:3">
      <c r="A1723" s="392"/>
      <c r="B1723" s="393"/>
      <c r="C1723" s="394"/>
    </row>
    <row r="1724" s="391" customFormat="1" customHeight="1" spans="1:3">
      <c r="A1724" s="392"/>
      <c r="B1724" s="393"/>
      <c r="C1724" s="394"/>
    </row>
    <row r="1725" s="391" customFormat="1" customHeight="1" spans="1:3">
      <c r="A1725" s="392"/>
      <c r="B1725" s="393"/>
      <c r="C1725" s="394"/>
    </row>
    <row r="1726" s="391" customFormat="1" customHeight="1" spans="1:3">
      <c r="A1726" s="392"/>
      <c r="B1726" s="393"/>
      <c r="C1726" s="394"/>
    </row>
    <row r="1727" s="391" customFormat="1" customHeight="1" spans="1:3">
      <c r="A1727" s="392"/>
      <c r="B1727" s="393"/>
      <c r="C1727" s="394"/>
    </row>
    <row r="1728" s="391" customFormat="1" customHeight="1" spans="1:3">
      <c r="A1728" s="392"/>
      <c r="B1728" s="393"/>
      <c r="C1728" s="394"/>
    </row>
    <row r="1729" s="391" customFormat="1" customHeight="1" spans="1:3">
      <c r="A1729" s="392"/>
      <c r="B1729" s="393"/>
      <c r="C1729" s="394"/>
    </row>
    <row r="1730" s="391" customFormat="1" customHeight="1" spans="1:3">
      <c r="A1730" s="392"/>
      <c r="B1730" s="393"/>
      <c r="C1730" s="394"/>
    </row>
    <row r="1731" s="391" customFormat="1" customHeight="1" spans="1:3">
      <c r="A1731" s="392"/>
      <c r="B1731" s="393"/>
      <c r="C1731" s="394"/>
    </row>
    <row r="1732" s="391" customFormat="1" customHeight="1" spans="1:3">
      <c r="A1732" s="392"/>
      <c r="B1732" s="393"/>
      <c r="C1732" s="394"/>
    </row>
    <row r="1733" s="391" customFormat="1" customHeight="1" spans="1:3">
      <c r="A1733" s="392"/>
      <c r="B1733" s="393"/>
      <c r="C1733" s="394"/>
    </row>
    <row r="1734" s="391" customFormat="1" customHeight="1" spans="1:3">
      <c r="A1734" s="392"/>
      <c r="B1734" s="393"/>
      <c r="C1734" s="394"/>
    </row>
    <row r="1735" s="391" customFormat="1" customHeight="1" spans="1:3">
      <c r="A1735" s="392"/>
      <c r="B1735" s="393"/>
      <c r="C1735" s="394"/>
    </row>
    <row r="1736" s="391" customFormat="1" customHeight="1" spans="1:3">
      <c r="A1736" s="392"/>
      <c r="B1736" s="393"/>
      <c r="C1736" s="394"/>
    </row>
    <row r="1737" s="391" customFormat="1" customHeight="1" spans="1:3">
      <c r="A1737" s="392"/>
      <c r="B1737" s="393"/>
      <c r="C1737" s="394"/>
    </row>
    <row r="1738" s="391" customFormat="1" customHeight="1" spans="1:3">
      <c r="A1738" s="392"/>
      <c r="B1738" s="393"/>
      <c r="C1738" s="394"/>
    </row>
    <row r="1739" s="391" customFormat="1" customHeight="1" spans="1:3">
      <c r="A1739" s="392"/>
      <c r="B1739" s="393"/>
      <c r="C1739" s="394"/>
    </row>
    <row r="1740" s="391" customFormat="1" customHeight="1" spans="1:3">
      <c r="A1740" s="392"/>
      <c r="B1740" s="393"/>
      <c r="C1740" s="394"/>
    </row>
    <row r="1741" s="391" customFormat="1" customHeight="1" spans="1:3">
      <c r="A1741" s="392"/>
      <c r="B1741" s="393"/>
      <c r="C1741" s="394"/>
    </row>
    <row r="1742" s="391" customFormat="1" customHeight="1" spans="1:3">
      <c r="A1742" s="392"/>
      <c r="B1742" s="393"/>
      <c r="C1742" s="394"/>
    </row>
    <row r="1743" s="391" customFormat="1" customHeight="1" spans="1:3">
      <c r="A1743" s="392"/>
      <c r="B1743" s="393"/>
      <c r="C1743" s="394"/>
    </row>
    <row r="1744" s="391" customFormat="1" customHeight="1" spans="1:3">
      <c r="A1744" s="392"/>
      <c r="B1744" s="393"/>
      <c r="C1744" s="394"/>
    </row>
    <row r="1745" s="391" customFormat="1" customHeight="1" spans="1:3">
      <c r="A1745" s="392"/>
      <c r="B1745" s="393"/>
      <c r="C1745" s="394"/>
    </row>
    <row r="1746" s="391" customFormat="1" customHeight="1" spans="1:3">
      <c r="A1746" s="392"/>
      <c r="B1746" s="393"/>
      <c r="C1746" s="394"/>
    </row>
    <row r="1747" s="391" customFormat="1" customHeight="1" spans="1:3">
      <c r="A1747" s="392"/>
      <c r="B1747" s="393"/>
      <c r="C1747" s="394"/>
    </row>
    <row r="1748" s="391" customFormat="1" customHeight="1" spans="1:3">
      <c r="A1748" s="392"/>
      <c r="B1748" s="393"/>
      <c r="C1748" s="394"/>
    </row>
    <row r="1749" s="391" customFormat="1" customHeight="1" spans="1:3">
      <c r="A1749" s="392"/>
      <c r="B1749" s="393"/>
      <c r="C1749" s="394"/>
    </row>
    <row r="1750" s="391" customFormat="1" customHeight="1" spans="1:3">
      <c r="A1750" s="392"/>
      <c r="B1750" s="393"/>
      <c r="C1750" s="394"/>
    </row>
    <row r="1751" s="391" customFormat="1" customHeight="1" spans="1:3">
      <c r="A1751" s="392"/>
      <c r="B1751" s="393"/>
      <c r="C1751" s="394"/>
    </row>
    <row r="1752" s="391" customFormat="1" customHeight="1" spans="1:3">
      <c r="A1752" s="392"/>
      <c r="B1752" s="393"/>
      <c r="C1752" s="394"/>
    </row>
    <row r="1753" s="391" customFormat="1" customHeight="1" spans="1:3">
      <c r="A1753" s="392"/>
      <c r="B1753" s="393"/>
      <c r="C1753" s="394"/>
    </row>
    <row r="1754" s="391" customFormat="1" customHeight="1" spans="1:3">
      <c r="A1754" s="392"/>
      <c r="B1754" s="393"/>
      <c r="C1754" s="394"/>
    </row>
    <row r="1755" s="391" customFormat="1" customHeight="1" spans="1:3">
      <c r="A1755" s="392"/>
      <c r="B1755" s="393"/>
      <c r="C1755" s="394"/>
    </row>
    <row r="1756" s="391" customFormat="1" customHeight="1" spans="1:3">
      <c r="A1756" s="392"/>
      <c r="B1756" s="393"/>
      <c r="C1756" s="394"/>
    </row>
    <row r="1757" s="391" customFormat="1" customHeight="1" spans="1:3">
      <c r="A1757" s="392"/>
      <c r="B1757" s="393"/>
      <c r="C1757" s="394"/>
    </row>
    <row r="1758" s="391" customFormat="1" customHeight="1" spans="1:3">
      <c r="A1758" s="392"/>
      <c r="B1758" s="393"/>
      <c r="C1758" s="394"/>
    </row>
    <row r="1759" s="391" customFormat="1" customHeight="1" spans="1:3">
      <c r="A1759" s="392"/>
      <c r="B1759" s="393"/>
      <c r="C1759" s="394"/>
    </row>
    <row r="1760" s="391" customFormat="1" customHeight="1" spans="1:3">
      <c r="A1760" s="392"/>
      <c r="B1760" s="393"/>
      <c r="C1760" s="394"/>
    </row>
    <row r="1761" s="391" customFormat="1" customHeight="1" spans="1:3">
      <c r="A1761" s="392"/>
      <c r="B1761" s="393"/>
      <c r="C1761" s="394"/>
    </row>
    <row r="1762" s="391" customFormat="1" customHeight="1" spans="1:3">
      <c r="A1762" s="392"/>
      <c r="B1762" s="393"/>
      <c r="C1762" s="394"/>
    </row>
    <row r="1763" s="391" customFormat="1" customHeight="1" spans="1:3">
      <c r="A1763" s="392"/>
      <c r="B1763" s="393"/>
      <c r="C1763" s="394"/>
    </row>
    <row r="1764" s="391" customFormat="1" customHeight="1" spans="1:3">
      <c r="A1764" s="392"/>
      <c r="B1764" s="393"/>
      <c r="C1764" s="394"/>
    </row>
    <row r="1765" s="391" customFormat="1" customHeight="1" spans="1:3">
      <c r="A1765" s="392"/>
      <c r="B1765" s="393"/>
      <c r="C1765" s="394"/>
    </row>
    <row r="1766" s="391" customFormat="1" customHeight="1" spans="1:3">
      <c r="A1766" s="392"/>
      <c r="B1766" s="393"/>
      <c r="C1766" s="394"/>
    </row>
    <row r="1767" s="391" customFormat="1" customHeight="1" spans="1:3">
      <c r="A1767" s="392"/>
      <c r="B1767" s="393"/>
      <c r="C1767" s="394"/>
    </row>
    <row r="1768" s="391" customFormat="1" customHeight="1" spans="1:3">
      <c r="A1768" s="392"/>
      <c r="B1768" s="393"/>
      <c r="C1768" s="394"/>
    </row>
    <row r="1769" s="391" customFormat="1" customHeight="1" spans="1:3">
      <c r="A1769" s="392"/>
      <c r="B1769" s="393"/>
      <c r="C1769" s="394"/>
    </row>
    <row r="1770" s="391" customFormat="1" customHeight="1" spans="1:3">
      <c r="A1770" s="392"/>
      <c r="B1770" s="393"/>
      <c r="C1770" s="394"/>
    </row>
    <row r="1771" s="391" customFormat="1" customHeight="1" spans="1:3">
      <c r="A1771" s="392"/>
      <c r="B1771" s="393"/>
      <c r="C1771" s="394"/>
    </row>
    <row r="1772" s="391" customFormat="1" customHeight="1" spans="1:3">
      <c r="A1772" s="392"/>
      <c r="B1772" s="393"/>
      <c r="C1772" s="394"/>
    </row>
    <row r="1773" s="391" customFormat="1" customHeight="1" spans="1:3">
      <c r="A1773" s="392"/>
      <c r="B1773" s="393"/>
      <c r="C1773" s="394"/>
    </row>
    <row r="1774" s="391" customFormat="1" customHeight="1" spans="1:3">
      <c r="A1774" s="392"/>
      <c r="B1774" s="393"/>
      <c r="C1774" s="394"/>
    </row>
    <row r="1775" s="391" customFormat="1" customHeight="1" spans="1:3">
      <c r="A1775" s="392"/>
      <c r="B1775" s="393"/>
      <c r="C1775" s="394"/>
    </row>
    <row r="1776" s="391" customFormat="1" customHeight="1" spans="1:3">
      <c r="A1776" s="392"/>
      <c r="B1776" s="393"/>
      <c r="C1776" s="394"/>
    </row>
    <row r="1777" s="391" customFormat="1" customHeight="1" spans="1:3">
      <c r="A1777" s="392"/>
      <c r="B1777" s="393"/>
      <c r="C1777" s="394"/>
    </row>
    <row r="1778" s="391" customFormat="1" customHeight="1" spans="1:3">
      <c r="A1778" s="392"/>
      <c r="B1778" s="393"/>
      <c r="C1778" s="394"/>
    </row>
    <row r="1779" s="391" customFormat="1" customHeight="1" spans="1:3">
      <c r="A1779" s="392"/>
      <c r="B1779" s="393"/>
      <c r="C1779" s="394"/>
    </row>
    <row r="1780" s="391" customFormat="1" customHeight="1" spans="1:3">
      <c r="A1780" s="392"/>
      <c r="B1780" s="393"/>
      <c r="C1780" s="394"/>
    </row>
    <row r="1781" s="391" customFormat="1" customHeight="1" spans="1:3">
      <c r="A1781" s="392"/>
      <c r="B1781" s="393"/>
      <c r="C1781" s="394"/>
    </row>
    <row r="1782" s="391" customFormat="1" customHeight="1" spans="1:3">
      <c r="A1782" s="392"/>
      <c r="B1782" s="393"/>
      <c r="C1782" s="394"/>
    </row>
    <row r="1783" s="391" customFormat="1" customHeight="1" spans="1:3">
      <c r="A1783" s="392"/>
      <c r="B1783" s="393"/>
      <c r="C1783" s="394"/>
    </row>
    <row r="1784" s="391" customFormat="1" customHeight="1" spans="1:3">
      <c r="A1784" s="392"/>
      <c r="B1784" s="393"/>
      <c r="C1784" s="394"/>
    </row>
    <row r="1785" s="391" customFormat="1" customHeight="1" spans="1:3">
      <c r="A1785" s="392"/>
      <c r="B1785" s="393"/>
      <c r="C1785" s="394"/>
    </row>
    <row r="1786" s="391" customFormat="1" customHeight="1" spans="1:3">
      <c r="A1786" s="392"/>
      <c r="B1786" s="393"/>
      <c r="C1786" s="394"/>
    </row>
    <row r="1787" s="391" customFormat="1" customHeight="1" spans="1:3">
      <c r="A1787" s="392"/>
      <c r="B1787" s="393"/>
      <c r="C1787" s="394"/>
    </row>
    <row r="1788" s="391" customFormat="1" customHeight="1" spans="1:3">
      <c r="A1788" s="392"/>
      <c r="B1788" s="393"/>
      <c r="C1788" s="394"/>
    </row>
    <row r="1789" s="391" customFormat="1" customHeight="1" spans="1:3">
      <c r="A1789" s="392"/>
      <c r="B1789" s="393"/>
      <c r="C1789" s="394"/>
    </row>
    <row r="1790" s="391" customFormat="1" customHeight="1" spans="1:3">
      <c r="A1790" s="392"/>
      <c r="B1790" s="393"/>
      <c r="C1790" s="394"/>
    </row>
    <row r="1791" s="391" customFormat="1" customHeight="1" spans="1:3">
      <c r="A1791" s="392"/>
      <c r="B1791" s="393"/>
      <c r="C1791" s="394"/>
    </row>
    <row r="1792" s="391" customFormat="1" customHeight="1" spans="1:3">
      <c r="A1792" s="392"/>
      <c r="B1792" s="393"/>
      <c r="C1792" s="394"/>
    </row>
    <row r="1793" s="391" customFormat="1" customHeight="1" spans="1:3">
      <c r="A1793" s="392"/>
      <c r="B1793" s="393"/>
      <c r="C1793" s="394"/>
    </row>
    <row r="1794" s="391" customFormat="1" customHeight="1" spans="1:3">
      <c r="A1794" s="392"/>
      <c r="B1794" s="393"/>
      <c r="C1794" s="394"/>
    </row>
    <row r="1795" s="391" customFormat="1" customHeight="1" spans="1:3">
      <c r="A1795" s="392"/>
      <c r="B1795" s="393"/>
      <c r="C1795" s="394"/>
    </row>
    <row r="1796" s="391" customFormat="1" customHeight="1" spans="1:3">
      <c r="A1796" s="392"/>
      <c r="B1796" s="393"/>
      <c r="C1796" s="394"/>
    </row>
    <row r="1797" s="391" customFormat="1" customHeight="1" spans="1:3">
      <c r="A1797" s="392"/>
      <c r="B1797" s="393"/>
      <c r="C1797" s="394"/>
    </row>
    <row r="1798" s="391" customFormat="1" customHeight="1" spans="1:3">
      <c r="A1798" s="392"/>
      <c r="B1798" s="393"/>
      <c r="C1798" s="394"/>
    </row>
    <row r="1799" s="391" customFormat="1" customHeight="1" spans="1:3">
      <c r="A1799" s="392"/>
      <c r="B1799" s="393"/>
      <c r="C1799" s="394"/>
    </row>
    <row r="1800" s="391" customFormat="1" customHeight="1" spans="1:3">
      <c r="A1800" s="392"/>
      <c r="B1800" s="393"/>
      <c r="C1800" s="394"/>
    </row>
    <row r="1801" s="391" customFormat="1" customHeight="1" spans="1:3">
      <c r="A1801" s="392"/>
      <c r="B1801" s="393"/>
      <c r="C1801" s="394"/>
    </row>
    <row r="1802" s="391" customFormat="1" customHeight="1" spans="1:3">
      <c r="A1802" s="392"/>
      <c r="B1802" s="393"/>
      <c r="C1802" s="394"/>
    </row>
    <row r="1803" s="391" customFormat="1" customHeight="1" spans="1:3">
      <c r="A1803" s="392"/>
      <c r="B1803" s="393"/>
      <c r="C1803" s="394"/>
    </row>
    <row r="1804" s="391" customFormat="1" customHeight="1" spans="1:3">
      <c r="A1804" s="392"/>
      <c r="B1804" s="393"/>
      <c r="C1804" s="394"/>
    </row>
    <row r="1805" s="391" customFormat="1" customHeight="1" spans="1:3">
      <c r="A1805" s="392"/>
      <c r="B1805" s="393"/>
      <c r="C1805" s="394"/>
    </row>
    <row r="1806" s="391" customFormat="1" customHeight="1" spans="1:3">
      <c r="A1806" s="392"/>
      <c r="B1806" s="393"/>
      <c r="C1806" s="394"/>
    </row>
    <row r="1807" s="391" customFormat="1" customHeight="1" spans="1:3">
      <c r="A1807" s="392"/>
      <c r="B1807" s="393"/>
      <c r="C1807" s="394"/>
    </row>
    <row r="1808" s="391" customFormat="1" customHeight="1" spans="1:3">
      <c r="A1808" s="392"/>
      <c r="B1808" s="393"/>
      <c r="C1808" s="394"/>
    </row>
    <row r="1809" s="391" customFormat="1" customHeight="1" spans="1:3">
      <c r="A1809" s="392"/>
      <c r="B1809" s="393"/>
      <c r="C1809" s="394"/>
    </row>
    <row r="1810" s="391" customFormat="1" customHeight="1" spans="1:3">
      <c r="A1810" s="392"/>
      <c r="B1810" s="393"/>
      <c r="C1810" s="394"/>
    </row>
    <row r="1811" s="391" customFormat="1" customHeight="1" spans="1:3">
      <c r="A1811" s="392"/>
      <c r="B1811" s="393"/>
      <c r="C1811" s="394"/>
    </row>
    <row r="1812" s="391" customFormat="1" customHeight="1" spans="1:3">
      <c r="A1812" s="392"/>
      <c r="B1812" s="393"/>
      <c r="C1812" s="394"/>
    </row>
    <row r="1813" s="391" customFormat="1" customHeight="1" spans="1:3">
      <c r="A1813" s="392"/>
      <c r="B1813" s="393"/>
      <c r="C1813" s="394"/>
    </row>
    <row r="1814" s="391" customFormat="1" customHeight="1" spans="1:3">
      <c r="A1814" s="392"/>
      <c r="B1814" s="393"/>
      <c r="C1814" s="394"/>
    </row>
    <row r="1815" s="391" customFormat="1" customHeight="1" spans="1:3">
      <c r="A1815" s="392"/>
      <c r="B1815" s="393"/>
      <c r="C1815" s="394"/>
    </row>
    <row r="1816" s="391" customFormat="1" customHeight="1" spans="1:3">
      <c r="A1816" s="392"/>
      <c r="B1816" s="393"/>
      <c r="C1816" s="394"/>
    </row>
    <row r="1817" s="391" customFormat="1" customHeight="1" spans="1:3">
      <c r="A1817" s="392"/>
      <c r="B1817" s="393"/>
      <c r="C1817" s="394"/>
    </row>
    <row r="1818" s="391" customFormat="1" customHeight="1" spans="1:3">
      <c r="A1818" s="392"/>
      <c r="B1818" s="393"/>
      <c r="C1818" s="394"/>
    </row>
    <row r="1819" s="391" customFormat="1" customHeight="1" spans="1:3">
      <c r="A1819" s="392"/>
      <c r="B1819" s="393"/>
      <c r="C1819" s="394"/>
    </row>
    <row r="1820" s="391" customFormat="1" customHeight="1" spans="1:3">
      <c r="A1820" s="392"/>
      <c r="B1820" s="393"/>
      <c r="C1820" s="394"/>
    </row>
    <row r="1821" s="391" customFormat="1" customHeight="1" spans="1:3">
      <c r="A1821" s="392"/>
      <c r="B1821" s="393"/>
      <c r="C1821" s="394"/>
    </row>
    <row r="1822" s="391" customFormat="1" customHeight="1" spans="1:3">
      <c r="A1822" s="392"/>
      <c r="B1822" s="393"/>
      <c r="C1822" s="394"/>
    </row>
    <row r="1823" s="391" customFormat="1" customHeight="1" spans="1:3">
      <c r="A1823" s="392"/>
      <c r="B1823" s="393"/>
      <c r="C1823" s="394"/>
    </row>
    <row r="1824" s="391" customFormat="1" customHeight="1" spans="1:3">
      <c r="A1824" s="392"/>
      <c r="B1824" s="393"/>
      <c r="C1824" s="394"/>
    </row>
    <row r="1825" s="391" customFormat="1" customHeight="1" spans="1:3">
      <c r="A1825" s="392"/>
      <c r="B1825" s="393"/>
      <c r="C1825" s="394"/>
    </row>
    <row r="1826" s="391" customFormat="1" customHeight="1" spans="1:3">
      <c r="A1826" s="392"/>
      <c r="B1826" s="393"/>
      <c r="C1826" s="394"/>
    </row>
    <row r="1827" s="391" customFormat="1" customHeight="1" spans="1:3">
      <c r="A1827" s="392"/>
      <c r="B1827" s="393"/>
      <c r="C1827" s="394"/>
    </row>
    <row r="1828" s="391" customFormat="1" customHeight="1" spans="1:3">
      <c r="A1828" s="392"/>
      <c r="B1828" s="393"/>
      <c r="C1828" s="394"/>
    </row>
    <row r="1829" s="391" customFormat="1" customHeight="1" spans="1:3">
      <c r="A1829" s="392"/>
      <c r="B1829" s="393"/>
      <c r="C1829" s="394"/>
    </row>
    <row r="1830" s="391" customFormat="1" customHeight="1" spans="1:3">
      <c r="A1830" s="392"/>
      <c r="B1830" s="393"/>
      <c r="C1830" s="394"/>
    </row>
    <row r="1831" s="391" customFormat="1" customHeight="1" spans="1:3">
      <c r="A1831" s="392"/>
      <c r="B1831" s="393"/>
      <c r="C1831" s="394"/>
    </row>
    <row r="1832" s="391" customFormat="1" customHeight="1" spans="1:3">
      <c r="A1832" s="392"/>
      <c r="B1832" s="393"/>
      <c r="C1832" s="394"/>
    </row>
    <row r="1833" s="391" customFormat="1" customHeight="1" spans="1:3">
      <c r="A1833" s="392"/>
      <c r="B1833" s="393"/>
      <c r="C1833" s="394"/>
    </row>
    <row r="1834" s="391" customFormat="1" customHeight="1" spans="1:3">
      <c r="A1834" s="392"/>
      <c r="B1834" s="393"/>
      <c r="C1834" s="394"/>
    </row>
    <row r="1835" s="391" customFormat="1" customHeight="1" spans="1:3">
      <c r="A1835" s="392"/>
      <c r="B1835" s="393"/>
      <c r="C1835" s="394"/>
    </row>
    <row r="1836" s="391" customFormat="1" customHeight="1" spans="1:3">
      <c r="A1836" s="392"/>
      <c r="B1836" s="393"/>
      <c r="C1836" s="394"/>
    </row>
    <row r="1837" s="391" customFormat="1" customHeight="1" spans="1:3">
      <c r="A1837" s="392"/>
      <c r="B1837" s="393"/>
      <c r="C1837" s="394"/>
    </row>
    <row r="1838" s="391" customFormat="1" customHeight="1" spans="1:3">
      <c r="A1838" s="392"/>
      <c r="B1838" s="393"/>
      <c r="C1838" s="394"/>
    </row>
    <row r="1839" s="391" customFormat="1" customHeight="1" spans="1:3">
      <c r="A1839" s="392"/>
      <c r="B1839" s="393"/>
      <c r="C1839" s="394"/>
    </row>
    <row r="1840" s="391" customFormat="1" customHeight="1" spans="1:3">
      <c r="A1840" s="392"/>
      <c r="B1840" s="393"/>
      <c r="C1840" s="394"/>
    </row>
    <row r="1841" s="391" customFormat="1" customHeight="1" spans="1:3">
      <c r="A1841" s="392"/>
      <c r="B1841" s="393"/>
      <c r="C1841" s="394"/>
    </row>
    <row r="1842" s="391" customFormat="1" customHeight="1" spans="1:3">
      <c r="A1842" s="392"/>
      <c r="B1842" s="393"/>
      <c r="C1842" s="394"/>
    </row>
    <row r="1843" s="391" customFormat="1" customHeight="1" spans="1:3">
      <c r="A1843" s="392"/>
      <c r="B1843" s="393"/>
      <c r="C1843" s="394"/>
    </row>
    <row r="1844" s="391" customFormat="1" customHeight="1" spans="1:3">
      <c r="A1844" s="392"/>
      <c r="B1844" s="393"/>
      <c r="C1844" s="394"/>
    </row>
    <row r="1845" s="391" customFormat="1" customHeight="1" spans="1:3">
      <c r="A1845" s="392"/>
      <c r="B1845" s="393"/>
      <c r="C1845" s="394"/>
    </row>
    <row r="1846" s="391" customFormat="1" customHeight="1" spans="1:3">
      <c r="A1846" s="392"/>
      <c r="B1846" s="393"/>
      <c r="C1846" s="394"/>
    </row>
    <row r="1847" s="391" customFormat="1" customHeight="1" spans="1:3">
      <c r="A1847" s="392"/>
      <c r="B1847" s="393"/>
      <c r="C1847" s="394"/>
    </row>
    <row r="1848" s="391" customFormat="1" customHeight="1" spans="1:3">
      <c r="A1848" s="392"/>
      <c r="B1848" s="393"/>
      <c r="C1848" s="394"/>
    </row>
    <row r="1849" s="391" customFormat="1" customHeight="1" spans="1:3">
      <c r="A1849" s="392"/>
      <c r="B1849" s="393"/>
      <c r="C1849" s="394"/>
    </row>
    <row r="1850" s="391" customFormat="1" customHeight="1" spans="1:3">
      <c r="A1850" s="392"/>
      <c r="B1850" s="393"/>
      <c r="C1850" s="394"/>
    </row>
    <row r="1851" s="391" customFormat="1" customHeight="1" spans="1:3">
      <c r="A1851" s="392"/>
      <c r="B1851" s="393"/>
      <c r="C1851" s="394"/>
    </row>
    <row r="1852" s="391" customFormat="1" customHeight="1" spans="1:3">
      <c r="A1852" s="392"/>
      <c r="B1852" s="393"/>
      <c r="C1852" s="394"/>
    </row>
    <row r="1853" s="391" customFormat="1" customHeight="1" spans="1:3">
      <c r="A1853" s="392"/>
      <c r="B1853" s="393"/>
      <c r="C1853" s="394"/>
    </row>
    <row r="1854" s="391" customFormat="1" customHeight="1" spans="1:3">
      <c r="A1854" s="392"/>
      <c r="B1854" s="393"/>
      <c r="C1854" s="394"/>
    </row>
    <row r="1855" s="391" customFormat="1" customHeight="1" spans="1:3">
      <c r="A1855" s="392"/>
      <c r="B1855" s="393"/>
      <c r="C1855" s="394"/>
    </row>
    <row r="1856" s="391" customFormat="1" customHeight="1" spans="1:3">
      <c r="A1856" s="392"/>
      <c r="B1856" s="393"/>
      <c r="C1856" s="394"/>
    </row>
    <row r="1857" s="391" customFormat="1" customHeight="1" spans="1:3">
      <c r="A1857" s="392"/>
      <c r="B1857" s="393"/>
      <c r="C1857" s="394"/>
    </row>
    <row r="1858" s="391" customFormat="1" customHeight="1" spans="1:3">
      <c r="A1858" s="392"/>
      <c r="B1858" s="393"/>
      <c r="C1858" s="394"/>
    </row>
    <row r="1859" s="391" customFormat="1" customHeight="1" spans="1:3">
      <c r="A1859" s="392"/>
      <c r="B1859" s="393"/>
      <c r="C1859" s="394"/>
    </row>
    <row r="1860" s="391" customFormat="1" customHeight="1" spans="1:3">
      <c r="A1860" s="392"/>
      <c r="B1860" s="393"/>
      <c r="C1860" s="394"/>
    </row>
    <row r="1861" s="391" customFormat="1" customHeight="1" spans="1:3">
      <c r="A1861" s="392"/>
      <c r="B1861" s="393"/>
      <c r="C1861" s="394"/>
    </row>
    <row r="1862" s="391" customFormat="1" customHeight="1" spans="1:3">
      <c r="A1862" s="392"/>
      <c r="B1862" s="393"/>
      <c r="C1862" s="394"/>
    </row>
    <row r="1863" s="391" customFormat="1" customHeight="1" spans="1:3">
      <c r="A1863" s="392"/>
      <c r="B1863" s="393"/>
      <c r="C1863" s="394"/>
    </row>
    <row r="1864" s="391" customFormat="1" customHeight="1" spans="1:3">
      <c r="A1864" s="392"/>
      <c r="B1864" s="393"/>
      <c r="C1864" s="394"/>
    </row>
    <row r="1865" s="391" customFormat="1" customHeight="1" spans="1:3">
      <c r="A1865" s="392"/>
      <c r="B1865" s="393"/>
      <c r="C1865" s="394"/>
    </row>
    <row r="1866" s="391" customFormat="1" customHeight="1" spans="1:3">
      <c r="A1866" s="392"/>
      <c r="B1866" s="393"/>
      <c r="C1866" s="394"/>
    </row>
    <row r="1867" s="391" customFormat="1" customHeight="1" spans="1:3">
      <c r="A1867" s="392"/>
      <c r="B1867" s="393"/>
      <c r="C1867" s="394"/>
    </row>
    <row r="1868" s="391" customFormat="1" customHeight="1" spans="1:3">
      <c r="A1868" s="392"/>
      <c r="B1868" s="393"/>
      <c r="C1868" s="394"/>
    </row>
    <row r="1869" s="391" customFormat="1" customHeight="1" spans="1:3">
      <c r="A1869" s="392"/>
      <c r="B1869" s="393"/>
      <c r="C1869" s="394"/>
    </row>
    <row r="1870" s="391" customFormat="1" customHeight="1" spans="1:3">
      <c r="A1870" s="392"/>
      <c r="B1870" s="393"/>
      <c r="C1870" s="394"/>
    </row>
    <row r="1871" s="391" customFormat="1" customHeight="1" spans="1:3">
      <c r="A1871" s="392"/>
      <c r="B1871" s="393"/>
      <c r="C1871" s="394"/>
    </row>
    <row r="1872" s="391" customFormat="1" customHeight="1" spans="1:3">
      <c r="A1872" s="392"/>
      <c r="B1872" s="393"/>
      <c r="C1872" s="394"/>
    </row>
    <row r="1873" s="391" customFormat="1" customHeight="1" spans="1:3">
      <c r="A1873" s="392"/>
      <c r="B1873" s="393"/>
      <c r="C1873" s="394"/>
    </row>
    <row r="1874" s="391" customFormat="1" customHeight="1" spans="1:3">
      <c r="A1874" s="392"/>
      <c r="B1874" s="393"/>
      <c r="C1874" s="394"/>
    </row>
    <row r="1875" s="391" customFormat="1" customHeight="1" spans="1:3">
      <c r="A1875" s="392"/>
      <c r="B1875" s="393"/>
      <c r="C1875" s="394"/>
    </row>
    <row r="1876" s="391" customFormat="1" customHeight="1" spans="1:3">
      <c r="A1876" s="392"/>
      <c r="B1876" s="393"/>
      <c r="C1876" s="394"/>
    </row>
    <row r="1877" s="391" customFormat="1" customHeight="1" spans="1:3">
      <c r="A1877" s="392"/>
      <c r="B1877" s="393"/>
      <c r="C1877" s="394"/>
    </row>
    <row r="1878" s="391" customFormat="1" customHeight="1" spans="1:3">
      <c r="A1878" s="392"/>
      <c r="B1878" s="393"/>
      <c r="C1878" s="394"/>
    </row>
    <row r="1879" s="391" customFormat="1" customHeight="1" spans="1:3">
      <c r="A1879" s="392"/>
      <c r="B1879" s="393"/>
      <c r="C1879" s="394"/>
    </row>
    <row r="1880" s="391" customFormat="1" customHeight="1" spans="1:3">
      <c r="A1880" s="392"/>
      <c r="B1880" s="393"/>
      <c r="C1880" s="394"/>
    </row>
    <row r="1881" s="391" customFormat="1" customHeight="1" spans="1:3">
      <c r="A1881" s="392"/>
      <c r="B1881" s="393"/>
      <c r="C1881" s="394"/>
    </row>
    <row r="1882" s="391" customFormat="1" customHeight="1" spans="1:3">
      <c r="A1882" s="392"/>
      <c r="B1882" s="393"/>
      <c r="C1882" s="394"/>
    </row>
    <row r="1883" s="391" customFormat="1" customHeight="1" spans="1:3">
      <c r="A1883" s="392"/>
      <c r="B1883" s="393"/>
      <c r="C1883" s="394"/>
    </row>
    <row r="1884" s="391" customFormat="1" customHeight="1" spans="1:3">
      <c r="A1884" s="392"/>
      <c r="B1884" s="393"/>
      <c r="C1884" s="394"/>
    </row>
    <row r="1885" s="391" customFormat="1" customHeight="1" spans="1:3">
      <c r="A1885" s="392"/>
      <c r="B1885" s="393"/>
      <c r="C1885" s="394"/>
    </row>
    <row r="1886" s="391" customFormat="1" customHeight="1" spans="1:3">
      <c r="A1886" s="392"/>
      <c r="B1886" s="393"/>
      <c r="C1886" s="394"/>
    </row>
    <row r="1887" s="391" customFormat="1" customHeight="1" spans="1:3">
      <c r="A1887" s="392"/>
      <c r="B1887" s="393"/>
      <c r="C1887" s="394"/>
    </row>
    <row r="1888" s="391" customFormat="1" customHeight="1" spans="1:3">
      <c r="A1888" s="392"/>
      <c r="B1888" s="393"/>
      <c r="C1888" s="394"/>
    </row>
    <row r="1889" s="391" customFormat="1" customHeight="1" spans="1:3">
      <c r="A1889" s="392"/>
      <c r="B1889" s="393"/>
      <c r="C1889" s="394"/>
    </row>
    <row r="1890" s="391" customFormat="1" customHeight="1" spans="1:3">
      <c r="A1890" s="392"/>
      <c r="B1890" s="393"/>
      <c r="C1890" s="394"/>
    </row>
    <row r="1891" s="391" customFormat="1" customHeight="1" spans="1:3">
      <c r="A1891" s="392"/>
      <c r="B1891" s="393"/>
      <c r="C1891" s="394"/>
    </row>
    <row r="1892" s="391" customFormat="1" customHeight="1" spans="1:3">
      <c r="A1892" s="392"/>
      <c r="B1892" s="393"/>
      <c r="C1892" s="394"/>
    </row>
    <row r="1893" s="391" customFormat="1" customHeight="1" spans="1:3">
      <c r="A1893" s="392"/>
      <c r="B1893" s="393"/>
      <c r="C1893" s="394"/>
    </row>
    <row r="1894" s="391" customFormat="1" customHeight="1" spans="1:3">
      <c r="A1894" s="392"/>
      <c r="B1894" s="393"/>
      <c r="C1894" s="394"/>
    </row>
    <row r="1895" s="391" customFormat="1" customHeight="1" spans="1:3">
      <c r="A1895" s="392"/>
      <c r="B1895" s="393"/>
      <c r="C1895" s="394"/>
    </row>
    <row r="1896" s="391" customFormat="1" customHeight="1" spans="1:3">
      <c r="A1896" s="392"/>
      <c r="B1896" s="393"/>
      <c r="C1896" s="394"/>
    </row>
    <row r="1897" s="391" customFormat="1" customHeight="1" spans="1:3">
      <c r="A1897" s="392"/>
      <c r="B1897" s="393"/>
      <c r="C1897" s="394"/>
    </row>
    <row r="1898" s="391" customFormat="1" customHeight="1" spans="1:3">
      <c r="A1898" s="392"/>
      <c r="B1898" s="393"/>
      <c r="C1898" s="394"/>
    </row>
    <row r="1899" s="391" customFormat="1" customHeight="1" spans="1:3">
      <c r="A1899" s="392"/>
      <c r="B1899" s="393"/>
      <c r="C1899" s="394"/>
    </row>
    <row r="1900" s="391" customFormat="1" customHeight="1" spans="1:3">
      <c r="A1900" s="392"/>
      <c r="B1900" s="393"/>
      <c r="C1900" s="394"/>
    </row>
    <row r="1901" s="391" customFormat="1" customHeight="1" spans="1:3">
      <c r="A1901" s="392"/>
      <c r="B1901" s="393"/>
      <c r="C1901" s="394"/>
    </row>
    <row r="1902" s="391" customFormat="1" customHeight="1" spans="1:3">
      <c r="A1902" s="392"/>
      <c r="B1902" s="393"/>
      <c r="C1902" s="394"/>
    </row>
    <row r="1903" s="391" customFormat="1" customHeight="1" spans="1:3">
      <c r="A1903" s="392"/>
      <c r="B1903" s="393"/>
      <c r="C1903" s="394"/>
    </row>
    <row r="1904" s="391" customFormat="1" customHeight="1" spans="1:3">
      <c r="A1904" s="392"/>
      <c r="B1904" s="393"/>
      <c r="C1904" s="394"/>
    </row>
    <row r="1905" s="391" customFormat="1" customHeight="1" spans="1:3">
      <c r="A1905" s="392"/>
      <c r="B1905" s="393"/>
      <c r="C1905" s="394"/>
    </row>
    <row r="1906" s="391" customFormat="1" customHeight="1" spans="1:3">
      <c r="A1906" s="392"/>
      <c r="B1906" s="393"/>
      <c r="C1906" s="394"/>
    </row>
    <row r="1907" s="391" customFormat="1" customHeight="1" spans="1:3">
      <c r="A1907" s="392"/>
      <c r="B1907" s="393"/>
      <c r="C1907" s="394"/>
    </row>
    <row r="1908" s="391" customFormat="1" customHeight="1" spans="1:3">
      <c r="A1908" s="392"/>
      <c r="B1908" s="393"/>
      <c r="C1908" s="394"/>
    </row>
    <row r="1909" s="391" customFormat="1" customHeight="1" spans="1:3">
      <c r="A1909" s="392"/>
      <c r="B1909" s="393"/>
      <c r="C1909" s="394"/>
    </row>
    <row r="1910" s="391" customFormat="1" customHeight="1" spans="1:3">
      <c r="A1910" s="392"/>
      <c r="B1910" s="393"/>
      <c r="C1910" s="394"/>
    </row>
    <row r="1911" s="391" customFormat="1" customHeight="1" spans="1:3">
      <c r="A1911" s="392"/>
      <c r="B1911" s="393"/>
      <c r="C1911" s="394"/>
    </row>
    <row r="1912" s="391" customFormat="1" customHeight="1" spans="1:3">
      <c r="A1912" s="392"/>
      <c r="B1912" s="393"/>
      <c r="C1912" s="394"/>
    </row>
    <row r="1913" s="391" customFormat="1" customHeight="1" spans="1:3">
      <c r="A1913" s="392"/>
      <c r="B1913" s="393"/>
      <c r="C1913" s="394"/>
    </row>
    <row r="1914" s="391" customFormat="1" customHeight="1" spans="1:3">
      <c r="A1914" s="392"/>
      <c r="B1914" s="393"/>
      <c r="C1914" s="394"/>
    </row>
    <row r="1915" s="391" customFormat="1" customHeight="1" spans="1:3">
      <c r="A1915" s="392"/>
      <c r="B1915" s="393"/>
      <c r="C1915" s="394"/>
    </row>
    <row r="1916" s="391" customFormat="1" customHeight="1" spans="1:3">
      <c r="A1916" s="392"/>
      <c r="B1916" s="393"/>
      <c r="C1916" s="394"/>
    </row>
    <row r="1917" s="391" customFormat="1" customHeight="1" spans="1:3">
      <c r="A1917" s="392"/>
      <c r="B1917" s="393"/>
      <c r="C1917" s="394"/>
    </row>
    <row r="1918" s="391" customFormat="1" customHeight="1" spans="1:3">
      <c r="A1918" s="392"/>
      <c r="B1918" s="393"/>
      <c r="C1918" s="394"/>
    </row>
    <row r="1919" s="391" customFormat="1" customHeight="1" spans="1:3">
      <c r="A1919" s="392"/>
      <c r="B1919" s="393"/>
      <c r="C1919" s="394"/>
    </row>
    <row r="1920" s="391" customFormat="1" customHeight="1" spans="1:3">
      <c r="A1920" s="392"/>
      <c r="B1920" s="393"/>
      <c r="C1920" s="394"/>
    </row>
    <row r="1921" s="391" customFormat="1" customHeight="1" spans="1:3">
      <c r="A1921" s="392"/>
      <c r="B1921" s="393"/>
      <c r="C1921" s="394"/>
    </row>
    <row r="1922" s="391" customFormat="1" customHeight="1" spans="1:3">
      <c r="A1922" s="392"/>
      <c r="B1922" s="393"/>
      <c r="C1922" s="394"/>
    </row>
    <row r="1923" s="391" customFormat="1" customHeight="1" spans="1:3">
      <c r="A1923" s="392"/>
      <c r="B1923" s="393"/>
      <c r="C1923" s="394"/>
    </row>
    <row r="1924" s="391" customFormat="1" customHeight="1" spans="1:3">
      <c r="A1924" s="392"/>
      <c r="B1924" s="393"/>
      <c r="C1924" s="394"/>
    </row>
    <row r="1925" s="391" customFormat="1" customHeight="1" spans="1:3">
      <c r="A1925" s="392"/>
      <c r="B1925" s="393"/>
      <c r="C1925" s="394"/>
    </row>
    <row r="1926" s="391" customFormat="1" customHeight="1" spans="1:3">
      <c r="A1926" s="392"/>
      <c r="B1926" s="393"/>
      <c r="C1926" s="394"/>
    </row>
    <row r="1927" s="391" customFormat="1" customHeight="1" spans="1:3">
      <c r="A1927" s="392"/>
      <c r="B1927" s="393"/>
      <c r="C1927" s="394"/>
    </row>
    <row r="1928" s="391" customFormat="1" customHeight="1" spans="1:3">
      <c r="A1928" s="392"/>
      <c r="B1928" s="393"/>
      <c r="C1928" s="394"/>
    </row>
    <row r="1929" s="391" customFormat="1" customHeight="1" spans="1:3">
      <c r="A1929" s="392"/>
      <c r="B1929" s="393"/>
      <c r="C1929" s="394"/>
    </row>
    <row r="1930" s="391" customFormat="1" customHeight="1" spans="1:3">
      <c r="A1930" s="392"/>
      <c r="B1930" s="393"/>
      <c r="C1930" s="394"/>
    </row>
    <row r="1931" s="391" customFormat="1" customHeight="1" spans="1:3">
      <c r="A1931" s="392"/>
      <c r="B1931" s="393"/>
      <c r="C1931" s="394"/>
    </row>
    <row r="1932" s="391" customFormat="1" customHeight="1" spans="1:3">
      <c r="A1932" s="392"/>
      <c r="B1932" s="393"/>
      <c r="C1932" s="394"/>
    </row>
    <row r="1933" s="391" customFormat="1" customHeight="1" spans="1:3">
      <c r="A1933" s="392"/>
      <c r="B1933" s="393"/>
      <c r="C1933" s="394"/>
    </row>
    <row r="1934" s="391" customFormat="1" customHeight="1" spans="1:3">
      <c r="A1934" s="392"/>
      <c r="B1934" s="393"/>
      <c r="C1934" s="394"/>
    </row>
    <row r="1935" s="391" customFormat="1" customHeight="1" spans="1:3">
      <c r="A1935" s="392"/>
      <c r="B1935" s="393"/>
      <c r="C1935" s="394"/>
    </row>
    <row r="1936" s="391" customFormat="1" customHeight="1" spans="1:3">
      <c r="A1936" s="392"/>
      <c r="B1936" s="393"/>
      <c r="C1936" s="394"/>
    </row>
    <row r="1937" s="391" customFormat="1" customHeight="1" spans="1:3">
      <c r="A1937" s="392"/>
      <c r="B1937" s="393"/>
      <c r="C1937" s="394"/>
    </row>
    <row r="1938" s="391" customFormat="1" customHeight="1" spans="1:3">
      <c r="A1938" s="392"/>
      <c r="B1938" s="393"/>
      <c r="C1938" s="394"/>
    </row>
    <row r="1939" s="391" customFormat="1" customHeight="1" spans="1:3">
      <c r="A1939" s="392"/>
      <c r="B1939" s="393"/>
      <c r="C1939" s="394"/>
    </row>
    <row r="1940" s="391" customFormat="1" customHeight="1" spans="1:3">
      <c r="A1940" s="392"/>
      <c r="B1940" s="393"/>
      <c r="C1940" s="394"/>
    </row>
    <row r="1941" s="391" customFormat="1" customHeight="1" spans="1:3">
      <c r="A1941" s="392"/>
      <c r="B1941" s="393"/>
      <c r="C1941" s="394"/>
    </row>
    <row r="1942" s="391" customFormat="1" customHeight="1" spans="1:3">
      <c r="A1942" s="392"/>
      <c r="B1942" s="393"/>
      <c r="C1942" s="394"/>
    </row>
    <row r="1943" s="391" customFormat="1" customHeight="1" spans="1:3">
      <c r="A1943" s="392"/>
      <c r="B1943" s="393"/>
      <c r="C1943" s="394"/>
    </row>
    <row r="1944" s="391" customFormat="1" customHeight="1" spans="1:3">
      <c r="A1944" s="392"/>
      <c r="B1944" s="393"/>
      <c r="C1944" s="394"/>
    </row>
    <row r="1945" s="391" customFormat="1" customHeight="1" spans="1:3">
      <c r="A1945" s="392"/>
      <c r="B1945" s="393"/>
      <c r="C1945" s="394"/>
    </row>
    <row r="1946" s="391" customFormat="1" customHeight="1" spans="1:3">
      <c r="A1946" s="392"/>
      <c r="B1946" s="393"/>
      <c r="C1946" s="394"/>
    </row>
    <row r="1947" s="391" customFormat="1" customHeight="1" spans="1:3">
      <c r="A1947" s="392"/>
      <c r="B1947" s="393"/>
      <c r="C1947" s="394"/>
    </row>
    <row r="1948" s="391" customFormat="1" customHeight="1" spans="1:3">
      <c r="A1948" s="392"/>
      <c r="B1948" s="393"/>
      <c r="C1948" s="394"/>
    </row>
    <row r="1949" s="391" customFormat="1" customHeight="1" spans="1:3">
      <c r="A1949" s="392"/>
      <c r="B1949" s="393"/>
      <c r="C1949" s="394"/>
    </row>
    <row r="1950" s="391" customFormat="1" customHeight="1" spans="1:3">
      <c r="A1950" s="392"/>
      <c r="B1950" s="393"/>
      <c r="C1950" s="394"/>
    </row>
    <row r="1951" s="391" customFormat="1" customHeight="1" spans="1:3">
      <c r="A1951" s="392"/>
      <c r="B1951" s="393"/>
      <c r="C1951" s="394"/>
    </row>
    <row r="1952" s="391" customFormat="1" customHeight="1" spans="1:3">
      <c r="A1952" s="392"/>
      <c r="B1952" s="393"/>
      <c r="C1952" s="394"/>
    </row>
    <row r="1953" s="391" customFormat="1" customHeight="1" spans="1:3">
      <c r="A1953" s="392"/>
      <c r="B1953" s="393"/>
      <c r="C1953" s="394"/>
    </row>
    <row r="1954" s="391" customFormat="1" customHeight="1" spans="1:3">
      <c r="A1954" s="392"/>
      <c r="B1954" s="393"/>
      <c r="C1954" s="394"/>
    </row>
    <row r="1955" s="391" customFormat="1" customHeight="1" spans="1:3">
      <c r="A1955" s="392"/>
      <c r="B1955" s="393"/>
      <c r="C1955" s="394"/>
    </row>
    <row r="1956" s="391" customFormat="1" customHeight="1" spans="1:3">
      <c r="A1956" s="392"/>
      <c r="B1956" s="393"/>
      <c r="C1956" s="394"/>
    </row>
    <row r="1957" s="391" customFormat="1" customHeight="1" spans="1:3">
      <c r="A1957" s="392"/>
      <c r="B1957" s="393"/>
      <c r="C1957" s="394"/>
    </row>
    <row r="1958" s="391" customFormat="1" customHeight="1" spans="1:3">
      <c r="A1958" s="392"/>
      <c r="B1958" s="393"/>
      <c r="C1958" s="394"/>
    </row>
    <row r="1959" s="391" customFormat="1" customHeight="1" spans="1:3">
      <c r="A1959" s="392"/>
      <c r="B1959" s="393"/>
      <c r="C1959" s="394"/>
    </row>
    <row r="1960" s="391" customFormat="1" customHeight="1" spans="1:3">
      <c r="A1960" s="392"/>
      <c r="B1960" s="393"/>
      <c r="C1960" s="394"/>
    </row>
    <row r="1961" s="391" customFormat="1" customHeight="1" spans="1:3">
      <c r="A1961" s="392"/>
      <c r="B1961" s="393"/>
      <c r="C1961" s="394"/>
    </row>
    <row r="1962" s="391" customFormat="1" customHeight="1" spans="1:3">
      <c r="A1962" s="392"/>
      <c r="B1962" s="393"/>
      <c r="C1962" s="394"/>
    </row>
    <row r="1963" s="391" customFormat="1" customHeight="1" spans="1:3">
      <c r="A1963" s="392"/>
      <c r="B1963" s="393"/>
      <c r="C1963" s="394"/>
    </row>
    <row r="1964" s="391" customFormat="1" customHeight="1" spans="1:3">
      <c r="A1964" s="392"/>
      <c r="B1964" s="393"/>
      <c r="C1964" s="394"/>
    </row>
    <row r="1965" s="391" customFormat="1" customHeight="1" spans="1:3">
      <c r="A1965" s="392"/>
      <c r="B1965" s="393"/>
      <c r="C1965" s="394"/>
    </row>
    <row r="1966" s="391" customFormat="1" customHeight="1" spans="1:3">
      <c r="A1966" s="392"/>
      <c r="B1966" s="393"/>
      <c r="C1966" s="394"/>
    </row>
    <row r="1967" s="391" customFormat="1" customHeight="1" spans="1:3">
      <c r="A1967" s="392"/>
      <c r="B1967" s="393"/>
      <c r="C1967" s="394"/>
    </row>
    <row r="1968" s="391" customFormat="1" customHeight="1" spans="1:3">
      <c r="A1968" s="392"/>
      <c r="B1968" s="393"/>
      <c r="C1968" s="394"/>
    </row>
    <row r="1969" s="391" customFormat="1" customHeight="1" spans="1:3">
      <c r="A1969" s="392"/>
      <c r="B1969" s="393"/>
      <c r="C1969" s="394"/>
    </row>
    <row r="1970" s="391" customFormat="1" customHeight="1" spans="1:3">
      <c r="A1970" s="392"/>
      <c r="B1970" s="393"/>
      <c r="C1970" s="394"/>
    </row>
    <row r="1971" s="391" customFormat="1" customHeight="1" spans="1:3">
      <c r="A1971" s="392"/>
      <c r="B1971" s="393"/>
      <c r="C1971" s="394"/>
    </row>
    <row r="1972" s="391" customFormat="1" customHeight="1" spans="1:3">
      <c r="A1972" s="392"/>
      <c r="B1972" s="393"/>
      <c r="C1972" s="394"/>
    </row>
    <row r="1973" s="391" customFormat="1" customHeight="1" spans="1:3">
      <c r="A1973" s="392"/>
      <c r="B1973" s="393"/>
      <c r="C1973" s="394"/>
    </row>
    <row r="1974" s="391" customFormat="1" customHeight="1" spans="1:3">
      <c r="A1974" s="392"/>
      <c r="B1974" s="393"/>
      <c r="C1974" s="394"/>
    </row>
    <row r="1975" s="391" customFormat="1" customHeight="1" spans="1:3">
      <c r="A1975" s="392"/>
      <c r="B1975" s="393"/>
      <c r="C1975" s="394"/>
    </row>
    <row r="1976" s="391" customFormat="1" customHeight="1" spans="1:3">
      <c r="A1976" s="392"/>
      <c r="B1976" s="393"/>
      <c r="C1976" s="394"/>
    </row>
    <row r="1977" s="391" customFormat="1" customHeight="1" spans="1:3">
      <c r="A1977" s="392"/>
      <c r="B1977" s="393"/>
      <c r="C1977" s="394"/>
    </row>
    <row r="1978" s="391" customFormat="1" customHeight="1" spans="1:3">
      <c r="A1978" s="392"/>
      <c r="B1978" s="393"/>
      <c r="C1978" s="394"/>
    </row>
    <row r="1979" s="391" customFormat="1" customHeight="1" spans="1:3">
      <c r="A1979" s="392"/>
      <c r="B1979" s="393"/>
      <c r="C1979" s="394"/>
    </row>
    <row r="1980" s="391" customFormat="1" customHeight="1" spans="1:3">
      <c r="A1980" s="392"/>
      <c r="B1980" s="393"/>
      <c r="C1980" s="394"/>
    </row>
    <row r="1981" s="391" customFormat="1" customHeight="1" spans="1:3">
      <c r="A1981" s="392"/>
      <c r="B1981" s="393"/>
      <c r="C1981" s="394"/>
    </row>
    <row r="1982" s="391" customFormat="1" customHeight="1" spans="1:3">
      <c r="A1982" s="392"/>
      <c r="B1982" s="393"/>
      <c r="C1982" s="394"/>
    </row>
    <row r="1983" s="391" customFormat="1" customHeight="1" spans="1:3">
      <c r="A1983" s="392"/>
      <c r="B1983" s="393"/>
      <c r="C1983" s="394"/>
    </row>
    <row r="1984" s="391" customFormat="1" customHeight="1" spans="1:3">
      <c r="A1984" s="392"/>
      <c r="B1984" s="393"/>
      <c r="C1984" s="394"/>
    </row>
    <row r="1985" s="391" customFormat="1" customHeight="1" spans="1:3">
      <c r="A1985" s="392"/>
      <c r="B1985" s="393"/>
      <c r="C1985" s="394"/>
    </row>
    <row r="1986" s="391" customFormat="1" customHeight="1" spans="1:3">
      <c r="A1986" s="392"/>
      <c r="B1986" s="393"/>
      <c r="C1986" s="394"/>
    </row>
    <row r="1987" s="391" customFormat="1" customHeight="1" spans="1:3">
      <c r="A1987" s="392"/>
      <c r="B1987" s="393"/>
      <c r="C1987" s="394"/>
    </row>
    <row r="1988" s="391" customFormat="1" customHeight="1" spans="1:3">
      <c r="A1988" s="392"/>
      <c r="B1988" s="393"/>
      <c r="C1988" s="394"/>
    </row>
    <row r="1989" s="391" customFormat="1" customHeight="1" spans="1:3">
      <c r="A1989" s="392"/>
      <c r="B1989" s="393"/>
      <c r="C1989" s="394"/>
    </row>
    <row r="1990" s="391" customFormat="1" customHeight="1" spans="1:3">
      <c r="A1990" s="392"/>
      <c r="B1990" s="393"/>
      <c r="C1990" s="394"/>
    </row>
    <row r="1991" s="391" customFormat="1" customHeight="1" spans="1:3">
      <c r="A1991" s="392"/>
      <c r="B1991" s="393"/>
      <c r="C1991" s="394"/>
    </row>
    <row r="1992" s="391" customFormat="1" customHeight="1" spans="1:3">
      <c r="A1992" s="392"/>
      <c r="B1992" s="393"/>
      <c r="C1992" s="394"/>
    </row>
    <row r="1993" s="391" customFormat="1" customHeight="1" spans="1:3">
      <c r="A1993" s="392"/>
      <c r="B1993" s="393"/>
      <c r="C1993" s="394"/>
    </row>
    <row r="1994" s="391" customFormat="1" customHeight="1" spans="1:3">
      <c r="A1994" s="392"/>
      <c r="B1994" s="393"/>
      <c r="C1994" s="394"/>
    </row>
    <row r="1995" s="391" customFormat="1" customHeight="1" spans="1:3">
      <c r="A1995" s="392"/>
      <c r="B1995" s="393"/>
      <c r="C1995" s="394"/>
    </row>
    <row r="1996" s="391" customFormat="1" customHeight="1" spans="1:3">
      <c r="A1996" s="392"/>
      <c r="B1996" s="393"/>
      <c r="C1996" s="394"/>
    </row>
    <row r="1997" s="391" customFormat="1" customHeight="1" spans="1:3">
      <c r="A1997" s="392"/>
      <c r="B1997" s="393"/>
      <c r="C1997" s="394"/>
    </row>
    <row r="1998" s="391" customFormat="1" customHeight="1" spans="1:3">
      <c r="A1998" s="392"/>
      <c r="B1998" s="393"/>
      <c r="C1998" s="394"/>
    </row>
    <row r="1999" s="391" customFormat="1" customHeight="1" spans="1:3">
      <c r="A1999" s="392"/>
      <c r="B1999" s="393"/>
      <c r="C1999" s="394"/>
    </row>
    <row r="2000" s="391" customFormat="1" customHeight="1" spans="1:3">
      <c r="A2000" s="392"/>
      <c r="B2000" s="393"/>
      <c r="C2000" s="394"/>
    </row>
    <row r="2001" s="391" customFormat="1" customHeight="1" spans="1:3">
      <c r="A2001" s="392"/>
      <c r="B2001" s="393"/>
      <c r="C2001" s="394"/>
    </row>
    <row r="2002" s="391" customFormat="1" customHeight="1" spans="1:3">
      <c r="A2002" s="392"/>
      <c r="B2002" s="393"/>
      <c r="C2002" s="394"/>
    </row>
    <row r="2003" s="391" customFormat="1" customHeight="1" spans="1:3">
      <c r="A2003" s="392"/>
      <c r="B2003" s="393"/>
      <c r="C2003" s="394"/>
    </row>
    <row r="2004" s="391" customFormat="1" customHeight="1" spans="1:3">
      <c r="A2004" s="392"/>
      <c r="B2004" s="393"/>
      <c r="C2004" s="394"/>
    </row>
    <row r="2005" s="391" customFormat="1" customHeight="1" spans="1:3">
      <c r="A2005" s="392"/>
      <c r="B2005" s="393"/>
      <c r="C2005" s="394"/>
    </row>
    <row r="2006" s="391" customFormat="1" customHeight="1" spans="1:3">
      <c r="A2006" s="392"/>
      <c r="B2006" s="393"/>
      <c r="C2006" s="394"/>
    </row>
    <row r="2007" s="391" customFormat="1" customHeight="1" spans="1:3">
      <c r="A2007" s="392"/>
      <c r="B2007" s="393"/>
      <c r="C2007" s="394"/>
    </row>
    <row r="2008" s="391" customFormat="1" customHeight="1" spans="1:3">
      <c r="A2008" s="392"/>
      <c r="B2008" s="393"/>
      <c r="C2008" s="394"/>
    </row>
    <row r="2009" s="391" customFormat="1" customHeight="1" spans="1:3">
      <c r="A2009" s="392"/>
      <c r="B2009" s="393"/>
      <c r="C2009" s="394"/>
    </row>
    <row r="2010" s="391" customFormat="1" customHeight="1" spans="1:3">
      <c r="A2010" s="392"/>
      <c r="B2010" s="393"/>
      <c r="C2010" s="394"/>
    </row>
    <row r="2011" s="391" customFormat="1" customHeight="1" spans="1:3">
      <c r="A2011" s="392"/>
      <c r="B2011" s="393"/>
      <c r="C2011" s="394"/>
    </row>
    <row r="2012" s="391" customFormat="1" customHeight="1" spans="1:3">
      <c r="A2012" s="392"/>
      <c r="B2012" s="393"/>
      <c r="C2012" s="394"/>
    </row>
    <row r="2013" s="391" customFormat="1" customHeight="1" spans="1:3">
      <c r="A2013" s="392"/>
      <c r="B2013" s="393"/>
      <c r="C2013" s="394"/>
    </row>
    <row r="2014" s="391" customFormat="1" customHeight="1" spans="1:3">
      <c r="A2014" s="392"/>
      <c r="B2014" s="393"/>
      <c r="C2014" s="394"/>
    </row>
    <row r="2015" s="391" customFormat="1" customHeight="1" spans="1:3">
      <c r="A2015" s="392"/>
      <c r="B2015" s="393"/>
      <c r="C2015" s="394"/>
    </row>
    <row r="2016" s="391" customFormat="1" customHeight="1" spans="1:3">
      <c r="A2016" s="392"/>
      <c r="B2016" s="393"/>
      <c r="C2016" s="394"/>
    </row>
    <row r="2017" s="391" customFormat="1" customHeight="1" spans="1:3">
      <c r="A2017" s="392"/>
      <c r="B2017" s="393"/>
      <c r="C2017" s="394"/>
    </row>
    <row r="2018" s="391" customFormat="1" customHeight="1" spans="1:3">
      <c r="A2018" s="392"/>
      <c r="B2018" s="393"/>
      <c r="C2018" s="394"/>
    </row>
    <row r="2019" s="391" customFormat="1" customHeight="1" spans="1:3">
      <c r="A2019" s="392"/>
      <c r="B2019" s="393"/>
      <c r="C2019" s="394"/>
    </row>
    <row r="2020" s="391" customFormat="1" customHeight="1" spans="1:3">
      <c r="A2020" s="392"/>
      <c r="B2020" s="393"/>
      <c r="C2020" s="394"/>
    </row>
    <row r="2021" s="391" customFormat="1" customHeight="1" spans="1:3">
      <c r="A2021" s="392"/>
      <c r="B2021" s="393"/>
      <c r="C2021" s="394"/>
    </row>
    <row r="2022" s="391" customFormat="1" customHeight="1" spans="1:3">
      <c r="A2022" s="392"/>
      <c r="B2022" s="393"/>
      <c r="C2022" s="394"/>
    </row>
    <row r="2023" s="391" customFormat="1" customHeight="1" spans="1:3">
      <c r="A2023" s="392"/>
      <c r="B2023" s="393"/>
      <c r="C2023" s="394"/>
    </row>
    <row r="2024" s="391" customFormat="1" customHeight="1" spans="1:3">
      <c r="A2024" s="392"/>
      <c r="B2024" s="393"/>
      <c r="C2024" s="394"/>
    </row>
    <row r="2025" s="391" customFormat="1" customHeight="1" spans="1:3">
      <c r="A2025" s="392"/>
      <c r="B2025" s="393"/>
      <c r="C2025" s="394"/>
    </row>
    <row r="2026" s="391" customFormat="1" customHeight="1" spans="1:3">
      <c r="A2026" s="392"/>
      <c r="B2026" s="393"/>
      <c r="C2026" s="394"/>
    </row>
    <row r="2027" s="391" customFormat="1" customHeight="1" spans="1:3">
      <c r="A2027" s="392"/>
      <c r="B2027" s="393"/>
      <c r="C2027" s="394"/>
    </row>
    <row r="2028" s="391" customFormat="1" customHeight="1" spans="1:3">
      <c r="A2028" s="392"/>
      <c r="B2028" s="393"/>
      <c r="C2028" s="394"/>
    </row>
    <row r="2029" s="391" customFormat="1" customHeight="1" spans="1:3">
      <c r="A2029" s="392"/>
      <c r="B2029" s="393"/>
      <c r="C2029" s="394"/>
    </row>
    <row r="2030" s="391" customFormat="1" customHeight="1" spans="1:3">
      <c r="A2030" s="392"/>
      <c r="B2030" s="393"/>
      <c r="C2030" s="394"/>
    </row>
    <row r="2031" s="391" customFormat="1" customHeight="1" spans="1:3">
      <c r="A2031" s="392"/>
      <c r="B2031" s="393"/>
      <c r="C2031" s="394"/>
    </row>
    <row r="2032" s="391" customFormat="1" customHeight="1" spans="1:3">
      <c r="A2032" s="392"/>
      <c r="B2032" s="393"/>
      <c r="C2032" s="394"/>
    </row>
    <row r="2033" s="391" customFormat="1" customHeight="1" spans="1:3">
      <c r="A2033" s="392"/>
      <c r="B2033" s="393"/>
      <c r="C2033" s="394"/>
    </row>
    <row r="2034" s="391" customFormat="1" customHeight="1" spans="1:3">
      <c r="A2034" s="392"/>
      <c r="B2034" s="393"/>
      <c r="C2034" s="394"/>
    </row>
    <row r="2035" s="391" customFormat="1" customHeight="1" spans="1:3">
      <c r="A2035" s="392"/>
      <c r="B2035" s="393"/>
      <c r="C2035" s="394"/>
    </row>
    <row r="2036" s="391" customFormat="1" customHeight="1" spans="1:3">
      <c r="A2036" s="392"/>
      <c r="B2036" s="393"/>
      <c r="C2036" s="394"/>
    </row>
    <row r="2037" s="391" customFormat="1" customHeight="1" spans="1:3">
      <c r="A2037" s="392"/>
      <c r="B2037" s="393"/>
      <c r="C2037" s="394"/>
    </row>
    <row r="2038" s="391" customFormat="1" customHeight="1" spans="1:3">
      <c r="A2038" s="392"/>
      <c r="B2038" s="393"/>
      <c r="C2038" s="394"/>
    </row>
    <row r="2039" s="391" customFormat="1" customHeight="1" spans="1:3">
      <c r="A2039" s="392"/>
      <c r="B2039" s="393"/>
      <c r="C2039" s="394"/>
    </row>
    <row r="2040" s="391" customFormat="1" customHeight="1" spans="1:3">
      <c r="A2040" s="392"/>
      <c r="B2040" s="393"/>
      <c r="C2040" s="394"/>
    </row>
    <row r="2041" s="391" customFormat="1" customHeight="1" spans="1:3">
      <c r="A2041" s="392"/>
      <c r="B2041" s="393"/>
      <c r="C2041" s="394"/>
    </row>
    <row r="2042" s="391" customFormat="1" customHeight="1" spans="1:3">
      <c r="A2042" s="392"/>
      <c r="B2042" s="393"/>
      <c r="C2042" s="394"/>
    </row>
    <row r="2043" s="391" customFormat="1" customHeight="1" spans="1:3">
      <c r="A2043" s="392"/>
      <c r="B2043" s="393"/>
      <c r="C2043" s="394"/>
    </row>
    <row r="2044" s="391" customFormat="1" customHeight="1" spans="1:3">
      <c r="A2044" s="392"/>
      <c r="B2044" s="393"/>
      <c r="C2044" s="394"/>
    </row>
    <row r="2045" s="391" customFormat="1" customHeight="1" spans="1:3">
      <c r="A2045" s="392"/>
      <c r="B2045" s="393"/>
      <c r="C2045" s="394"/>
    </row>
    <row r="2046" s="391" customFormat="1" customHeight="1" spans="1:3">
      <c r="A2046" s="392"/>
      <c r="B2046" s="393"/>
      <c r="C2046" s="394"/>
    </row>
    <row r="2047" s="391" customFormat="1" customHeight="1" spans="1:3">
      <c r="A2047" s="392"/>
      <c r="B2047" s="393"/>
      <c r="C2047" s="394"/>
    </row>
    <row r="2048" s="391" customFormat="1" customHeight="1" spans="1:3">
      <c r="A2048" s="392"/>
      <c r="B2048" s="393"/>
      <c r="C2048" s="394"/>
    </row>
    <row r="2049" s="391" customFormat="1" customHeight="1" spans="1:3">
      <c r="A2049" s="392"/>
      <c r="B2049" s="393"/>
      <c r="C2049" s="394"/>
    </row>
    <row r="2050" s="391" customFormat="1" customHeight="1" spans="1:3">
      <c r="A2050" s="392"/>
      <c r="B2050" s="393"/>
      <c r="C2050" s="394"/>
    </row>
    <row r="2051" s="391" customFormat="1" customHeight="1" spans="1:3">
      <c r="A2051" s="392"/>
      <c r="B2051" s="393"/>
      <c r="C2051" s="394"/>
    </row>
    <row r="2052" s="391" customFormat="1" customHeight="1" spans="1:3">
      <c r="A2052" s="392"/>
      <c r="B2052" s="393"/>
      <c r="C2052" s="394"/>
    </row>
    <row r="2053" s="391" customFormat="1" customHeight="1" spans="1:3">
      <c r="A2053" s="392"/>
      <c r="B2053" s="393"/>
      <c r="C2053" s="394"/>
    </row>
    <row r="2054" s="391" customFormat="1" customHeight="1" spans="1:3">
      <c r="A2054" s="392"/>
      <c r="B2054" s="393"/>
      <c r="C2054" s="394"/>
    </row>
    <row r="2055" s="391" customFormat="1" customHeight="1" spans="1:3">
      <c r="A2055" s="392"/>
      <c r="B2055" s="393"/>
      <c r="C2055" s="394"/>
    </row>
    <row r="2056" s="391" customFormat="1" customHeight="1" spans="1:3">
      <c r="A2056" s="392"/>
      <c r="B2056" s="393"/>
      <c r="C2056" s="394"/>
    </row>
    <row r="2057" s="391" customFormat="1" customHeight="1" spans="1:3">
      <c r="A2057" s="392"/>
      <c r="B2057" s="393"/>
      <c r="C2057" s="394"/>
    </row>
    <row r="2058" s="391" customFormat="1" customHeight="1" spans="1:3">
      <c r="A2058" s="392"/>
      <c r="B2058" s="393"/>
      <c r="C2058" s="394"/>
    </row>
    <row r="2059" s="391" customFormat="1" customHeight="1" spans="1:3">
      <c r="A2059" s="392"/>
      <c r="B2059" s="393"/>
      <c r="C2059" s="394"/>
    </row>
    <row r="2060" s="391" customFormat="1" customHeight="1" spans="1:3">
      <c r="A2060" s="392"/>
      <c r="B2060" s="393"/>
      <c r="C2060" s="394"/>
    </row>
    <row r="2061" s="391" customFormat="1" customHeight="1" spans="1:3">
      <c r="A2061" s="392"/>
      <c r="B2061" s="393"/>
      <c r="C2061" s="394"/>
    </row>
    <row r="2062" s="391" customFormat="1" customHeight="1" spans="1:3">
      <c r="A2062" s="392"/>
      <c r="B2062" s="393"/>
      <c r="C2062" s="394"/>
    </row>
    <row r="2063" s="391" customFormat="1" customHeight="1" spans="1:3">
      <c r="A2063" s="392"/>
      <c r="B2063" s="393"/>
      <c r="C2063" s="394"/>
    </row>
    <row r="2064" s="391" customFormat="1" customHeight="1" spans="1:3">
      <c r="A2064" s="392"/>
      <c r="B2064" s="393"/>
      <c r="C2064" s="394"/>
    </row>
    <row r="2065" s="391" customFormat="1" customHeight="1" spans="1:3">
      <c r="A2065" s="392"/>
      <c r="B2065" s="393"/>
      <c r="C2065" s="394"/>
    </row>
    <row r="2066" s="391" customFormat="1" customHeight="1" spans="1:3">
      <c r="A2066" s="392"/>
      <c r="B2066" s="393"/>
      <c r="C2066" s="394"/>
    </row>
    <row r="2067" s="391" customFormat="1" customHeight="1" spans="1:3">
      <c r="A2067" s="392"/>
      <c r="B2067" s="393"/>
      <c r="C2067" s="394"/>
    </row>
    <row r="2068" s="391" customFormat="1" customHeight="1" spans="1:3">
      <c r="A2068" s="392"/>
      <c r="B2068" s="393"/>
      <c r="C2068" s="394"/>
    </row>
    <row r="2069" s="391" customFormat="1" customHeight="1" spans="1:3">
      <c r="A2069" s="392"/>
      <c r="B2069" s="393"/>
      <c r="C2069" s="394"/>
    </row>
    <row r="2070" s="391" customFormat="1" customHeight="1" spans="1:3">
      <c r="A2070" s="392"/>
      <c r="B2070" s="393"/>
      <c r="C2070" s="394"/>
    </row>
    <row r="2071" s="391" customFormat="1" customHeight="1" spans="1:3">
      <c r="A2071" s="392"/>
      <c r="B2071" s="393"/>
      <c r="C2071" s="394"/>
    </row>
    <row r="2072" s="391" customFormat="1" customHeight="1" spans="1:3">
      <c r="A2072" s="392"/>
      <c r="B2072" s="393"/>
      <c r="C2072" s="394"/>
    </row>
    <row r="2073" s="391" customFormat="1" customHeight="1" spans="1:3">
      <c r="A2073" s="392"/>
      <c r="B2073" s="393"/>
      <c r="C2073" s="394"/>
    </row>
    <row r="2074" s="391" customFormat="1" customHeight="1" spans="1:3">
      <c r="A2074" s="392"/>
      <c r="B2074" s="393"/>
      <c r="C2074" s="394"/>
    </row>
    <row r="2075" s="391" customFormat="1" customHeight="1" spans="1:3">
      <c r="A2075" s="392"/>
      <c r="B2075" s="393"/>
      <c r="C2075" s="394"/>
    </row>
    <row r="2076" s="391" customFormat="1" customHeight="1" spans="1:3">
      <c r="A2076" s="392"/>
      <c r="B2076" s="393"/>
      <c r="C2076" s="394"/>
    </row>
    <row r="2077" s="391" customFormat="1" customHeight="1" spans="1:3">
      <c r="A2077" s="392"/>
      <c r="B2077" s="393"/>
      <c r="C2077" s="394"/>
    </row>
    <row r="2078" s="391" customFormat="1" customHeight="1" spans="1:3">
      <c r="A2078" s="392"/>
      <c r="B2078" s="393"/>
      <c r="C2078" s="394"/>
    </row>
    <row r="2079" s="391" customFormat="1" customHeight="1" spans="1:3">
      <c r="A2079" s="392"/>
      <c r="B2079" s="393"/>
      <c r="C2079" s="394"/>
    </row>
    <row r="2080" s="391" customFormat="1" customHeight="1" spans="1:3">
      <c r="A2080" s="392"/>
      <c r="B2080" s="393"/>
      <c r="C2080" s="394"/>
    </row>
    <row r="2081" s="391" customFormat="1" customHeight="1" spans="1:3">
      <c r="A2081" s="392"/>
      <c r="B2081" s="393"/>
      <c r="C2081" s="394"/>
    </row>
    <row r="2082" s="391" customFormat="1" customHeight="1" spans="1:3">
      <c r="A2082" s="392"/>
      <c r="B2082" s="393"/>
      <c r="C2082" s="394"/>
    </row>
    <row r="2083" s="391" customFormat="1" customHeight="1" spans="1:3">
      <c r="A2083" s="392"/>
      <c r="B2083" s="393"/>
      <c r="C2083" s="394"/>
    </row>
    <row r="2084" s="391" customFormat="1" customHeight="1" spans="1:3">
      <c r="A2084" s="392"/>
      <c r="B2084" s="393"/>
      <c r="C2084" s="394"/>
    </row>
    <row r="2085" s="391" customFormat="1" customHeight="1" spans="1:3">
      <c r="A2085" s="392"/>
      <c r="B2085" s="393"/>
      <c r="C2085" s="394"/>
    </row>
    <row r="2086" s="391" customFormat="1" customHeight="1" spans="1:3">
      <c r="A2086" s="392"/>
      <c r="B2086" s="393"/>
      <c r="C2086" s="394"/>
    </row>
    <row r="2087" s="391" customFormat="1" customHeight="1" spans="1:3">
      <c r="A2087" s="392"/>
      <c r="B2087" s="393"/>
      <c r="C2087" s="394"/>
    </row>
    <row r="2088" s="391" customFormat="1" customHeight="1" spans="1:3">
      <c r="A2088" s="392"/>
      <c r="B2088" s="393"/>
      <c r="C2088" s="394"/>
    </row>
    <row r="2089" s="391" customFormat="1" customHeight="1" spans="1:3">
      <c r="A2089" s="392"/>
      <c r="B2089" s="393"/>
      <c r="C2089" s="394"/>
    </row>
    <row r="2090" s="391" customFormat="1" customHeight="1" spans="1:3">
      <c r="A2090" s="392"/>
      <c r="B2090" s="393"/>
      <c r="C2090" s="394"/>
    </row>
    <row r="2091" s="391" customFormat="1" customHeight="1" spans="1:3">
      <c r="A2091" s="392"/>
      <c r="B2091" s="393"/>
      <c r="C2091" s="394"/>
    </row>
    <row r="2092" s="391" customFormat="1" customHeight="1" spans="1:3">
      <c r="A2092" s="392"/>
      <c r="B2092" s="393"/>
      <c r="C2092" s="394"/>
    </row>
    <row r="2093" s="391" customFormat="1" customHeight="1" spans="1:3">
      <c r="A2093" s="392"/>
      <c r="B2093" s="393"/>
      <c r="C2093" s="394"/>
    </row>
    <row r="2094" s="391" customFormat="1" customHeight="1" spans="1:3">
      <c r="A2094" s="392"/>
      <c r="B2094" s="393"/>
      <c r="C2094" s="394"/>
    </row>
    <row r="2095" s="391" customFormat="1" customHeight="1" spans="1:3">
      <c r="A2095" s="392"/>
      <c r="B2095" s="393"/>
      <c r="C2095" s="394"/>
    </row>
    <row r="2096" s="391" customFormat="1" customHeight="1" spans="1:3">
      <c r="A2096" s="392"/>
      <c r="B2096" s="393"/>
      <c r="C2096" s="394"/>
    </row>
    <row r="2097" s="391" customFormat="1" customHeight="1" spans="1:3">
      <c r="A2097" s="392"/>
      <c r="B2097" s="393"/>
      <c r="C2097" s="394"/>
    </row>
    <row r="2098" s="391" customFormat="1" customHeight="1" spans="1:3">
      <c r="A2098" s="392"/>
      <c r="B2098" s="393"/>
      <c r="C2098" s="394"/>
    </row>
    <row r="2099" s="391" customFormat="1" customHeight="1" spans="1:3">
      <c r="A2099" s="392"/>
      <c r="B2099" s="393"/>
      <c r="C2099" s="394"/>
    </row>
    <row r="2100" s="391" customFormat="1" customHeight="1" spans="1:3">
      <c r="A2100" s="392"/>
      <c r="B2100" s="393"/>
      <c r="C2100" s="394"/>
    </row>
    <row r="2101" s="391" customFormat="1" customHeight="1" spans="1:3">
      <c r="A2101" s="392"/>
      <c r="B2101" s="393"/>
      <c r="C2101" s="394"/>
    </row>
    <row r="2102" s="391" customFormat="1" customHeight="1" spans="1:3">
      <c r="A2102" s="392"/>
      <c r="B2102" s="393"/>
      <c r="C2102" s="394"/>
    </row>
    <row r="2103" s="391" customFormat="1" customHeight="1" spans="1:3">
      <c r="A2103" s="392"/>
      <c r="B2103" s="393"/>
      <c r="C2103" s="394"/>
    </row>
    <row r="2104" s="391" customFormat="1" customHeight="1" spans="1:3">
      <c r="A2104" s="392"/>
      <c r="B2104" s="393"/>
      <c r="C2104" s="394"/>
    </row>
    <row r="2105" s="391" customFormat="1" customHeight="1" spans="1:3">
      <c r="A2105" s="392"/>
      <c r="B2105" s="393"/>
      <c r="C2105" s="394"/>
    </row>
    <row r="2106" s="391" customFormat="1" customHeight="1" spans="1:3">
      <c r="A2106" s="392"/>
      <c r="B2106" s="393"/>
      <c r="C2106" s="394"/>
    </row>
    <row r="2107" s="391" customFormat="1" customHeight="1" spans="1:3">
      <c r="A2107" s="392"/>
      <c r="B2107" s="393"/>
      <c r="C2107" s="394"/>
    </row>
    <row r="2108" s="391" customFormat="1" customHeight="1" spans="1:3">
      <c r="A2108" s="392"/>
      <c r="B2108" s="393"/>
      <c r="C2108" s="394"/>
    </row>
    <row r="2109" s="391" customFormat="1" customHeight="1" spans="1:3">
      <c r="A2109" s="392"/>
      <c r="B2109" s="393"/>
      <c r="C2109" s="394"/>
    </row>
    <row r="2110" s="391" customFormat="1" customHeight="1" spans="1:3">
      <c r="A2110" s="392"/>
      <c r="B2110" s="393"/>
      <c r="C2110" s="394"/>
    </row>
    <row r="2111" s="391" customFormat="1" customHeight="1" spans="1:3">
      <c r="A2111" s="392"/>
      <c r="B2111" s="393"/>
      <c r="C2111" s="394"/>
    </row>
    <row r="2112" s="391" customFormat="1" customHeight="1" spans="1:3">
      <c r="A2112" s="392"/>
      <c r="B2112" s="393"/>
      <c r="C2112" s="394"/>
    </row>
    <row r="2113" s="391" customFormat="1" customHeight="1" spans="1:3">
      <c r="A2113" s="392"/>
      <c r="B2113" s="393"/>
      <c r="C2113" s="394"/>
    </row>
    <row r="2114" s="391" customFormat="1" customHeight="1" spans="1:3">
      <c r="A2114" s="392"/>
      <c r="B2114" s="393"/>
      <c r="C2114" s="394"/>
    </row>
    <row r="2115" s="391" customFormat="1" customHeight="1" spans="1:3">
      <c r="A2115" s="392"/>
      <c r="B2115" s="393"/>
      <c r="C2115" s="394"/>
    </row>
    <row r="2116" s="391" customFormat="1" customHeight="1" spans="1:3">
      <c r="A2116" s="392"/>
      <c r="B2116" s="393"/>
      <c r="C2116" s="394"/>
    </row>
    <row r="2117" s="391" customFormat="1" customHeight="1" spans="1:3">
      <c r="A2117" s="392"/>
      <c r="B2117" s="393"/>
      <c r="C2117" s="394"/>
    </row>
    <row r="2118" s="391" customFormat="1" customHeight="1" spans="1:3">
      <c r="A2118" s="392"/>
      <c r="B2118" s="393"/>
      <c r="C2118" s="394"/>
    </row>
    <row r="2119" s="391" customFormat="1" customHeight="1" spans="1:3">
      <c r="A2119" s="392"/>
      <c r="B2119" s="393"/>
      <c r="C2119" s="394"/>
    </row>
    <row r="2120" s="391" customFormat="1" customHeight="1" spans="1:3">
      <c r="A2120" s="392"/>
      <c r="B2120" s="393"/>
      <c r="C2120" s="394"/>
    </row>
    <row r="2121" s="391" customFormat="1" customHeight="1" spans="1:3">
      <c r="A2121" s="392"/>
      <c r="B2121" s="393"/>
      <c r="C2121" s="394"/>
    </row>
    <row r="2122" s="391" customFormat="1" customHeight="1" spans="1:3">
      <c r="A2122" s="392"/>
      <c r="B2122" s="393"/>
      <c r="C2122" s="394"/>
    </row>
    <row r="2123" s="391" customFormat="1" customHeight="1" spans="1:3">
      <c r="A2123" s="392"/>
      <c r="B2123" s="393"/>
      <c r="C2123" s="394"/>
    </row>
    <row r="2124" s="391" customFormat="1" customHeight="1" spans="1:3">
      <c r="A2124" s="392"/>
      <c r="B2124" s="393"/>
      <c r="C2124" s="394"/>
    </row>
    <row r="2125" s="391" customFormat="1" customHeight="1" spans="1:3">
      <c r="A2125" s="392"/>
      <c r="B2125" s="393"/>
      <c r="C2125" s="394"/>
    </row>
    <row r="2126" s="391" customFormat="1" customHeight="1" spans="1:3">
      <c r="A2126" s="392"/>
      <c r="B2126" s="393"/>
      <c r="C2126" s="394"/>
    </row>
    <row r="2127" s="391" customFormat="1" customHeight="1" spans="1:3">
      <c r="A2127" s="392"/>
      <c r="B2127" s="393"/>
      <c r="C2127" s="394"/>
    </row>
    <row r="2128" s="391" customFormat="1" customHeight="1" spans="1:3">
      <c r="A2128" s="392"/>
      <c r="B2128" s="393"/>
      <c r="C2128" s="394"/>
    </row>
    <row r="2129" s="391" customFormat="1" customHeight="1" spans="1:3">
      <c r="A2129" s="392"/>
      <c r="B2129" s="393"/>
      <c r="C2129" s="394"/>
    </row>
    <row r="2130" s="391" customFormat="1" customHeight="1" spans="1:3">
      <c r="A2130" s="392"/>
      <c r="B2130" s="393"/>
      <c r="C2130" s="394"/>
    </row>
    <row r="2131" s="391" customFormat="1" customHeight="1" spans="1:3">
      <c r="A2131" s="392"/>
      <c r="B2131" s="393"/>
      <c r="C2131" s="394"/>
    </row>
    <row r="2132" s="391" customFormat="1" customHeight="1" spans="1:3">
      <c r="A2132" s="392"/>
      <c r="B2132" s="393"/>
      <c r="C2132" s="394"/>
    </row>
    <row r="2133" s="391" customFormat="1" customHeight="1" spans="1:3">
      <c r="A2133" s="392"/>
      <c r="B2133" s="393"/>
      <c r="C2133" s="394"/>
    </row>
    <row r="2134" s="391" customFormat="1" customHeight="1" spans="1:3">
      <c r="A2134" s="392"/>
      <c r="B2134" s="393"/>
      <c r="C2134" s="394"/>
    </row>
    <row r="2135" s="391" customFormat="1" customHeight="1" spans="1:3">
      <c r="A2135" s="392"/>
      <c r="B2135" s="393"/>
      <c r="C2135" s="394"/>
    </row>
    <row r="2136" s="391" customFormat="1" customHeight="1" spans="1:3">
      <c r="A2136" s="392"/>
      <c r="B2136" s="393"/>
      <c r="C2136" s="394"/>
    </row>
    <row r="2137" s="391" customFormat="1" customHeight="1" spans="1:3">
      <c r="A2137" s="392"/>
      <c r="B2137" s="393"/>
      <c r="C2137" s="394"/>
    </row>
    <row r="2138" s="391" customFormat="1" customHeight="1" spans="1:3">
      <c r="A2138" s="392"/>
      <c r="B2138" s="393"/>
      <c r="C2138" s="394"/>
    </row>
    <row r="2139" s="391" customFormat="1" customHeight="1" spans="1:3">
      <c r="A2139" s="392"/>
      <c r="B2139" s="393"/>
      <c r="C2139" s="394"/>
    </row>
    <row r="2140" s="391" customFormat="1" customHeight="1" spans="1:3">
      <c r="A2140" s="392"/>
      <c r="B2140" s="393"/>
      <c r="C2140" s="394"/>
    </row>
    <row r="2141" s="391" customFormat="1" customHeight="1" spans="1:3">
      <c r="A2141" s="392"/>
      <c r="B2141" s="393"/>
      <c r="C2141" s="394"/>
    </row>
    <row r="2142" s="391" customFormat="1" customHeight="1" spans="1:3">
      <c r="A2142" s="392"/>
      <c r="B2142" s="393"/>
      <c r="C2142" s="394"/>
    </row>
    <row r="2143" s="391" customFormat="1" customHeight="1" spans="1:3">
      <c r="A2143" s="392"/>
      <c r="B2143" s="393"/>
      <c r="C2143" s="394"/>
    </row>
    <row r="2144" s="391" customFormat="1" customHeight="1" spans="1:3">
      <c r="A2144" s="392"/>
      <c r="B2144" s="393"/>
      <c r="C2144" s="394"/>
    </row>
    <row r="2145" s="391" customFormat="1" customHeight="1" spans="1:3">
      <c r="A2145" s="392"/>
      <c r="B2145" s="393"/>
      <c r="C2145" s="394"/>
    </row>
    <row r="2146" s="391" customFormat="1" customHeight="1" spans="1:3">
      <c r="A2146" s="392"/>
      <c r="B2146" s="393"/>
      <c r="C2146" s="394"/>
    </row>
    <row r="2147" s="391" customFormat="1" customHeight="1" spans="1:3">
      <c r="A2147" s="392"/>
      <c r="B2147" s="393"/>
      <c r="C2147" s="394"/>
    </row>
    <row r="2148" s="391" customFormat="1" customHeight="1" spans="1:3">
      <c r="A2148" s="392"/>
      <c r="B2148" s="393"/>
      <c r="C2148" s="394"/>
    </row>
    <row r="2149" s="391" customFormat="1" customHeight="1" spans="1:3">
      <c r="A2149" s="392"/>
      <c r="B2149" s="393"/>
      <c r="C2149" s="394"/>
    </row>
    <row r="2150" s="391" customFormat="1" customHeight="1" spans="1:3">
      <c r="A2150" s="392"/>
      <c r="B2150" s="393"/>
      <c r="C2150" s="394"/>
    </row>
    <row r="2151" s="391" customFormat="1" customHeight="1" spans="1:3">
      <c r="A2151" s="392"/>
      <c r="B2151" s="393"/>
      <c r="C2151" s="394"/>
    </row>
    <row r="2152" s="391" customFormat="1" customHeight="1" spans="1:3">
      <c r="A2152" s="392"/>
      <c r="B2152" s="393"/>
      <c r="C2152" s="394"/>
    </row>
    <row r="2153" s="391" customFormat="1" customHeight="1" spans="1:3">
      <c r="A2153" s="392"/>
      <c r="B2153" s="393"/>
      <c r="C2153" s="394"/>
    </row>
    <row r="2154" s="391" customFormat="1" customHeight="1" spans="1:3">
      <c r="A2154" s="392"/>
      <c r="B2154" s="393"/>
      <c r="C2154" s="394"/>
    </row>
    <row r="2155" s="391" customFormat="1" customHeight="1" spans="1:3">
      <c r="A2155" s="392"/>
      <c r="B2155" s="393"/>
      <c r="C2155" s="394"/>
    </row>
    <row r="2156" s="391" customFormat="1" customHeight="1" spans="1:3">
      <c r="A2156" s="392"/>
      <c r="B2156" s="393"/>
      <c r="C2156" s="394"/>
    </row>
    <row r="2157" s="391" customFormat="1" customHeight="1" spans="1:3">
      <c r="A2157" s="392"/>
      <c r="B2157" s="393"/>
      <c r="C2157" s="394"/>
    </row>
    <row r="2158" s="391" customFormat="1" customHeight="1" spans="1:3">
      <c r="A2158" s="392"/>
      <c r="B2158" s="393"/>
      <c r="C2158" s="394"/>
    </row>
    <row r="2159" s="391" customFormat="1" customHeight="1" spans="1:3">
      <c r="A2159" s="392"/>
      <c r="B2159" s="393"/>
      <c r="C2159" s="394"/>
    </row>
    <row r="2160" s="391" customFormat="1" customHeight="1" spans="1:3">
      <c r="A2160" s="392"/>
      <c r="B2160" s="393"/>
      <c r="C2160" s="394"/>
    </row>
    <row r="2161" s="391" customFormat="1" customHeight="1" spans="1:3">
      <c r="A2161" s="392"/>
      <c r="B2161" s="393"/>
      <c r="C2161" s="394"/>
    </row>
    <row r="2162" s="391" customFormat="1" customHeight="1" spans="1:3">
      <c r="A2162" s="392"/>
      <c r="B2162" s="393"/>
      <c r="C2162" s="394"/>
    </row>
    <row r="2163" s="391" customFormat="1" customHeight="1" spans="1:3">
      <c r="A2163" s="392"/>
      <c r="B2163" s="393"/>
      <c r="C2163" s="394"/>
    </row>
    <row r="2164" s="391" customFormat="1" customHeight="1" spans="1:3">
      <c r="A2164" s="392"/>
      <c r="B2164" s="393"/>
      <c r="C2164" s="394"/>
    </row>
    <row r="2165" s="391" customFormat="1" customHeight="1" spans="1:3">
      <c r="A2165" s="392"/>
      <c r="B2165" s="393"/>
      <c r="C2165" s="394"/>
    </row>
    <row r="2166" s="391" customFormat="1" customHeight="1" spans="1:3">
      <c r="A2166" s="392"/>
      <c r="B2166" s="393"/>
      <c r="C2166" s="394"/>
    </row>
    <row r="2167" s="391" customFormat="1" customHeight="1" spans="1:3">
      <c r="A2167" s="392"/>
      <c r="B2167" s="393"/>
      <c r="C2167" s="394"/>
    </row>
    <row r="2168" s="391" customFormat="1" customHeight="1" spans="1:3">
      <c r="A2168" s="392"/>
      <c r="B2168" s="393"/>
      <c r="C2168" s="394"/>
    </row>
    <row r="2169" s="391" customFormat="1" customHeight="1" spans="1:3">
      <c r="A2169" s="392"/>
      <c r="B2169" s="393"/>
      <c r="C2169" s="394"/>
    </row>
    <row r="2170" s="391" customFormat="1" customHeight="1" spans="1:3">
      <c r="A2170" s="392"/>
      <c r="B2170" s="393"/>
      <c r="C2170" s="394"/>
    </row>
    <row r="2171" s="391" customFormat="1" customHeight="1" spans="1:3">
      <c r="A2171" s="392"/>
      <c r="B2171" s="393"/>
      <c r="C2171" s="394"/>
    </row>
    <row r="2172" s="391" customFormat="1" customHeight="1" spans="1:3">
      <c r="A2172" s="392"/>
      <c r="B2172" s="393"/>
      <c r="C2172" s="394"/>
    </row>
    <row r="2173" s="391" customFormat="1" customHeight="1" spans="1:3">
      <c r="A2173" s="392"/>
      <c r="B2173" s="393"/>
      <c r="C2173" s="394"/>
    </row>
    <row r="2174" s="391" customFormat="1" customHeight="1" spans="1:3">
      <c r="A2174" s="392"/>
      <c r="B2174" s="393"/>
      <c r="C2174" s="394"/>
    </row>
    <row r="2175" s="391" customFormat="1" customHeight="1" spans="1:3">
      <c r="A2175" s="392"/>
      <c r="B2175" s="393"/>
      <c r="C2175" s="394"/>
    </row>
    <row r="2176" s="391" customFormat="1" customHeight="1" spans="1:3">
      <c r="A2176" s="392"/>
      <c r="B2176" s="393"/>
      <c r="C2176" s="394"/>
    </row>
    <row r="2177" s="391" customFormat="1" customHeight="1" spans="1:3">
      <c r="A2177" s="392"/>
      <c r="B2177" s="393"/>
      <c r="C2177" s="394"/>
    </row>
    <row r="2178" s="391" customFormat="1" customHeight="1" spans="1:3">
      <c r="A2178" s="392"/>
      <c r="B2178" s="393"/>
      <c r="C2178" s="394"/>
    </row>
    <row r="2179" s="391" customFormat="1" customHeight="1" spans="1:3">
      <c r="A2179" s="392"/>
      <c r="B2179" s="393"/>
      <c r="C2179" s="394"/>
    </row>
    <row r="2180" s="391" customFormat="1" customHeight="1" spans="1:3">
      <c r="A2180" s="392"/>
      <c r="B2180" s="393"/>
      <c r="C2180" s="394"/>
    </row>
    <row r="2181" s="391" customFormat="1" customHeight="1" spans="1:3">
      <c r="A2181" s="392"/>
      <c r="B2181" s="393"/>
      <c r="C2181" s="394"/>
    </row>
    <row r="2182" s="391" customFormat="1" customHeight="1" spans="1:3">
      <c r="A2182" s="392"/>
      <c r="B2182" s="393"/>
      <c r="C2182" s="394"/>
    </row>
    <row r="2183" s="391" customFormat="1" customHeight="1" spans="1:3">
      <c r="A2183" s="392"/>
      <c r="B2183" s="393"/>
      <c r="C2183" s="394"/>
    </row>
    <row r="2184" s="391" customFormat="1" customHeight="1" spans="1:3">
      <c r="A2184" s="392"/>
      <c r="B2184" s="393"/>
      <c r="C2184" s="394"/>
    </row>
    <row r="2185" s="391" customFormat="1" customHeight="1" spans="1:3">
      <c r="A2185" s="392"/>
      <c r="B2185" s="393"/>
      <c r="C2185" s="394"/>
    </row>
    <row r="2186" s="391" customFormat="1" customHeight="1" spans="1:3">
      <c r="A2186" s="392"/>
      <c r="B2186" s="393"/>
      <c r="C2186" s="394"/>
    </row>
    <row r="2187" s="391" customFormat="1" customHeight="1" spans="1:3">
      <c r="A2187" s="392"/>
      <c r="B2187" s="393"/>
      <c r="C2187" s="394"/>
    </row>
    <row r="2188" s="391" customFormat="1" customHeight="1" spans="1:3">
      <c r="A2188" s="392"/>
      <c r="B2188" s="393"/>
      <c r="C2188" s="394"/>
    </row>
    <row r="2189" s="391" customFormat="1" customHeight="1" spans="1:3">
      <c r="A2189" s="392"/>
      <c r="B2189" s="393"/>
      <c r="C2189" s="394"/>
    </row>
    <row r="2190" s="391" customFormat="1" customHeight="1" spans="1:3">
      <c r="A2190" s="392"/>
      <c r="B2190" s="393"/>
      <c r="C2190" s="394"/>
    </row>
    <row r="2191" s="391" customFormat="1" customHeight="1" spans="1:3">
      <c r="A2191" s="392"/>
      <c r="B2191" s="393"/>
      <c r="C2191" s="394"/>
    </row>
    <row r="2192" s="391" customFormat="1" customHeight="1" spans="1:3">
      <c r="A2192" s="392"/>
      <c r="B2192" s="393"/>
      <c r="C2192" s="394"/>
    </row>
    <row r="2193" s="391" customFormat="1" customHeight="1" spans="1:3">
      <c r="A2193" s="392"/>
      <c r="B2193" s="393"/>
      <c r="C2193" s="394"/>
    </row>
    <row r="2194" s="391" customFormat="1" customHeight="1" spans="1:3">
      <c r="A2194" s="392"/>
      <c r="B2194" s="393"/>
      <c r="C2194" s="394"/>
    </row>
    <row r="2195" s="391" customFormat="1" customHeight="1" spans="1:3">
      <c r="A2195" s="392"/>
      <c r="B2195" s="393"/>
      <c r="C2195" s="394"/>
    </row>
    <row r="2196" s="391" customFormat="1" customHeight="1" spans="1:3">
      <c r="A2196" s="392"/>
      <c r="B2196" s="393"/>
      <c r="C2196" s="394"/>
    </row>
    <row r="2197" s="391" customFormat="1" customHeight="1" spans="1:3">
      <c r="A2197" s="392"/>
      <c r="B2197" s="393"/>
      <c r="C2197" s="394"/>
    </row>
    <row r="2198" s="391" customFormat="1" customHeight="1" spans="1:3">
      <c r="A2198" s="392"/>
      <c r="B2198" s="393"/>
      <c r="C2198" s="394"/>
    </row>
    <row r="2199" s="391" customFormat="1" customHeight="1" spans="1:3">
      <c r="A2199" s="392"/>
      <c r="B2199" s="393"/>
      <c r="C2199" s="394"/>
    </row>
    <row r="2200" s="391" customFormat="1" customHeight="1" spans="1:3">
      <c r="A2200" s="392"/>
      <c r="B2200" s="393"/>
      <c r="C2200" s="394"/>
    </row>
    <row r="2201" s="391" customFormat="1" customHeight="1" spans="1:3">
      <c r="A2201" s="392"/>
      <c r="B2201" s="393"/>
      <c r="C2201" s="394"/>
    </row>
    <row r="2202" s="391" customFormat="1" customHeight="1" spans="1:3">
      <c r="A2202" s="392"/>
      <c r="B2202" s="393"/>
      <c r="C2202" s="394"/>
    </row>
    <row r="2203" s="391" customFormat="1" customHeight="1" spans="1:3">
      <c r="A2203" s="392"/>
      <c r="B2203" s="393"/>
      <c r="C2203" s="394"/>
    </row>
    <row r="2204" s="391" customFormat="1" customHeight="1" spans="1:3">
      <c r="A2204" s="392"/>
      <c r="B2204" s="393"/>
      <c r="C2204" s="394"/>
    </row>
    <row r="2205" s="391" customFormat="1" customHeight="1" spans="1:3">
      <c r="A2205" s="392"/>
      <c r="B2205" s="393"/>
      <c r="C2205" s="394"/>
    </row>
    <row r="2206" s="391" customFormat="1" customHeight="1" spans="1:3">
      <c r="A2206" s="392"/>
      <c r="B2206" s="393"/>
      <c r="C2206" s="394"/>
    </row>
    <row r="2207" s="391" customFormat="1" customHeight="1" spans="1:3">
      <c r="A2207" s="392"/>
      <c r="B2207" s="393"/>
      <c r="C2207" s="394"/>
    </row>
    <row r="2208" s="391" customFormat="1" customHeight="1" spans="1:3">
      <c r="A2208" s="392"/>
      <c r="B2208" s="393"/>
      <c r="C2208" s="394"/>
    </row>
    <row r="2209" s="391" customFormat="1" customHeight="1" spans="1:3">
      <c r="A2209" s="392"/>
      <c r="B2209" s="393"/>
      <c r="C2209" s="394"/>
    </row>
    <row r="2210" s="391" customFormat="1" customHeight="1" spans="1:3">
      <c r="A2210" s="392"/>
      <c r="B2210" s="393"/>
      <c r="C2210" s="394"/>
    </row>
    <row r="2211" s="391" customFormat="1" customHeight="1" spans="1:3">
      <c r="A2211" s="392"/>
      <c r="B2211" s="393"/>
      <c r="C2211" s="394"/>
    </row>
    <row r="2212" s="391" customFormat="1" customHeight="1" spans="1:3">
      <c r="A2212" s="392"/>
      <c r="B2212" s="393"/>
      <c r="C2212" s="394"/>
    </row>
    <row r="2213" s="391" customFormat="1" customHeight="1" spans="1:3">
      <c r="A2213" s="392"/>
      <c r="B2213" s="393"/>
      <c r="C2213" s="394"/>
    </row>
    <row r="2214" s="391" customFormat="1" customHeight="1" spans="1:3">
      <c r="A2214" s="392"/>
      <c r="B2214" s="393"/>
      <c r="C2214" s="394"/>
    </row>
    <row r="2215" s="391" customFormat="1" customHeight="1" spans="1:3">
      <c r="A2215" s="392"/>
      <c r="B2215" s="393"/>
      <c r="C2215" s="394"/>
    </row>
    <row r="2216" s="391" customFormat="1" customHeight="1" spans="1:3">
      <c r="A2216" s="392"/>
      <c r="B2216" s="393"/>
      <c r="C2216" s="394"/>
    </row>
    <row r="2217" s="391" customFormat="1" customHeight="1" spans="1:3">
      <c r="A2217" s="392"/>
      <c r="B2217" s="393"/>
      <c r="C2217" s="394"/>
    </row>
    <row r="2218" s="391" customFormat="1" customHeight="1" spans="1:3">
      <c r="A2218" s="392"/>
      <c r="B2218" s="393"/>
      <c r="C2218" s="394"/>
    </row>
    <row r="2219" s="391" customFormat="1" customHeight="1" spans="1:3">
      <c r="A2219" s="392"/>
      <c r="B2219" s="393"/>
      <c r="C2219" s="394"/>
    </row>
    <row r="2220" s="391" customFormat="1" customHeight="1" spans="1:3">
      <c r="A2220" s="392"/>
      <c r="B2220" s="393"/>
      <c r="C2220" s="394"/>
    </row>
    <row r="2221" s="391" customFormat="1" customHeight="1" spans="1:3">
      <c r="A2221" s="392"/>
      <c r="B2221" s="393"/>
      <c r="C2221" s="394"/>
    </row>
    <row r="2222" s="391" customFormat="1" customHeight="1" spans="1:3">
      <c r="A2222" s="392"/>
      <c r="B2222" s="393"/>
      <c r="C2222" s="394"/>
    </row>
    <row r="2223" s="391" customFormat="1" customHeight="1" spans="1:3">
      <c r="A2223" s="392"/>
      <c r="B2223" s="393"/>
      <c r="C2223" s="394"/>
    </row>
    <row r="2224" s="391" customFormat="1" customHeight="1" spans="1:3">
      <c r="A2224" s="392"/>
      <c r="B2224" s="393"/>
      <c r="C2224" s="394"/>
    </row>
    <row r="2225" s="391" customFormat="1" customHeight="1" spans="1:3">
      <c r="A2225" s="392"/>
      <c r="B2225" s="393"/>
      <c r="C2225" s="394"/>
    </row>
    <row r="2226" s="391" customFormat="1" customHeight="1" spans="1:3">
      <c r="A2226" s="392"/>
      <c r="B2226" s="393"/>
      <c r="C2226" s="394"/>
    </row>
    <row r="2227" s="391" customFormat="1" customHeight="1" spans="1:3">
      <c r="A2227" s="392"/>
      <c r="B2227" s="393"/>
      <c r="C2227" s="394"/>
    </row>
    <row r="2228" s="391" customFormat="1" customHeight="1" spans="1:3">
      <c r="A2228" s="392"/>
      <c r="B2228" s="393"/>
      <c r="C2228" s="394"/>
    </row>
    <row r="2229" s="391" customFormat="1" customHeight="1" spans="1:3">
      <c r="A2229" s="392"/>
      <c r="B2229" s="393"/>
      <c r="C2229" s="394"/>
    </row>
    <row r="2230" s="391" customFormat="1" customHeight="1" spans="1:3">
      <c r="A2230" s="392"/>
      <c r="B2230" s="393"/>
      <c r="C2230" s="394"/>
    </row>
    <row r="2231" s="391" customFormat="1" customHeight="1" spans="1:3">
      <c r="A2231" s="392"/>
      <c r="B2231" s="393"/>
      <c r="C2231" s="394"/>
    </row>
    <row r="2232" s="391" customFormat="1" customHeight="1" spans="1:3">
      <c r="A2232" s="392"/>
      <c r="B2232" s="393"/>
      <c r="C2232" s="394"/>
    </row>
    <row r="2233" s="391" customFormat="1" customHeight="1" spans="1:3">
      <c r="A2233" s="392"/>
      <c r="B2233" s="393"/>
      <c r="C2233" s="394"/>
    </row>
    <row r="2234" s="391" customFormat="1" customHeight="1" spans="1:3">
      <c r="A2234" s="392"/>
      <c r="B2234" s="393"/>
      <c r="C2234" s="394"/>
    </row>
    <row r="2235" s="391" customFormat="1" customHeight="1" spans="1:3">
      <c r="A2235" s="392"/>
      <c r="B2235" s="393"/>
      <c r="C2235" s="394"/>
    </row>
    <row r="2236" s="391" customFormat="1" customHeight="1" spans="1:3">
      <c r="A2236" s="392"/>
      <c r="B2236" s="393"/>
      <c r="C2236" s="394"/>
    </row>
    <row r="2237" s="391" customFormat="1" customHeight="1" spans="1:3">
      <c r="A2237" s="392"/>
      <c r="B2237" s="393"/>
      <c r="C2237" s="394"/>
    </row>
    <row r="2238" s="391" customFormat="1" customHeight="1" spans="1:3">
      <c r="A2238" s="392"/>
      <c r="B2238" s="393"/>
      <c r="C2238" s="394"/>
    </row>
    <row r="2239" s="391" customFormat="1" customHeight="1" spans="1:3">
      <c r="A2239" s="392"/>
      <c r="B2239" s="393"/>
      <c r="C2239" s="394"/>
    </row>
    <row r="2240" s="391" customFormat="1" customHeight="1" spans="1:3">
      <c r="A2240" s="392"/>
      <c r="B2240" s="393"/>
      <c r="C2240" s="394"/>
    </row>
    <row r="2241" s="391" customFormat="1" customHeight="1" spans="1:3">
      <c r="A2241" s="392"/>
      <c r="B2241" s="393"/>
      <c r="C2241" s="394"/>
    </row>
    <row r="2242" s="391" customFormat="1" customHeight="1" spans="1:3">
      <c r="A2242" s="392"/>
      <c r="B2242" s="393"/>
      <c r="C2242" s="394"/>
    </row>
    <row r="2243" s="391" customFormat="1" customHeight="1" spans="1:3">
      <c r="A2243" s="392"/>
      <c r="B2243" s="393"/>
      <c r="C2243" s="394"/>
    </row>
    <row r="2244" s="391" customFormat="1" customHeight="1" spans="1:3">
      <c r="A2244" s="392"/>
      <c r="B2244" s="393"/>
      <c r="C2244" s="394"/>
    </row>
    <row r="2245" s="391" customFormat="1" customHeight="1" spans="1:3">
      <c r="A2245" s="392"/>
      <c r="B2245" s="393"/>
      <c r="C2245" s="394"/>
    </row>
    <row r="2246" s="391" customFormat="1" customHeight="1" spans="1:3">
      <c r="A2246" s="392"/>
      <c r="B2246" s="393"/>
      <c r="C2246" s="394"/>
    </row>
    <row r="2247" s="391" customFormat="1" customHeight="1" spans="1:3">
      <c r="A2247" s="392"/>
      <c r="B2247" s="393"/>
      <c r="C2247" s="394"/>
    </row>
    <row r="2248" s="391" customFormat="1" customHeight="1" spans="1:3">
      <c r="A2248" s="392"/>
      <c r="B2248" s="393"/>
      <c r="C2248" s="394"/>
    </row>
    <row r="2249" s="391" customFormat="1" customHeight="1" spans="1:3">
      <c r="A2249" s="392"/>
      <c r="B2249" s="393"/>
      <c r="C2249" s="394"/>
    </row>
    <row r="2250" s="391" customFormat="1" customHeight="1" spans="1:3">
      <c r="A2250" s="392"/>
      <c r="B2250" s="393"/>
      <c r="C2250" s="394"/>
    </row>
    <row r="2251" s="391" customFormat="1" customHeight="1" spans="1:3">
      <c r="A2251" s="392"/>
      <c r="B2251" s="393"/>
      <c r="C2251" s="394"/>
    </row>
    <row r="2252" s="391" customFormat="1" customHeight="1" spans="1:3">
      <c r="A2252" s="392"/>
      <c r="B2252" s="393"/>
      <c r="C2252" s="394"/>
    </row>
    <row r="2253" s="391" customFormat="1" customHeight="1" spans="1:3">
      <c r="A2253" s="392"/>
      <c r="B2253" s="393"/>
      <c r="C2253" s="394"/>
    </row>
    <row r="2254" s="391" customFormat="1" customHeight="1" spans="1:3">
      <c r="A2254" s="392"/>
      <c r="B2254" s="393"/>
      <c r="C2254" s="394"/>
    </row>
    <row r="2255" s="391" customFormat="1" customHeight="1" spans="1:3">
      <c r="A2255" s="392"/>
      <c r="B2255" s="393"/>
      <c r="C2255" s="394"/>
    </row>
    <row r="2256" s="391" customFormat="1" customHeight="1" spans="1:3">
      <c r="A2256" s="392"/>
      <c r="B2256" s="393"/>
      <c r="C2256" s="394"/>
    </row>
    <row r="2257" s="391" customFormat="1" customHeight="1" spans="1:3">
      <c r="A2257" s="392"/>
      <c r="B2257" s="393"/>
      <c r="C2257" s="394"/>
    </row>
    <row r="2258" s="391" customFormat="1" customHeight="1" spans="1:3">
      <c r="A2258" s="392"/>
      <c r="B2258" s="393"/>
      <c r="C2258" s="394"/>
    </row>
    <row r="2259" s="391" customFormat="1" customHeight="1" spans="1:3">
      <c r="A2259" s="392"/>
      <c r="B2259" s="393"/>
      <c r="C2259" s="394"/>
    </row>
    <row r="2260" s="391" customFormat="1" customHeight="1" spans="1:3">
      <c r="A2260" s="392"/>
      <c r="B2260" s="393"/>
      <c r="C2260" s="394"/>
    </row>
    <row r="2261" s="391" customFormat="1" customHeight="1" spans="1:3">
      <c r="A2261" s="392"/>
      <c r="B2261" s="393"/>
      <c r="C2261" s="394"/>
    </row>
    <row r="2262" s="391" customFormat="1" customHeight="1" spans="1:3">
      <c r="A2262" s="392"/>
      <c r="B2262" s="393"/>
      <c r="C2262" s="394"/>
    </row>
    <row r="2263" s="391" customFormat="1" customHeight="1" spans="1:3">
      <c r="A2263" s="392"/>
      <c r="B2263" s="393"/>
      <c r="C2263" s="394"/>
    </row>
    <row r="2264" s="391" customFormat="1" customHeight="1" spans="1:3">
      <c r="A2264" s="392"/>
      <c r="B2264" s="393"/>
      <c r="C2264" s="394"/>
    </row>
    <row r="2265" s="391" customFormat="1" customHeight="1" spans="1:3">
      <c r="A2265" s="392"/>
      <c r="B2265" s="393"/>
      <c r="C2265" s="394"/>
    </row>
    <row r="2266" s="391" customFormat="1" customHeight="1" spans="1:3">
      <c r="A2266" s="392"/>
      <c r="B2266" s="393"/>
      <c r="C2266" s="394"/>
    </row>
    <row r="2267" s="391" customFormat="1" customHeight="1" spans="1:3">
      <c r="A2267" s="392"/>
      <c r="B2267" s="393"/>
      <c r="C2267" s="394"/>
    </row>
    <row r="2268" s="391" customFormat="1" customHeight="1" spans="1:3">
      <c r="A2268" s="392"/>
      <c r="B2268" s="393"/>
      <c r="C2268" s="394"/>
    </row>
    <row r="2269" s="391" customFormat="1" customHeight="1" spans="1:3">
      <c r="A2269" s="392"/>
      <c r="B2269" s="393"/>
      <c r="C2269" s="394"/>
    </row>
    <row r="2270" s="391" customFormat="1" customHeight="1" spans="1:3">
      <c r="A2270" s="392"/>
      <c r="B2270" s="393"/>
      <c r="C2270" s="394"/>
    </row>
    <row r="2271" s="391" customFormat="1" customHeight="1" spans="1:3">
      <c r="A2271" s="392"/>
      <c r="B2271" s="393"/>
      <c r="C2271" s="394"/>
    </row>
    <row r="2272" s="391" customFormat="1" customHeight="1" spans="1:3">
      <c r="A2272" s="392"/>
      <c r="B2272" s="393"/>
      <c r="C2272" s="394"/>
    </row>
    <row r="2273" s="391" customFormat="1" customHeight="1" spans="1:3">
      <c r="A2273" s="392"/>
      <c r="B2273" s="393"/>
      <c r="C2273" s="394"/>
    </row>
    <row r="2274" s="391" customFormat="1" customHeight="1" spans="1:3">
      <c r="A2274" s="392"/>
      <c r="B2274" s="393"/>
      <c r="C2274" s="394"/>
    </row>
    <row r="2275" s="391" customFormat="1" customHeight="1" spans="1:3">
      <c r="A2275" s="392"/>
      <c r="B2275" s="393"/>
      <c r="C2275" s="394"/>
    </row>
    <row r="2276" s="391" customFormat="1" customHeight="1" spans="1:3">
      <c r="A2276" s="392"/>
      <c r="B2276" s="393"/>
      <c r="C2276" s="394"/>
    </row>
    <row r="2277" s="391" customFormat="1" customHeight="1" spans="1:3">
      <c r="A2277" s="392"/>
      <c r="B2277" s="393"/>
      <c r="C2277" s="394"/>
    </row>
    <row r="2278" s="391" customFormat="1" customHeight="1" spans="1:3">
      <c r="A2278" s="392"/>
      <c r="B2278" s="393"/>
      <c r="C2278" s="394"/>
    </row>
    <row r="2279" s="391" customFormat="1" customHeight="1" spans="1:3">
      <c r="A2279" s="392"/>
      <c r="B2279" s="393"/>
      <c r="C2279" s="394"/>
    </row>
    <row r="2280" s="391" customFormat="1" customHeight="1" spans="1:3">
      <c r="A2280" s="392"/>
      <c r="B2280" s="393"/>
      <c r="C2280" s="394"/>
    </row>
    <row r="2281" s="391" customFormat="1" customHeight="1" spans="1:3">
      <c r="A2281" s="392"/>
      <c r="B2281" s="393"/>
      <c r="C2281" s="394"/>
    </row>
    <row r="2282" s="391" customFormat="1" customHeight="1" spans="1:3">
      <c r="A2282" s="392"/>
      <c r="B2282" s="393"/>
      <c r="C2282" s="394"/>
    </row>
    <row r="2283" s="391" customFormat="1" customHeight="1" spans="1:3">
      <c r="A2283" s="392"/>
      <c r="B2283" s="393"/>
      <c r="C2283" s="394"/>
    </row>
    <row r="2284" s="391" customFormat="1" customHeight="1" spans="1:3">
      <c r="A2284" s="392"/>
      <c r="B2284" s="393"/>
      <c r="C2284" s="394"/>
    </row>
    <row r="2285" s="391" customFormat="1" customHeight="1" spans="1:3">
      <c r="A2285" s="392"/>
      <c r="B2285" s="393"/>
      <c r="C2285" s="394"/>
    </row>
    <row r="2286" s="391" customFormat="1" customHeight="1" spans="1:3">
      <c r="A2286" s="392"/>
      <c r="B2286" s="393"/>
      <c r="C2286" s="394"/>
    </row>
    <row r="2287" s="391" customFormat="1" customHeight="1" spans="1:3">
      <c r="A2287" s="392"/>
      <c r="B2287" s="393"/>
      <c r="C2287" s="394"/>
    </row>
    <row r="2288" s="391" customFormat="1" customHeight="1" spans="1:3">
      <c r="A2288" s="392"/>
      <c r="B2288" s="393"/>
      <c r="C2288" s="394"/>
    </row>
    <row r="2289" s="391" customFormat="1" customHeight="1" spans="1:3">
      <c r="A2289" s="392"/>
      <c r="B2289" s="393"/>
      <c r="C2289" s="394"/>
    </row>
    <row r="2290" s="391" customFormat="1" customHeight="1" spans="1:3">
      <c r="A2290" s="392"/>
      <c r="B2290" s="393"/>
      <c r="C2290" s="394"/>
    </row>
    <row r="2291" s="391" customFormat="1" customHeight="1" spans="1:3">
      <c r="A2291" s="392"/>
      <c r="B2291" s="393"/>
      <c r="C2291" s="394"/>
    </row>
    <row r="2292" s="391" customFormat="1" customHeight="1" spans="1:3">
      <c r="A2292" s="392"/>
      <c r="B2292" s="393"/>
      <c r="C2292" s="394"/>
    </row>
    <row r="2293" s="391" customFormat="1" customHeight="1" spans="1:3">
      <c r="A2293" s="392"/>
      <c r="B2293" s="393"/>
      <c r="C2293" s="394"/>
    </row>
    <row r="2294" s="391" customFormat="1" customHeight="1" spans="1:3">
      <c r="A2294" s="392"/>
      <c r="B2294" s="393"/>
      <c r="C2294" s="394"/>
    </row>
    <row r="2295" s="391" customFormat="1" customHeight="1" spans="1:3">
      <c r="A2295" s="392"/>
      <c r="B2295" s="393"/>
      <c r="C2295" s="394"/>
    </row>
    <row r="2296" s="391" customFormat="1" customHeight="1" spans="1:3">
      <c r="A2296" s="392"/>
      <c r="B2296" s="393"/>
      <c r="C2296" s="394"/>
    </row>
    <row r="2297" s="391" customFormat="1" customHeight="1" spans="1:3">
      <c r="A2297" s="392"/>
      <c r="B2297" s="393"/>
      <c r="C2297" s="394"/>
    </row>
    <row r="2298" s="391" customFormat="1" customHeight="1" spans="1:3">
      <c r="A2298" s="392"/>
      <c r="B2298" s="393"/>
      <c r="C2298" s="394"/>
    </row>
    <row r="2299" s="391" customFormat="1" customHeight="1" spans="1:3">
      <c r="A2299" s="392"/>
      <c r="B2299" s="393"/>
      <c r="C2299" s="394"/>
    </row>
    <row r="2300" s="391" customFormat="1" customHeight="1" spans="1:3">
      <c r="A2300" s="392"/>
      <c r="B2300" s="393"/>
      <c r="C2300" s="394"/>
    </row>
    <row r="2301" s="391" customFormat="1" customHeight="1" spans="1:3">
      <c r="A2301" s="392"/>
      <c r="B2301" s="393"/>
      <c r="C2301" s="394"/>
    </row>
    <row r="2302" s="391" customFormat="1" customHeight="1" spans="1:3">
      <c r="A2302" s="392"/>
      <c r="B2302" s="393"/>
      <c r="C2302" s="394"/>
    </row>
    <row r="2303" s="391" customFormat="1" customHeight="1" spans="1:3">
      <c r="A2303" s="392"/>
      <c r="B2303" s="393"/>
      <c r="C2303" s="394"/>
    </row>
    <row r="2304" s="391" customFormat="1" customHeight="1" spans="1:3">
      <c r="A2304" s="392"/>
      <c r="B2304" s="393"/>
      <c r="C2304" s="394"/>
    </row>
    <row r="2305" s="391" customFormat="1" customHeight="1" spans="1:3">
      <c r="A2305" s="392"/>
      <c r="B2305" s="393"/>
      <c r="C2305" s="394"/>
    </row>
    <row r="2306" s="391" customFormat="1" customHeight="1" spans="1:3">
      <c r="A2306" s="392"/>
      <c r="B2306" s="393"/>
      <c r="C2306" s="394"/>
    </row>
    <row r="2307" s="391" customFormat="1" customHeight="1" spans="1:3">
      <c r="A2307" s="392"/>
      <c r="B2307" s="393"/>
      <c r="C2307" s="394"/>
    </row>
    <row r="2308" s="391" customFormat="1" customHeight="1" spans="1:3">
      <c r="A2308" s="392"/>
      <c r="B2308" s="393"/>
      <c r="C2308" s="394"/>
    </row>
    <row r="2309" s="391" customFormat="1" customHeight="1" spans="1:3">
      <c r="A2309" s="392"/>
      <c r="B2309" s="393"/>
      <c r="C2309" s="394"/>
    </row>
    <row r="2310" s="391" customFormat="1" customHeight="1" spans="1:3">
      <c r="A2310" s="392"/>
      <c r="B2310" s="393"/>
      <c r="C2310" s="394"/>
    </row>
    <row r="2311" s="391" customFormat="1" customHeight="1" spans="1:3">
      <c r="A2311" s="392"/>
      <c r="B2311" s="393"/>
      <c r="C2311" s="394"/>
    </row>
    <row r="2312" s="391" customFormat="1" customHeight="1" spans="1:3">
      <c r="A2312" s="392"/>
      <c r="B2312" s="393"/>
      <c r="C2312" s="394"/>
    </row>
    <row r="2313" s="391" customFormat="1" customHeight="1" spans="1:3">
      <c r="A2313" s="392"/>
      <c r="B2313" s="393"/>
      <c r="C2313" s="394"/>
    </row>
    <row r="2314" s="391" customFormat="1" customHeight="1" spans="1:3">
      <c r="A2314" s="392"/>
      <c r="B2314" s="393"/>
      <c r="C2314" s="394"/>
    </row>
    <row r="2315" s="391" customFormat="1" customHeight="1" spans="1:3">
      <c r="A2315" s="392"/>
      <c r="B2315" s="393"/>
      <c r="C2315" s="394"/>
    </row>
    <row r="2316" s="391" customFormat="1" customHeight="1" spans="1:3">
      <c r="A2316" s="392"/>
      <c r="B2316" s="393"/>
      <c r="C2316" s="394"/>
    </row>
    <row r="2317" s="391" customFormat="1" customHeight="1" spans="1:3">
      <c r="A2317" s="392"/>
      <c r="B2317" s="393"/>
      <c r="C2317" s="394"/>
    </row>
    <row r="2318" s="391" customFormat="1" customHeight="1" spans="1:3">
      <c r="A2318" s="392"/>
      <c r="B2318" s="393"/>
      <c r="C2318" s="394"/>
    </row>
    <row r="2319" s="391" customFormat="1" customHeight="1" spans="1:3">
      <c r="A2319" s="392"/>
      <c r="B2319" s="393"/>
      <c r="C2319" s="394"/>
    </row>
    <row r="2320" s="391" customFormat="1" customHeight="1" spans="1:3">
      <c r="A2320" s="392"/>
      <c r="B2320" s="393"/>
      <c r="C2320" s="394"/>
    </row>
    <row r="2321" s="391" customFormat="1" customHeight="1" spans="1:3">
      <c r="A2321" s="392"/>
      <c r="B2321" s="393"/>
      <c r="C2321" s="394"/>
    </row>
    <row r="2322" s="391" customFormat="1" customHeight="1" spans="1:3">
      <c r="A2322" s="392"/>
      <c r="B2322" s="393"/>
      <c r="C2322" s="394"/>
    </row>
    <row r="2323" s="391" customFormat="1" customHeight="1" spans="1:3">
      <c r="A2323" s="392"/>
      <c r="B2323" s="393"/>
      <c r="C2323" s="394"/>
    </row>
    <row r="2324" s="391" customFormat="1" customHeight="1" spans="1:3">
      <c r="A2324" s="392"/>
      <c r="B2324" s="393"/>
      <c r="C2324" s="394"/>
    </row>
    <row r="2325" s="391" customFormat="1" customHeight="1" spans="1:3">
      <c r="A2325" s="392"/>
      <c r="B2325" s="393"/>
      <c r="C2325" s="394"/>
    </row>
    <row r="2326" s="391" customFormat="1" customHeight="1" spans="1:3">
      <c r="A2326" s="392"/>
      <c r="B2326" s="393"/>
      <c r="C2326" s="394"/>
    </row>
    <row r="2327" s="391" customFormat="1" customHeight="1" spans="1:3">
      <c r="A2327" s="392"/>
      <c r="B2327" s="393"/>
      <c r="C2327" s="394"/>
    </row>
    <row r="2328" s="391" customFormat="1" customHeight="1" spans="1:3">
      <c r="A2328" s="392"/>
      <c r="B2328" s="393"/>
      <c r="C2328" s="394"/>
    </row>
    <row r="2329" s="391" customFormat="1" customHeight="1" spans="1:3">
      <c r="A2329" s="392"/>
      <c r="B2329" s="393"/>
      <c r="C2329" s="394"/>
    </row>
    <row r="2330" s="391" customFormat="1" customHeight="1" spans="1:3">
      <c r="A2330" s="392"/>
      <c r="B2330" s="393"/>
      <c r="C2330" s="394"/>
    </row>
    <row r="2331" s="391" customFormat="1" customHeight="1" spans="1:3">
      <c r="A2331" s="392"/>
      <c r="B2331" s="393"/>
      <c r="C2331" s="394"/>
    </row>
    <row r="2332" s="391" customFormat="1" customHeight="1" spans="1:3">
      <c r="A2332" s="392"/>
      <c r="B2332" s="393"/>
      <c r="C2332" s="394"/>
    </row>
    <row r="2333" s="391" customFormat="1" customHeight="1" spans="1:3">
      <c r="A2333" s="392"/>
      <c r="B2333" s="393"/>
      <c r="C2333" s="394"/>
    </row>
    <row r="2334" s="391" customFormat="1" customHeight="1" spans="1:3">
      <c r="A2334" s="392"/>
      <c r="B2334" s="393"/>
      <c r="C2334" s="394"/>
    </row>
    <row r="2335" s="391" customFormat="1" customHeight="1" spans="1:3">
      <c r="A2335" s="392"/>
      <c r="B2335" s="393"/>
      <c r="C2335" s="394"/>
    </row>
    <row r="2336" s="391" customFormat="1" customHeight="1" spans="1:3">
      <c r="A2336" s="392"/>
      <c r="B2336" s="393"/>
      <c r="C2336" s="394"/>
    </row>
    <row r="2337" s="391" customFormat="1" customHeight="1" spans="1:3">
      <c r="A2337" s="392"/>
      <c r="B2337" s="393"/>
      <c r="C2337" s="394"/>
    </row>
    <row r="2338" s="391" customFormat="1" customHeight="1" spans="1:3">
      <c r="A2338" s="392"/>
      <c r="B2338" s="393"/>
      <c r="C2338" s="394"/>
    </row>
    <row r="2339" s="391" customFormat="1" customHeight="1" spans="1:3">
      <c r="A2339" s="392"/>
      <c r="B2339" s="393"/>
      <c r="C2339" s="394"/>
    </row>
    <row r="2340" s="391" customFormat="1" customHeight="1" spans="1:3">
      <c r="A2340" s="392"/>
      <c r="B2340" s="393"/>
      <c r="C2340" s="394"/>
    </row>
    <row r="2341" s="391" customFormat="1" customHeight="1" spans="1:3">
      <c r="A2341" s="392"/>
      <c r="B2341" s="393"/>
      <c r="C2341" s="394"/>
    </row>
    <row r="2342" s="391" customFormat="1" customHeight="1" spans="1:3">
      <c r="A2342" s="392"/>
      <c r="B2342" s="393"/>
      <c r="C2342" s="394"/>
    </row>
    <row r="2343" s="391" customFormat="1" customHeight="1" spans="1:3">
      <c r="A2343" s="392"/>
      <c r="B2343" s="393"/>
      <c r="C2343" s="394"/>
    </row>
    <row r="2344" s="391" customFormat="1" customHeight="1" spans="1:3">
      <c r="A2344" s="392"/>
      <c r="B2344" s="393"/>
      <c r="C2344" s="394"/>
    </row>
    <row r="2345" s="391" customFormat="1" customHeight="1" spans="1:3">
      <c r="A2345" s="392"/>
      <c r="B2345" s="393"/>
      <c r="C2345" s="394"/>
    </row>
    <row r="2346" s="391" customFormat="1" customHeight="1" spans="1:3">
      <c r="A2346" s="392"/>
      <c r="B2346" s="393"/>
      <c r="C2346" s="394"/>
    </row>
    <row r="2347" s="391" customFormat="1" customHeight="1" spans="1:3">
      <c r="A2347" s="392"/>
      <c r="B2347" s="393"/>
      <c r="C2347" s="394"/>
    </row>
    <row r="2348" s="391" customFormat="1" customHeight="1" spans="1:3">
      <c r="A2348" s="392"/>
      <c r="B2348" s="393"/>
      <c r="C2348" s="394"/>
    </row>
    <row r="2349" s="391" customFormat="1" customHeight="1" spans="1:3">
      <c r="A2349" s="392"/>
      <c r="B2349" s="393"/>
      <c r="C2349" s="394"/>
    </row>
    <row r="2350" s="391" customFormat="1" customHeight="1" spans="1:3">
      <c r="A2350" s="392"/>
      <c r="B2350" s="393"/>
      <c r="C2350" s="394"/>
    </row>
    <row r="2351" s="391" customFormat="1" customHeight="1" spans="1:3">
      <c r="A2351" s="392"/>
      <c r="B2351" s="393"/>
      <c r="C2351" s="394"/>
    </row>
    <row r="2352" s="391" customFormat="1" customHeight="1" spans="1:3">
      <c r="A2352" s="392"/>
      <c r="B2352" s="393"/>
      <c r="C2352" s="394"/>
    </row>
    <row r="2353" s="391" customFormat="1" customHeight="1" spans="1:3">
      <c r="A2353" s="392"/>
      <c r="B2353" s="393"/>
      <c r="C2353" s="394"/>
    </row>
    <row r="2354" s="391" customFormat="1" customHeight="1" spans="1:3">
      <c r="A2354" s="392"/>
      <c r="B2354" s="393"/>
      <c r="C2354" s="394"/>
    </row>
    <row r="2355" s="391" customFormat="1" customHeight="1" spans="1:3">
      <c r="A2355" s="392"/>
      <c r="B2355" s="393"/>
      <c r="C2355" s="394"/>
    </row>
    <row r="2356" s="391" customFormat="1" customHeight="1" spans="1:3">
      <c r="A2356" s="392"/>
      <c r="B2356" s="393"/>
      <c r="C2356" s="394"/>
    </row>
    <row r="2357" s="391" customFormat="1" customHeight="1" spans="1:3">
      <c r="A2357" s="392"/>
      <c r="B2357" s="393"/>
      <c r="C2357" s="394"/>
    </row>
    <row r="2358" s="391" customFormat="1" customHeight="1" spans="1:3">
      <c r="A2358" s="392"/>
      <c r="B2358" s="393"/>
      <c r="C2358" s="394"/>
    </row>
    <row r="2359" s="391" customFormat="1" customHeight="1" spans="1:3">
      <c r="A2359" s="392"/>
      <c r="B2359" s="393"/>
      <c r="C2359" s="394"/>
    </row>
    <row r="2360" s="391" customFormat="1" customHeight="1" spans="1:3">
      <c r="A2360" s="392"/>
      <c r="B2360" s="393"/>
      <c r="C2360" s="394"/>
    </row>
    <row r="2361" s="391" customFormat="1" customHeight="1" spans="1:3">
      <c r="A2361" s="392"/>
      <c r="B2361" s="393"/>
      <c r="C2361" s="394"/>
    </row>
    <row r="2362" s="391" customFormat="1" customHeight="1" spans="1:3">
      <c r="A2362" s="392"/>
      <c r="B2362" s="393"/>
      <c r="C2362" s="394"/>
    </row>
    <row r="2363" s="391" customFormat="1" customHeight="1" spans="1:3">
      <c r="A2363" s="392"/>
      <c r="B2363" s="393"/>
      <c r="C2363" s="394"/>
    </row>
    <row r="2364" s="391" customFormat="1" customHeight="1" spans="1:3">
      <c r="A2364" s="392"/>
      <c r="B2364" s="393"/>
      <c r="C2364" s="394"/>
    </row>
    <row r="2365" s="391" customFormat="1" customHeight="1" spans="1:3">
      <c r="A2365" s="392"/>
      <c r="B2365" s="393"/>
      <c r="C2365" s="394"/>
    </row>
    <row r="2366" s="391" customFormat="1" customHeight="1" spans="1:3">
      <c r="A2366" s="392"/>
      <c r="B2366" s="393"/>
      <c r="C2366" s="394"/>
    </row>
    <row r="2367" s="391" customFormat="1" customHeight="1" spans="1:3">
      <c r="A2367" s="392"/>
      <c r="B2367" s="393"/>
      <c r="C2367" s="394"/>
    </row>
    <row r="2368" s="391" customFormat="1" customHeight="1" spans="1:3">
      <c r="A2368" s="392"/>
      <c r="B2368" s="393"/>
      <c r="C2368" s="394"/>
    </row>
    <row r="2369" s="391" customFormat="1" customHeight="1" spans="1:3">
      <c r="A2369" s="392"/>
      <c r="B2369" s="393"/>
      <c r="C2369" s="394"/>
    </row>
    <row r="2370" s="391" customFormat="1" customHeight="1" spans="1:3">
      <c r="A2370" s="392"/>
      <c r="B2370" s="393"/>
      <c r="C2370" s="394"/>
    </row>
    <row r="2371" s="391" customFormat="1" customHeight="1" spans="1:3">
      <c r="A2371" s="392"/>
      <c r="B2371" s="393"/>
      <c r="C2371" s="394"/>
    </row>
    <row r="2372" s="391" customFormat="1" customHeight="1" spans="1:3">
      <c r="A2372" s="392"/>
      <c r="B2372" s="393"/>
      <c r="C2372" s="394"/>
    </row>
    <row r="2373" s="391" customFormat="1" customHeight="1" spans="1:3">
      <c r="A2373" s="392"/>
      <c r="B2373" s="393"/>
      <c r="C2373" s="394"/>
    </row>
    <row r="2374" s="391" customFormat="1" customHeight="1" spans="1:3">
      <c r="A2374" s="392"/>
      <c r="B2374" s="393"/>
      <c r="C2374" s="394"/>
    </row>
    <row r="2375" s="391" customFormat="1" customHeight="1" spans="1:3">
      <c r="A2375" s="392"/>
      <c r="B2375" s="393"/>
      <c r="C2375" s="394"/>
    </row>
    <row r="2376" s="391" customFormat="1" customHeight="1" spans="1:3">
      <c r="A2376" s="392"/>
      <c r="B2376" s="393"/>
      <c r="C2376" s="394"/>
    </row>
    <row r="2377" s="391" customFormat="1" customHeight="1" spans="1:3">
      <c r="A2377" s="392"/>
      <c r="B2377" s="393"/>
      <c r="C2377" s="394"/>
    </row>
    <row r="2378" s="391" customFormat="1" customHeight="1" spans="1:3">
      <c r="A2378" s="392"/>
      <c r="B2378" s="393"/>
      <c r="C2378" s="394"/>
    </row>
    <row r="2379" s="391" customFormat="1" customHeight="1" spans="1:3">
      <c r="A2379" s="392"/>
      <c r="B2379" s="393"/>
      <c r="C2379" s="394"/>
    </row>
    <row r="2380" s="391" customFormat="1" customHeight="1" spans="1:3">
      <c r="A2380" s="392"/>
      <c r="B2380" s="393"/>
      <c r="C2380" s="394"/>
    </row>
    <row r="2381" s="391" customFormat="1" customHeight="1" spans="1:3">
      <c r="A2381" s="392"/>
      <c r="B2381" s="393"/>
      <c r="C2381" s="394"/>
    </row>
    <row r="2382" s="391" customFormat="1" customHeight="1" spans="1:3">
      <c r="A2382" s="392"/>
      <c r="B2382" s="393"/>
      <c r="C2382" s="394"/>
    </row>
    <row r="2383" s="391" customFormat="1" customHeight="1" spans="1:3">
      <c r="A2383" s="392"/>
      <c r="B2383" s="393"/>
      <c r="C2383" s="394"/>
    </row>
    <row r="2384" s="391" customFormat="1" customHeight="1" spans="1:3">
      <c r="A2384" s="392"/>
      <c r="B2384" s="393"/>
      <c r="C2384" s="394"/>
    </row>
    <row r="2385" s="391" customFormat="1" customHeight="1" spans="1:3">
      <c r="A2385" s="392"/>
      <c r="B2385" s="393"/>
      <c r="C2385" s="394"/>
    </row>
    <row r="2386" s="391" customFormat="1" customHeight="1" spans="1:3">
      <c r="A2386" s="392"/>
      <c r="B2386" s="393"/>
      <c r="C2386" s="394"/>
    </row>
    <row r="2387" s="391" customFormat="1" customHeight="1" spans="1:3">
      <c r="A2387" s="392"/>
      <c r="B2387" s="393"/>
      <c r="C2387" s="394"/>
    </row>
    <row r="2388" s="391" customFormat="1" customHeight="1" spans="1:3">
      <c r="A2388" s="392"/>
      <c r="B2388" s="393"/>
      <c r="C2388" s="394"/>
    </row>
    <row r="2389" s="391" customFormat="1" customHeight="1" spans="1:3">
      <c r="A2389" s="392"/>
      <c r="B2389" s="393"/>
      <c r="C2389" s="394"/>
    </row>
    <row r="2390" s="391" customFormat="1" customHeight="1" spans="1:3">
      <c r="A2390" s="392"/>
      <c r="B2390" s="393"/>
      <c r="C2390" s="394"/>
    </row>
    <row r="2391" s="391" customFormat="1" customHeight="1" spans="1:3">
      <c r="A2391" s="392"/>
      <c r="B2391" s="393"/>
      <c r="C2391" s="394"/>
    </row>
    <row r="2392" s="391" customFormat="1" customHeight="1" spans="1:3">
      <c r="A2392" s="392"/>
      <c r="B2392" s="393"/>
      <c r="C2392" s="394"/>
    </row>
    <row r="2393" s="391" customFormat="1" customHeight="1" spans="1:3">
      <c r="A2393" s="392"/>
      <c r="B2393" s="393"/>
      <c r="C2393" s="394"/>
    </row>
    <row r="2394" s="391" customFormat="1" customHeight="1" spans="1:3">
      <c r="A2394" s="392"/>
      <c r="B2394" s="393"/>
      <c r="C2394" s="394"/>
    </row>
    <row r="2395" s="391" customFormat="1" customHeight="1" spans="1:3">
      <c r="A2395" s="392"/>
      <c r="B2395" s="393"/>
      <c r="C2395" s="394"/>
    </row>
    <row r="2396" s="391" customFormat="1" customHeight="1" spans="1:3">
      <c r="A2396" s="392"/>
      <c r="B2396" s="393"/>
      <c r="C2396" s="394"/>
    </row>
    <row r="2397" s="391" customFormat="1" customHeight="1" spans="1:3">
      <c r="A2397" s="392"/>
      <c r="B2397" s="393"/>
      <c r="C2397" s="394"/>
    </row>
    <row r="2398" s="391" customFormat="1" customHeight="1" spans="1:3">
      <c r="A2398" s="392"/>
      <c r="B2398" s="393"/>
      <c r="C2398" s="394"/>
    </row>
    <row r="2399" s="391" customFormat="1" customHeight="1" spans="1:3">
      <c r="A2399" s="392"/>
      <c r="B2399" s="393"/>
      <c r="C2399" s="394"/>
    </row>
    <row r="2400" s="391" customFormat="1" customHeight="1" spans="1:3">
      <c r="A2400" s="392"/>
      <c r="B2400" s="393"/>
      <c r="C2400" s="394"/>
    </row>
    <row r="2401" s="391" customFormat="1" customHeight="1" spans="1:3">
      <c r="A2401" s="392"/>
      <c r="B2401" s="393"/>
      <c r="C2401" s="394"/>
    </row>
    <row r="2402" s="391" customFormat="1" customHeight="1" spans="1:3">
      <c r="A2402" s="392"/>
      <c r="B2402" s="393"/>
      <c r="C2402" s="394"/>
    </row>
    <row r="2403" s="391" customFormat="1" customHeight="1" spans="1:3">
      <c r="A2403" s="392"/>
      <c r="B2403" s="393"/>
      <c r="C2403" s="394"/>
    </row>
    <row r="2404" s="391" customFormat="1" customHeight="1" spans="1:3">
      <c r="A2404" s="392"/>
      <c r="B2404" s="393"/>
      <c r="C2404" s="394"/>
    </row>
    <row r="2405" s="391" customFormat="1" customHeight="1" spans="1:3">
      <c r="A2405" s="392"/>
      <c r="B2405" s="393"/>
      <c r="C2405" s="394"/>
    </row>
    <row r="2406" s="391" customFormat="1" customHeight="1" spans="1:3">
      <c r="A2406" s="392"/>
      <c r="B2406" s="393"/>
      <c r="C2406" s="394"/>
    </row>
    <row r="2407" s="391" customFormat="1" customHeight="1" spans="1:3">
      <c r="A2407" s="392"/>
      <c r="B2407" s="393"/>
      <c r="C2407" s="394"/>
    </row>
    <row r="2408" s="391" customFormat="1" customHeight="1" spans="1:3">
      <c r="A2408" s="392"/>
      <c r="B2408" s="393"/>
      <c r="C2408" s="394"/>
    </row>
    <row r="2409" s="391" customFormat="1" customHeight="1" spans="1:3">
      <c r="A2409" s="392"/>
      <c r="B2409" s="393"/>
      <c r="C2409" s="394"/>
    </row>
    <row r="2410" s="391" customFormat="1" customHeight="1" spans="1:3">
      <c r="A2410" s="392"/>
      <c r="B2410" s="393"/>
      <c r="C2410" s="394"/>
    </row>
    <row r="2411" s="391" customFormat="1" customHeight="1" spans="1:3">
      <c r="A2411" s="392"/>
      <c r="B2411" s="393"/>
      <c r="C2411" s="394"/>
    </row>
    <row r="2412" s="391" customFormat="1" customHeight="1" spans="1:3">
      <c r="A2412" s="392"/>
      <c r="B2412" s="393"/>
      <c r="C2412" s="394"/>
    </row>
    <row r="2413" s="391" customFormat="1" customHeight="1" spans="1:3">
      <c r="A2413" s="392"/>
      <c r="B2413" s="393"/>
      <c r="C2413" s="394"/>
    </row>
    <row r="2414" s="391" customFormat="1" customHeight="1" spans="1:3">
      <c r="A2414" s="392"/>
      <c r="B2414" s="393"/>
      <c r="C2414" s="394"/>
    </row>
    <row r="2415" s="391" customFormat="1" customHeight="1" spans="1:3">
      <c r="A2415" s="392"/>
      <c r="B2415" s="393"/>
      <c r="C2415" s="394"/>
    </row>
    <row r="2416" s="391" customFormat="1" customHeight="1" spans="1:3">
      <c r="A2416" s="392"/>
      <c r="B2416" s="393"/>
      <c r="C2416" s="394"/>
    </row>
    <row r="2417" s="391" customFormat="1" customHeight="1" spans="1:3">
      <c r="A2417" s="392"/>
      <c r="B2417" s="393"/>
      <c r="C2417" s="394"/>
    </row>
    <row r="2418" s="391" customFormat="1" customHeight="1" spans="1:3">
      <c r="A2418" s="392"/>
      <c r="B2418" s="393"/>
      <c r="C2418" s="394"/>
    </row>
    <row r="2419" s="391" customFormat="1" customHeight="1" spans="1:3">
      <c r="A2419" s="392"/>
      <c r="B2419" s="393"/>
      <c r="C2419" s="394"/>
    </row>
    <row r="2420" s="391" customFormat="1" customHeight="1" spans="1:3">
      <c r="A2420" s="392"/>
      <c r="B2420" s="393"/>
      <c r="C2420" s="394"/>
    </row>
    <row r="2421" s="391" customFormat="1" customHeight="1" spans="1:3">
      <c r="A2421" s="392"/>
      <c r="B2421" s="393"/>
      <c r="C2421" s="394"/>
    </row>
    <row r="2422" s="391" customFormat="1" customHeight="1" spans="1:3">
      <c r="A2422" s="392"/>
      <c r="B2422" s="393"/>
      <c r="C2422" s="394"/>
    </row>
    <row r="2423" s="391" customFormat="1" customHeight="1" spans="1:3">
      <c r="A2423" s="392"/>
      <c r="B2423" s="393"/>
      <c r="C2423" s="394"/>
    </row>
    <row r="2424" s="391" customFormat="1" customHeight="1" spans="1:3">
      <c r="A2424" s="392"/>
      <c r="B2424" s="393"/>
      <c r="C2424" s="394"/>
    </row>
    <row r="2425" s="391" customFormat="1" customHeight="1" spans="1:3">
      <c r="A2425" s="392"/>
      <c r="B2425" s="393"/>
      <c r="C2425" s="394"/>
    </row>
    <row r="2426" s="391" customFormat="1" customHeight="1" spans="1:3">
      <c r="A2426" s="392"/>
      <c r="B2426" s="393"/>
      <c r="C2426" s="394"/>
    </row>
    <row r="2427" s="391" customFormat="1" customHeight="1" spans="1:3">
      <c r="A2427" s="392"/>
      <c r="B2427" s="393"/>
      <c r="C2427" s="394"/>
    </row>
    <row r="2428" s="391" customFormat="1" customHeight="1" spans="1:3">
      <c r="A2428" s="392"/>
      <c r="B2428" s="393"/>
      <c r="C2428" s="394"/>
    </row>
    <row r="2429" s="391" customFormat="1" customHeight="1" spans="1:3">
      <c r="A2429" s="392"/>
      <c r="B2429" s="393"/>
      <c r="C2429" s="394"/>
    </row>
    <row r="2430" s="391" customFormat="1" customHeight="1" spans="1:3">
      <c r="A2430" s="392"/>
      <c r="B2430" s="393"/>
      <c r="C2430" s="394"/>
    </row>
    <row r="2431" s="391" customFormat="1" customHeight="1" spans="1:3">
      <c r="A2431" s="392"/>
      <c r="B2431" s="393"/>
      <c r="C2431" s="394"/>
    </row>
    <row r="2432" s="391" customFormat="1" customHeight="1" spans="1:3">
      <c r="A2432" s="392"/>
      <c r="B2432" s="393"/>
      <c r="C2432" s="394"/>
    </row>
    <row r="2433" s="391" customFormat="1" customHeight="1" spans="1:3">
      <c r="A2433" s="392"/>
      <c r="B2433" s="393"/>
      <c r="C2433" s="394"/>
    </row>
    <row r="2434" s="391" customFormat="1" customHeight="1" spans="1:3">
      <c r="A2434" s="392"/>
      <c r="B2434" s="393"/>
      <c r="C2434" s="394"/>
    </row>
    <row r="2435" s="391" customFormat="1" customHeight="1" spans="1:3">
      <c r="A2435" s="392"/>
      <c r="B2435" s="393"/>
      <c r="C2435" s="394"/>
    </row>
    <row r="2436" s="391" customFormat="1" customHeight="1" spans="1:3">
      <c r="A2436" s="392"/>
      <c r="B2436" s="393"/>
      <c r="C2436" s="394"/>
    </row>
    <row r="2437" s="391" customFormat="1" customHeight="1" spans="1:3">
      <c r="A2437" s="392"/>
      <c r="B2437" s="393"/>
      <c r="C2437" s="394"/>
    </row>
    <row r="2438" s="391" customFormat="1" customHeight="1" spans="1:3">
      <c r="A2438" s="392"/>
      <c r="B2438" s="393"/>
      <c r="C2438" s="394"/>
    </row>
    <row r="2439" s="391" customFormat="1" customHeight="1" spans="1:3">
      <c r="A2439" s="392"/>
      <c r="B2439" s="393"/>
      <c r="C2439" s="394"/>
    </row>
    <row r="2440" s="391" customFormat="1" customHeight="1" spans="1:3">
      <c r="A2440" s="392"/>
      <c r="B2440" s="393"/>
      <c r="C2440" s="394"/>
    </row>
    <row r="2441" s="391" customFormat="1" customHeight="1" spans="1:3">
      <c r="A2441" s="392"/>
      <c r="B2441" s="393"/>
      <c r="C2441" s="394"/>
    </row>
    <row r="2442" s="391" customFormat="1" customHeight="1" spans="1:3">
      <c r="A2442" s="392"/>
      <c r="B2442" s="393"/>
      <c r="C2442" s="394"/>
    </row>
    <row r="2443" s="391" customFormat="1" customHeight="1" spans="1:3">
      <c r="A2443" s="392"/>
      <c r="B2443" s="393"/>
      <c r="C2443" s="394"/>
    </row>
    <row r="2444" s="391" customFormat="1" customHeight="1" spans="1:3">
      <c r="A2444" s="392"/>
      <c r="B2444" s="393"/>
      <c r="C2444" s="394"/>
    </row>
    <row r="2445" s="391" customFormat="1" customHeight="1" spans="1:3">
      <c r="A2445" s="392"/>
      <c r="B2445" s="393"/>
      <c r="C2445" s="394"/>
    </row>
    <row r="2446" s="391" customFormat="1" customHeight="1" spans="1:3">
      <c r="A2446" s="392"/>
      <c r="B2446" s="393"/>
      <c r="C2446" s="394"/>
    </row>
    <row r="2447" s="391" customFormat="1" customHeight="1" spans="1:3">
      <c r="A2447" s="392"/>
      <c r="B2447" s="393"/>
      <c r="C2447" s="394"/>
    </row>
    <row r="2448" s="391" customFormat="1" customHeight="1" spans="1:3">
      <c r="A2448" s="392"/>
      <c r="B2448" s="393"/>
      <c r="C2448" s="394"/>
    </row>
    <row r="2449" s="391" customFormat="1" customHeight="1" spans="1:3">
      <c r="A2449" s="392"/>
      <c r="B2449" s="393"/>
      <c r="C2449" s="394"/>
    </row>
    <row r="2450" s="391" customFormat="1" customHeight="1" spans="1:3">
      <c r="A2450" s="392"/>
      <c r="B2450" s="393"/>
      <c r="C2450" s="394"/>
    </row>
    <row r="2451" s="391" customFormat="1" customHeight="1" spans="1:3">
      <c r="A2451" s="392"/>
      <c r="B2451" s="393"/>
      <c r="C2451" s="394"/>
    </row>
    <row r="2452" s="391" customFormat="1" customHeight="1" spans="1:3">
      <c r="A2452" s="392"/>
      <c r="B2452" s="393"/>
      <c r="C2452" s="394"/>
    </row>
    <row r="2453" s="391" customFormat="1" customHeight="1" spans="1:3">
      <c r="A2453" s="392"/>
      <c r="B2453" s="393"/>
      <c r="C2453" s="394"/>
    </row>
    <row r="2454" s="391" customFormat="1" customHeight="1" spans="1:3">
      <c r="A2454" s="392"/>
      <c r="B2454" s="393"/>
      <c r="C2454" s="394"/>
    </row>
    <row r="2455" s="391" customFormat="1" customHeight="1" spans="1:3">
      <c r="A2455" s="392"/>
      <c r="B2455" s="393"/>
      <c r="C2455" s="394"/>
    </row>
    <row r="2456" s="391" customFormat="1" customHeight="1" spans="1:3">
      <c r="A2456" s="392"/>
      <c r="B2456" s="393"/>
      <c r="C2456" s="394"/>
    </row>
    <row r="2457" s="391" customFormat="1" customHeight="1" spans="1:3">
      <c r="A2457" s="392"/>
      <c r="B2457" s="393"/>
      <c r="C2457" s="394"/>
    </row>
    <row r="2458" s="391" customFormat="1" customHeight="1" spans="1:3">
      <c r="A2458" s="392"/>
      <c r="B2458" s="393"/>
      <c r="C2458" s="394"/>
    </row>
    <row r="2459" s="391" customFormat="1" customHeight="1" spans="1:3">
      <c r="A2459" s="392"/>
      <c r="B2459" s="393"/>
      <c r="C2459" s="394"/>
    </row>
    <row r="2460" s="391" customFormat="1" customHeight="1" spans="1:3">
      <c r="A2460" s="392"/>
      <c r="B2460" s="393"/>
      <c r="C2460" s="394"/>
    </row>
    <row r="2461" s="391" customFormat="1" customHeight="1" spans="1:3">
      <c r="A2461" s="392"/>
      <c r="B2461" s="393"/>
      <c r="C2461" s="394"/>
    </row>
    <row r="2462" s="391" customFormat="1" customHeight="1" spans="1:3">
      <c r="A2462" s="392"/>
      <c r="B2462" s="393"/>
      <c r="C2462" s="394"/>
    </row>
    <row r="2463" s="391" customFormat="1" customHeight="1" spans="1:3">
      <c r="A2463" s="392"/>
      <c r="B2463" s="393"/>
      <c r="C2463" s="394"/>
    </row>
    <row r="2464" s="391" customFormat="1" customHeight="1" spans="1:3">
      <c r="A2464" s="392"/>
      <c r="B2464" s="393"/>
      <c r="C2464" s="394"/>
    </row>
    <row r="2465" s="391" customFormat="1" customHeight="1" spans="1:3">
      <c r="A2465" s="392"/>
      <c r="B2465" s="393"/>
      <c r="C2465" s="394"/>
    </row>
    <row r="2466" s="391" customFormat="1" customHeight="1" spans="1:3">
      <c r="A2466" s="392"/>
      <c r="B2466" s="393"/>
      <c r="C2466" s="394"/>
    </row>
    <row r="2467" s="391" customFormat="1" customHeight="1" spans="1:3">
      <c r="A2467" s="392"/>
      <c r="B2467" s="393"/>
      <c r="C2467" s="394"/>
    </row>
    <row r="2468" s="391" customFormat="1" customHeight="1" spans="1:3">
      <c r="A2468" s="392"/>
      <c r="B2468" s="393"/>
      <c r="C2468" s="394"/>
    </row>
    <row r="2469" s="391" customFormat="1" customHeight="1" spans="1:3">
      <c r="A2469" s="392"/>
      <c r="B2469" s="393"/>
      <c r="C2469" s="394"/>
    </row>
    <row r="2470" s="391" customFormat="1" customHeight="1" spans="1:3">
      <c r="A2470" s="392"/>
      <c r="B2470" s="393"/>
      <c r="C2470" s="394"/>
    </row>
    <row r="2471" s="391" customFormat="1" customHeight="1" spans="1:3">
      <c r="A2471" s="392"/>
      <c r="B2471" s="393"/>
      <c r="C2471" s="394"/>
    </row>
    <row r="2472" s="391" customFormat="1" customHeight="1" spans="1:3">
      <c r="A2472" s="392"/>
      <c r="B2472" s="393"/>
      <c r="C2472" s="394"/>
    </row>
    <row r="2473" s="391" customFormat="1" customHeight="1" spans="1:3">
      <c r="A2473" s="392"/>
      <c r="B2473" s="393"/>
      <c r="C2473" s="394"/>
    </row>
    <row r="2474" s="391" customFormat="1" customHeight="1" spans="1:3">
      <c r="A2474" s="392"/>
      <c r="B2474" s="393"/>
      <c r="C2474" s="394"/>
    </row>
    <row r="2475" s="391" customFormat="1" customHeight="1" spans="1:3">
      <c r="A2475" s="392"/>
      <c r="B2475" s="393"/>
      <c r="C2475" s="394"/>
    </row>
    <row r="2476" s="391" customFormat="1" customHeight="1" spans="1:3">
      <c r="A2476" s="392"/>
      <c r="B2476" s="393"/>
      <c r="C2476" s="394"/>
    </row>
    <row r="2477" s="391" customFormat="1" customHeight="1" spans="1:3">
      <c r="A2477" s="392"/>
      <c r="B2477" s="393"/>
      <c r="C2477" s="394"/>
    </row>
    <row r="2478" s="391" customFormat="1" customHeight="1" spans="1:3">
      <c r="A2478" s="392"/>
      <c r="B2478" s="393"/>
      <c r="C2478" s="394"/>
    </row>
    <row r="2479" s="391" customFormat="1" customHeight="1" spans="1:3">
      <c r="A2479" s="392"/>
      <c r="B2479" s="393"/>
      <c r="C2479" s="394"/>
    </row>
    <row r="2480" s="391" customFormat="1" customHeight="1" spans="1:3">
      <c r="A2480" s="392"/>
      <c r="B2480" s="393"/>
      <c r="C2480" s="394"/>
    </row>
    <row r="2481" s="391" customFormat="1" customHeight="1" spans="1:3">
      <c r="A2481" s="392"/>
      <c r="B2481" s="393"/>
      <c r="C2481" s="394"/>
    </row>
    <row r="2482" s="391" customFormat="1" customHeight="1" spans="1:3">
      <c r="A2482" s="392"/>
      <c r="B2482" s="393"/>
      <c r="C2482" s="394"/>
    </row>
    <row r="2483" s="391" customFormat="1" customHeight="1" spans="1:3">
      <c r="A2483" s="392"/>
      <c r="B2483" s="393"/>
      <c r="C2483" s="394"/>
    </row>
    <row r="2484" s="391" customFormat="1" customHeight="1" spans="1:3">
      <c r="A2484" s="392"/>
      <c r="B2484" s="393"/>
      <c r="C2484" s="394"/>
    </row>
    <row r="2485" s="391" customFormat="1" customHeight="1" spans="1:3">
      <c r="A2485" s="392"/>
      <c r="B2485" s="393"/>
      <c r="C2485" s="394"/>
    </row>
    <row r="2486" s="391" customFormat="1" customHeight="1" spans="1:3">
      <c r="A2486" s="392"/>
      <c r="B2486" s="393"/>
      <c r="C2486" s="394"/>
    </row>
    <row r="2487" s="391" customFormat="1" customHeight="1" spans="1:3">
      <c r="A2487" s="392"/>
      <c r="B2487" s="393"/>
      <c r="C2487" s="394"/>
    </row>
    <row r="2488" s="391" customFormat="1" customHeight="1" spans="1:3">
      <c r="A2488" s="392"/>
      <c r="B2488" s="393"/>
      <c r="C2488" s="394"/>
    </row>
    <row r="2489" s="391" customFormat="1" customHeight="1" spans="1:3">
      <c r="A2489" s="392"/>
      <c r="B2489" s="393"/>
      <c r="C2489" s="394"/>
    </row>
    <row r="2490" s="391" customFormat="1" customHeight="1" spans="1:3">
      <c r="A2490" s="392"/>
      <c r="B2490" s="393"/>
      <c r="C2490" s="394"/>
    </row>
    <row r="2491" s="391" customFormat="1" customHeight="1" spans="1:3">
      <c r="A2491" s="392"/>
      <c r="B2491" s="393"/>
      <c r="C2491" s="394"/>
    </row>
    <row r="2492" s="391" customFormat="1" customHeight="1" spans="1:3">
      <c r="A2492" s="392"/>
      <c r="B2492" s="393"/>
      <c r="C2492" s="394"/>
    </row>
    <row r="2493" s="391" customFormat="1" customHeight="1" spans="1:3">
      <c r="A2493" s="392"/>
      <c r="B2493" s="393"/>
      <c r="C2493" s="394"/>
    </row>
    <row r="2494" s="391" customFormat="1" customHeight="1" spans="1:3">
      <c r="A2494" s="392"/>
      <c r="B2494" s="393"/>
      <c r="C2494" s="394"/>
    </row>
    <row r="2495" s="391" customFormat="1" customHeight="1" spans="1:3">
      <c r="A2495" s="392"/>
      <c r="B2495" s="393"/>
      <c r="C2495" s="394"/>
    </row>
    <row r="2496" s="391" customFormat="1" customHeight="1" spans="1:3">
      <c r="A2496" s="392"/>
      <c r="B2496" s="393"/>
      <c r="C2496" s="394"/>
    </row>
    <row r="2497" s="391" customFormat="1" customHeight="1" spans="1:3">
      <c r="A2497" s="392"/>
      <c r="B2497" s="393"/>
      <c r="C2497" s="394"/>
    </row>
    <row r="2498" s="391" customFormat="1" customHeight="1" spans="1:3">
      <c r="A2498" s="392"/>
      <c r="B2498" s="393"/>
      <c r="C2498" s="394"/>
    </row>
    <row r="2499" s="391" customFormat="1" customHeight="1" spans="1:3">
      <c r="A2499" s="392"/>
      <c r="B2499" s="393"/>
      <c r="C2499" s="394"/>
    </row>
    <row r="2500" s="391" customFormat="1" customHeight="1" spans="1:3">
      <c r="A2500" s="392"/>
      <c r="B2500" s="393"/>
      <c r="C2500" s="394"/>
    </row>
    <row r="2501" s="391" customFormat="1" customHeight="1" spans="1:3">
      <c r="A2501" s="392"/>
      <c r="B2501" s="393"/>
      <c r="C2501" s="394"/>
    </row>
    <row r="2502" s="391" customFormat="1" customHeight="1" spans="1:3">
      <c r="A2502" s="392"/>
      <c r="B2502" s="393"/>
      <c r="C2502" s="394"/>
    </row>
    <row r="2503" s="391" customFormat="1" customHeight="1" spans="1:3">
      <c r="A2503" s="392"/>
      <c r="B2503" s="393"/>
      <c r="C2503" s="394"/>
    </row>
    <row r="2504" s="391" customFormat="1" customHeight="1" spans="1:3">
      <c r="A2504" s="392"/>
      <c r="B2504" s="393"/>
      <c r="C2504" s="394"/>
    </row>
    <row r="2505" s="391" customFormat="1" customHeight="1" spans="1:3">
      <c r="A2505" s="392"/>
      <c r="B2505" s="393"/>
      <c r="C2505" s="394"/>
    </row>
    <row r="2506" s="391" customFormat="1" customHeight="1" spans="1:3">
      <c r="A2506" s="392"/>
      <c r="B2506" s="393"/>
      <c r="C2506" s="394"/>
    </row>
    <row r="2507" s="391" customFormat="1" customHeight="1" spans="1:3">
      <c r="A2507" s="392"/>
      <c r="B2507" s="393"/>
      <c r="C2507" s="394"/>
    </row>
    <row r="2508" s="391" customFormat="1" customHeight="1" spans="1:3">
      <c r="A2508" s="392"/>
      <c r="B2508" s="393"/>
      <c r="C2508" s="394"/>
    </row>
    <row r="2509" s="391" customFormat="1" customHeight="1" spans="1:3">
      <c r="A2509" s="392"/>
      <c r="B2509" s="393"/>
      <c r="C2509" s="394"/>
    </row>
    <row r="2510" s="391" customFormat="1" customHeight="1" spans="1:3">
      <c r="A2510" s="392"/>
      <c r="B2510" s="393"/>
      <c r="C2510" s="394"/>
    </row>
    <row r="2511" s="391" customFormat="1" customHeight="1" spans="1:3">
      <c r="A2511" s="392"/>
      <c r="B2511" s="393"/>
      <c r="C2511" s="394"/>
    </row>
    <row r="2512" s="391" customFormat="1" customHeight="1" spans="1:3">
      <c r="A2512" s="392"/>
      <c r="B2512" s="393"/>
      <c r="C2512" s="394"/>
    </row>
    <row r="2513" s="391" customFormat="1" customHeight="1" spans="1:3">
      <c r="A2513" s="392"/>
      <c r="B2513" s="393"/>
      <c r="C2513" s="394"/>
    </row>
    <row r="2514" s="391" customFormat="1" customHeight="1" spans="1:3">
      <c r="A2514" s="392"/>
      <c r="B2514" s="393"/>
      <c r="C2514" s="394"/>
    </row>
    <row r="2515" s="391" customFormat="1" customHeight="1" spans="1:3">
      <c r="A2515" s="392"/>
      <c r="B2515" s="393"/>
      <c r="C2515" s="394"/>
    </row>
    <row r="2516" s="391" customFormat="1" customHeight="1" spans="1:3">
      <c r="A2516" s="392"/>
      <c r="B2516" s="393"/>
      <c r="C2516" s="394"/>
    </row>
    <row r="2517" s="391" customFormat="1" customHeight="1" spans="1:3">
      <c r="A2517" s="392"/>
      <c r="B2517" s="393"/>
      <c r="C2517" s="394"/>
    </row>
    <row r="2518" s="391" customFormat="1" customHeight="1" spans="1:3">
      <c r="A2518" s="392"/>
      <c r="B2518" s="393"/>
      <c r="C2518" s="394"/>
    </row>
    <row r="2519" s="391" customFormat="1" customHeight="1" spans="1:3">
      <c r="A2519" s="392"/>
      <c r="B2519" s="393"/>
      <c r="C2519" s="394"/>
    </row>
    <row r="2520" s="391" customFormat="1" customHeight="1" spans="1:3">
      <c r="A2520" s="392"/>
      <c r="B2520" s="393"/>
      <c r="C2520" s="394"/>
    </row>
    <row r="2521" s="391" customFormat="1" customHeight="1" spans="1:3">
      <c r="A2521" s="392"/>
      <c r="B2521" s="393"/>
      <c r="C2521" s="394"/>
    </row>
    <row r="2522" s="391" customFormat="1" customHeight="1" spans="1:3">
      <c r="A2522" s="392"/>
      <c r="B2522" s="393"/>
      <c r="C2522" s="394"/>
    </row>
    <row r="2523" s="391" customFormat="1" customHeight="1" spans="1:3">
      <c r="A2523" s="392"/>
      <c r="B2523" s="393"/>
      <c r="C2523" s="394"/>
    </row>
    <row r="2524" s="391" customFormat="1" customHeight="1" spans="1:3">
      <c r="A2524" s="392"/>
      <c r="B2524" s="393"/>
      <c r="C2524" s="394"/>
    </row>
    <row r="2525" s="391" customFormat="1" customHeight="1" spans="1:3">
      <c r="A2525" s="392"/>
      <c r="B2525" s="393"/>
      <c r="C2525" s="394"/>
    </row>
    <row r="2526" s="391" customFormat="1" customHeight="1" spans="1:3">
      <c r="A2526" s="392"/>
      <c r="B2526" s="393"/>
      <c r="C2526" s="394"/>
    </row>
    <row r="2527" s="391" customFormat="1" customHeight="1" spans="1:3">
      <c r="A2527" s="392"/>
      <c r="B2527" s="393"/>
      <c r="C2527" s="394"/>
    </row>
    <row r="2528" s="391" customFormat="1" customHeight="1" spans="1:3">
      <c r="A2528" s="392"/>
      <c r="B2528" s="393"/>
      <c r="C2528" s="394"/>
    </row>
    <row r="2529" s="391" customFormat="1" customHeight="1" spans="1:3">
      <c r="A2529" s="392"/>
      <c r="B2529" s="393"/>
      <c r="C2529" s="394"/>
    </row>
    <row r="2530" s="391" customFormat="1" customHeight="1" spans="1:3">
      <c r="A2530" s="392"/>
      <c r="B2530" s="393"/>
      <c r="C2530" s="394"/>
    </row>
    <row r="2531" s="391" customFormat="1" customHeight="1" spans="1:3">
      <c r="A2531" s="392"/>
      <c r="B2531" s="393"/>
      <c r="C2531" s="394"/>
    </row>
    <row r="2532" s="391" customFormat="1" customHeight="1" spans="1:3">
      <c r="A2532" s="392"/>
      <c r="B2532" s="393"/>
      <c r="C2532" s="394"/>
    </row>
    <row r="2533" s="391" customFormat="1" customHeight="1" spans="1:3">
      <c r="A2533" s="392"/>
      <c r="B2533" s="393"/>
      <c r="C2533" s="394"/>
    </row>
    <row r="2534" s="391" customFormat="1" customHeight="1" spans="1:3">
      <c r="A2534" s="392"/>
      <c r="B2534" s="393"/>
      <c r="C2534" s="394"/>
    </row>
    <row r="2535" s="391" customFormat="1" customHeight="1" spans="1:3">
      <c r="A2535" s="392"/>
      <c r="B2535" s="393"/>
      <c r="C2535" s="394"/>
    </row>
    <row r="2536" s="391" customFormat="1" customHeight="1" spans="1:3">
      <c r="A2536" s="392"/>
      <c r="B2536" s="393"/>
      <c r="C2536" s="394"/>
    </row>
    <row r="2537" s="391" customFormat="1" customHeight="1" spans="1:3">
      <c r="A2537" s="392"/>
      <c r="B2537" s="393"/>
      <c r="C2537" s="394"/>
    </row>
    <row r="2538" s="391" customFormat="1" customHeight="1" spans="1:3">
      <c r="A2538" s="392"/>
      <c r="B2538" s="393"/>
      <c r="C2538" s="394"/>
    </row>
    <row r="2539" s="391" customFormat="1" customHeight="1" spans="1:3">
      <c r="A2539" s="392"/>
      <c r="B2539" s="393"/>
      <c r="C2539" s="394"/>
    </row>
    <row r="2540" s="391" customFormat="1" customHeight="1" spans="1:3">
      <c r="A2540" s="392"/>
      <c r="B2540" s="393"/>
      <c r="C2540" s="394"/>
    </row>
    <row r="2541" s="391" customFormat="1" customHeight="1" spans="1:3">
      <c r="A2541" s="392"/>
      <c r="B2541" s="393"/>
      <c r="C2541" s="394"/>
    </row>
    <row r="2542" s="391" customFormat="1" customHeight="1" spans="1:3">
      <c r="A2542" s="392"/>
      <c r="B2542" s="393"/>
      <c r="C2542" s="394"/>
    </row>
    <row r="2543" s="391" customFormat="1" customHeight="1" spans="1:3">
      <c r="A2543" s="392"/>
      <c r="B2543" s="393"/>
      <c r="C2543" s="394"/>
    </row>
    <row r="2544" s="391" customFormat="1" customHeight="1" spans="1:3">
      <c r="A2544" s="392"/>
      <c r="B2544" s="393"/>
      <c r="C2544" s="394"/>
    </row>
    <row r="2545" s="391" customFormat="1" customHeight="1" spans="1:3">
      <c r="A2545" s="392"/>
      <c r="B2545" s="393"/>
      <c r="C2545" s="394"/>
    </row>
    <row r="2546" s="391" customFormat="1" customHeight="1" spans="1:3">
      <c r="A2546" s="392"/>
      <c r="B2546" s="393"/>
      <c r="C2546" s="394"/>
    </row>
    <row r="2547" s="391" customFormat="1" customHeight="1" spans="1:3">
      <c r="A2547" s="392"/>
      <c r="B2547" s="393"/>
      <c r="C2547" s="394"/>
    </row>
    <row r="2548" s="391" customFormat="1" customHeight="1" spans="1:3">
      <c r="A2548" s="392"/>
      <c r="B2548" s="393"/>
      <c r="C2548" s="394"/>
    </row>
    <row r="2549" s="391" customFormat="1" customHeight="1" spans="1:3">
      <c r="A2549" s="392"/>
      <c r="B2549" s="393"/>
      <c r="C2549" s="394"/>
    </row>
    <row r="2550" s="391" customFormat="1" customHeight="1" spans="1:3">
      <c r="A2550" s="392"/>
      <c r="B2550" s="393"/>
      <c r="C2550" s="394"/>
    </row>
    <row r="2551" s="391" customFormat="1" customHeight="1" spans="1:3">
      <c r="A2551" s="392"/>
      <c r="B2551" s="393"/>
      <c r="C2551" s="394"/>
    </row>
    <row r="2552" s="391" customFormat="1" customHeight="1" spans="1:3">
      <c r="A2552" s="392"/>
      <c r="B2552" s="393"/>
      <c r="C2552" s="394"/>
    </row>
    <row r="2553" s="391" customFormat="1" customHeight="1" spans="1:3">
      <c r="A2553" s="392"/>
      <c r="B2553" s="393"/>
      <c r="C2553" s="394"/>
    </row>
    <row r="2554" s="391" customFormat="1" customHeight="1" spans="1:3">
      <c r="A2554" s="392"/>
      <c r="B2554" s="393"/>
      <c r="C2554" s="394"/>
    </row>
    <row r="2555" s="391" customFormat="1" customHeight="1" spans="1:3">
      <c r="A2555" s="392"/>
      <c r="B2555" s="393"/>
      <c r="C2555" s="394"/>
    </row>
    <row r="2556" s="391" customFormat="1" customHeight="1" spans="1:3">
      <c r="A2556" s="392"/>
      <c r="B2556" s="393"/>
      <c r="C2556" s="394"/>
    </row>
    <row r="2557" s="391" customFormat="1" customHeight="1" spans="1:3">
      <c r="A2557" s="392"/>
      <c r="B2557" s="393"/>
      <c r="C2557" s="394"/>
    </row>
    <row r="2558" s="391" customFormat="1" customHeight="1" spans="1:3">
      <c r="A2558" s="392"/>
      <c r="B2558" s="393"/>
      <c r="C2558" s="394"/>
    </row>
    <row r="2559" s="391" customFormat="1" customHeight="1" spans="1:3">
      <c r="A2559" s="392"/>
      <c r="B2559" s="393"/>
      <c r="C2559" s="394"/>
    </row>
    <row r="2560" s="391" customFormat="1" customHeight="1" spans="1:3">
      <c r="A2560" s="392"/>
      <c r="B2560" s="393"/>
      <c r="C2560" s="394"/>
    </row>
    <row r="2561" s="391" customFormat="1" customHeight="1" spans="1:3">
      <c r="A2561" s="392"/>
      <c r="B2561" s="393"/>
      <c r="C2561" s="394"/>
    </row>
    <row r="2562" s="391" customFormat="1" customHeight="1" spans="1:3">
      <c r="A2562" s="392"/>
      <c r="B2562" s="393"/>
      <c r="C2562" s="394"/>
    </row>
    <row r="2563" s="391" customFormat="1" customHeight="1" spans="1:3">
      <c r="A2563" s="392"/>
      <c r="B2563" s="393"/>
      <c r="C2563" s="394"/>
    </row>
    <row r="2564" s="391" customFormat="1" customHeight="1" spans="1:3">
      <c r="A2564" s="392"/>
      <c r="B2564" s="393"/>
      <c r="C2564" s="394"/>
    </row>
    <row r="2565" s="391" customFormat="1" customHeight="1" spans="1:3">
      <c r="A2565" s="392"/>
      <c r="B2565" s="393"/>
      <c r="C2565" s="394"/>
    </row>
    <row r="2566" s="391" customFormat="1" customHeight="1" spans="1:3">
      <c r="A2566" s="392"/>
      <c r="B2566" s="393"/>
      <c r="C2566" s="394"/>
    </row>
    <row r="2567" s="391" customFormat="1" customHeight="1" spans="1:3">
      <c r="A2567" s="392"/>
      <c r="B2567" s="393"/>
      <c r="C2567" s="394"/>
    </row>
    <row r="2568" s="391" customFormat="1" customHeight="1" spans="1:3">
      <c r="A2568" s="392"/>
      <c r="B2568" s="393"/>
      <c r="C2568" s="394"/>
    </row>
    <row r="2569" s="391" customFormat="1" customHeight="1" spans="1:3">
      <c r="A2569" s="392"/>
      <c r="B2569" s="393"/>
      <c r="C2569" s="394"/>
    </row>
    <row r="2570" s="391" customFormat="1" customHeight="1" spans="1:3">
      <c r="A2570" s="392"/>
      <c r="B2570" s="393"/>
      <c r="C2570" s="394"/>
    </row>
    <row r="2571" s="391" customFormat="1" customHeight="1" spans="1:3">
      <c r="A2571" s="392"/>
      <c r="B2571" s="393"/>
      <c r="C2571" s="394"/>
    </row>
    <row r="2572" s="391" customFormat="1" customHeight="1" spans="1:3">
      <c r="A2572" s="392"/>
      <c r="B2572" s="393"/>
      <c r="C2572" s="394"/>
    </row>
    <row r="2573" s="391" customFormat="1" customHeight="1" spans="1:3">
      <c r="A2573" s="392"/>
      <c r="B2573" s="393"/>
      <c r="C2573" s="394"/>
    </row>
    <row r="2574" s="391" customFormat="1" customHeight="1" spans="1:3">
      <c r="A2574" s="392"/>
      <c r="B2574" s="393"/>
      <c r="C2574" s="394"/>
    </row>
    <row r="2575" s="391" customFormat="1" customHeight="1" spans="1:3">
      <c r="A2575" s="392"/>
      <c r="B2575" s="393"/>
      <c r="C2575" s="394"/>
    </row>
    <row r="2576" s="391" customFormat="1" customHeight="1" spans="1:3">
      <c r="A2576" s="392"/>
      <c r="B2576" s="393"/>
      <c r="C2576" s="394"/>
    </row>
    <row r="2577" s="391" customFormat="1" customHeight="1" spans="1:3">
      <c r="A2577" s="392"/>
      <c r="B2577" s="393"/>
      <c r="C2577" s="394"/>
    </row>
    <row r="2578" s="391" customFormat="1" customHeight="1" spans="1:3">
      <c r="A2578" s="392"/>
      <c r="B2578" s="393"/>
      <c r="C2578" s="394"/>
    </row>
    <row r="2579" s="391" customFormat="1" customHeight="1" spans="1:3">
      <c r="A2579" s="392"/>
      <c r="B2579" s="393"/>
      <c r="C2579" s="394"/>
    </row>
    <row r="2580" s="391" customFormat="1" customHeight="1" spans="1:3">
      <c r="A2580" s="392"/>
      <c r="B2580" s="393"/>
      <c r="C2580" s="394"/>
    </row>
    <row r="2581" s="391" customFormat="1" customHeight="1" spans="1:3">
      <c r="A2581" s="392"/>
      <c r="B2581" s="393"/>
      <c r="C2581" s="394"/>
    </row>
    <row r="2582" s="391" customFormat="1" customHeight="1" spans="1:3">
      <c r="A2582" s="392"/>
      <c r="B2582" s="393"/>
      <c r="C2582" s="394"/>
    </row>
    <row r="2583" s="391" customFormat="1" customHeight="1" spans="1:3">
      <c r="A2583" s="392"/>
      <c r="B2583" s="393"/>
      <c r="C2583" s="394"/>
    </row>
    <row r="2584" s="391" customFormat="1" customHeight="1" spans="1:3">
      <c r="A2584" s="392"/>
      <c r="B2584" s="393"/>
      <c r="C2584" s="394"/>
    </row>
    <row r="2585" s="391" customFormat="1" customHeight="1" spans="1:3">
      <c r="A2585" s="392"/>
      <c r="B2585" s="393"/>
      <c r="C2585" s="394"/>
    </row>
    <row r="2586" s="391" customFormat="1" customHeight="1" spans="1:3">
      <c r="A2586" s="392"/>
      <c r="B2586" s="393"/>
      <c r="C2586" s="394"/>
    </row>
    <row r="2587" s="391" customFormat="1" customHeight="1" spans="1:3">
      <c r="A2587" s="392"/>
      <c r="B2587" s="393"/>
      <c r="C2587" s="394"/>
    </row>
    <row r="2588" s="391" customFormat="1" customHeight="1" spans="1:3">
      <c r="A2588" s="392"/>
      <c r="B2588" s="393"/>
      <c r="C2588" s="394"/>
    </row>
    <row r="2589" s="391" customFormat="1" customHeight="1" spans="1:3">
      <c r="A2589" s="392"/>
      <c r="B2589" s="393"/>
      <c r="C2589" s="394"/>
    </row>
    <row r="2590" s="391" customFormat="1" customHeight="1" spans="1:3">
      <c r="A2590" s="392"/>
      <c r="B2590" s="393"/>
      <c r="C2590" s="394"/>
    </row>
    <row r="2591" s="391" customFormat="1" customHeight="1" spans="1:3">
      <c r="A2591" s="392"/>
      <c r="B2591" s="393"/>
      <c r="C2591" s="394"/>
    </row>
    <row r="2592" s="391" customFormat="1" customHeight="1" spans="1:3">
      <c r="A2592" s="392"/>
      <c r="B2592" s="393"/>
      <c r="C2592" s="394"/>
    </row>
    <row r="2593" s="391" customFormat="1" customHeight="1" spans="1:3">
      <c r="A2593" s="392"/>
      <c r="B2593" s="393"/>
      <c r="C2593" s="394"/>
    </row>
    <row r="2594" s="391" customFormat="1" customHeight="1" spans="1:3">
      <c r="A2594" s="392"/>
      <c r="B2594" s="393"/>
      <c r="C2594" s="394"/>
    </row>
    <row r="2595" s="391" customFormat="1" customHeight="1" spans="1:3">
      <c r="A2595" s="392"/>
      <c r="B2595" s="393"/>
      <c r="C2595" s="394"/>
    </row>
    <row r="2596" s="391" customFormat="1" customHeight="1" spans="1:3">
      <c r="A2596" s="392"/>
      <c r="B2596" s="393"/>
      <c r="C2596" s="394"/>
    </row>
    <row r="2597" s="391" customFormat="1" customHeight="1" spans="1:3">
      <c r="A2597" s="392"/>
      <c r="B2597" s="393"/>
      <c r="C2597" s="394"/>
    </row>
    <row r="2598" s="391" customFormat="1" customHeight="1" spans="1:3">
      <c r="A2598" s="392"/>
      <c r="B2598" s="393"/>
      <c r="C2598" s="394"/>
    </row>
    <row r="2599" s="391" customFormat="1" customHeight="1" spans="1:3">
      <c r="A2599" s="392"/>
      <c r="B2599" s="393"/>
      <c r="C2599" s="394"/>
    </row>
    <row r="2600" s="391" customFormat="1" customHeight="1" spans="1:3">
      <c r="A2600" s="392"/>
      <c r="B2600" s="393"/>
      <c r="C2600" s="394"/>
    </row>
    <row r="2601" s="391" customFormat="1" customHeight="1" spans="1:3">
      <c r="A2601" s="392"/>
      <c r="B2601" s="393"/>
      <c r="C2601" s="394"/>
    </row>
    <row r="2602" s="391" customFormat="1" customHeight="1" spans="1:3">
      <c r="A2602" s="392"/>
      <c r="B2602" s="393"/>
      <c r="C2602" s="394"/>
    </row>
    <row r="2603" s="391" customFormat="1" customHeight="1" spans="1:3">
      <c r="A2603" s="392"/>
      <c r="B2603" s="393"/>
      <c r="C2603" s="394"/>
    </row>
    <row r="2604" s="391" customFormat="1" customHeight="1" spans="1:3">
      <c r="A2604" s="392"/>
      <c r="B2604" s="393"/>
      <c r="C2604" s="394"/>
    </row>
    <row r="2605" s="391" customFormat="1" customHeight="1" spans="1:3">
      <c r="A2605" s="392"/>
      <c r="B2605" s="393"/>
      <c r="C2605" s="394"/>
    </row>
    <row r="2606" s="391" customFormat="1" customHeight="1" spans="1:3">
      <c r="A2606" s="392"/>
      <c r="B2606" s="393"/>
      <c r="C2606" s="394"/>
    </row>
    <row r="2607" s="391" customFormat="1" customHeight="1" spans="1:3">
      <c r="A2607" s="392"/>
      <c r="B2607" s="393"/>
      <c r="C2607" s="394"/>
    </row>
    <row r="2608" s="391" customFormat="1" customHeight="1" spans="1:3">
      <c r="A2608" s="392"/>
      <c r="B2608" s="393"/>
      <c r="C2608" s="394"/>
    </row>
    <row r="2609" s="391" customFormat="1" customHeight="1" spans="1:3">
      <c r="A2609" s="392"/>
      <c r="B2609" s="393"/>
      <c r="C2609" s="394"/>
    </row>
    <row r="2610" s="391" customFormat="1" customHeight="1" spans="1:3">
      <c r="A2610" s="392"/>
      <c r="B2610" s="393"/>
      <c r="C2610" s="394"/>
    </row>
    <row r="2611" s="391" customFormat="1" customHeight="1" spans="1:3">
      <c r="A2611" s="392"/>
      <c r="B2611" s="393"/>
      <c r="C2611" s="394"/>
    </row>
    <row r="2612" s="391" customFormat="1" customHeight="1" spans="1:3">
      <c r="A2612" s="392"/>
      <c r="B2612" s="393"/>
      <c r="C2612" s="394"/>
    </row>
    <row r="2613" s="391" customFormat="1" customHeight="1" spans="1:3">
      <c r="A2613" s="392"/>
      <c r="B2613" s="393"/>
      <c r="C2613" s="394"/>
    </row>
    <row r="2614" s="391" customFormat="1" customHeight="1" spans="1:3">
      <c r="A2614" s="392"/>
      <c r="B2614" s="393"/>
      <c r="C2614" s="394"/>
    </row>
    <row r="2615" s="391" customFormat="1" customHeight="1" spans="1:3">
      <c r="A2615" s="392"/>
      <c r="B2615" s="393"/>
      <c r="C2615" s="394"/>
    </row>
    <row r="2616" s="391" customFormat="1" customHeight="1" spans="1:3">
      <c r="A2616" s="392"/>
      <c r="B2616" s="393"/>
      <c r="C2616" s="394"/>
    </row>
    <row r="2617" s="391" customFormat="1" customHeight="1" spans="1:3">
      <c r="A2617" s="392"/>
      <c r="B2617" s="393"/>
      <c r="C2617" s="394"/>
    </row>
    <row r="2618" s="391" customFormat="1" customHeight="1" spans="1:3">
      <c r="A2618" s="392"/>
      <c r="B2618" s="393"/>
      <c r="C2618" s="394"/>
    </row>
    <row r="2619" s="391" customFormat="1" customHeight="1" spans="1:3">
      <c r="A2619" s="392"/>
      <c r="B2619" s="393"/>
      <c r="C2619" s="394"/>
    </row>
    <row r="2620" s="391" customFormat="1" customHeight="1" spans="1:3">
      <c r="A2620" s="392"/>
      <c r="B2620" s="393"/>
      <c r="C2620" s="394"/>
    </row>
    <row r="2621" s="391" customFormat="1" customHeight="1" spans="1:3">
      <c r="A2621" s="392"/>
      <c r="B2621" s="393"/>
      <c r="C2621" s="394"/>
    </row>
    <row r="2622" s="391" customFormat="1" customHeight="1" spans="1:3">
      <c r="A2622" s="392"/>
      <c r="B2622" s="393"/>
      <c r="C2622" s="394"/>
    </row>
    <row r="2623" s="391" customFormat="1" customHeight="1" spans="1:3">
      <c r="A2623" s="392"/>
      <c r="B2623" s="393"/>
      <c r="C2623" s="394"/>
    </row>
    <row r="2624" s="391" customFormat="1" customHeight="1" spans="1:3">
      <c r="A2624" s="392"/>
      <c r="B2624" s="393"/>
      <c r="C2624" s="394"/>
    </row>
    <row r="2625" s="391" customFormat="1" customHeight="1" spans="1:3">
      <c r="A2625" s="392"/>
      <c r="B2625" s="393"/>
      <c r="C2625" s="394"/>
    </row>
    <row r="2626" s="391" customFormat="1" customHeight="1" spans="1:3">
      <c r="A2626" s="392"/>
      <c r="B2626" s="393"/>
      <c r="C2626" s="394"/>
    </row>
    <row r="2627" s="391" customFormat="1" customHeight="1" spans="1:3">
      <c r="A2627" s="392"/>
      <c r="B2627" s="393"/>
      <c r="C2627" s="394"/>
    </row>
    <row r="2628" s="391" customFormat="1" customHeight="1" spans="1:3">
      <c r="A2628" s="392"/>
      <c r="B2628" s="393"/>
      <c r="C2628" s="394"/>
    </row>
    <row r="2629" s="391" customFormat="1" customHeight="1" spans="1:3">
      <c r="A2629" s="392"/>
      <c r="B2629" s="393"/>
      <c r="C2629" s="394"/>
    </row>
    <row r="2630" s="391" customFormat="1" customHeight="1" spans="1:3">
      <c r="A2630" s="392"/>
      <c r="B2630" s="393"/>
      <c r="C2630" s="394"/>
    </row>
    <row r="2631" s="391" customFormat="1" customHeight="1" spans="1:3">
      <c r="A2631" s="392"/>
      <c r="B2631" s="393"/>
      <c r="C2631" s="394"/>
    </row>
    <row r="2632" s="391" customFormat="1" customHeight="1" spans="1:3">
      <c r="A2632" s="392"/>
      <c r="B2632" s="393"/>
      <c r="C2632" s="394"/>
    </row>
    <row r="2633" s="391" customFormat="1" customHeight="1" spans="1:3">
      <c r="A2633" s="392"/>
      <c r="B2633" s="393"/>
      <c r="C2633" s="394"/>
    </row>
    <row r="2634" s="391" customFormat="1" customHeight="1" spans="1:3">
      <c r="A2634" s="392"/>
      <c r="B2634" s="393"/>
      <c r="C2634" s="394"/>
    </row>
    <row r="2635" s="391" customFormat="1" customHeight="1" spans="1:3">
      <c r="A2635" s="392"/>
      <c r="B2635" s="393"/>
      <c r="C2635" s="394"/>
    </row>
    <row r="2636" s="391" customFormat="1" customHeight="1" spans="1:3">
      <c r="A2636" s="392"/>
      <c r="B2636" s="393"/>
      <c r="C2636" s="394"/>
    </row>
    <row r="2637" s="391" customFormat="1" customHeight="1" spans="1:3">
      <c r="A2637" s="392"/>
      <c r="B2637" s="393"/>
      <c r="C2637" s="394"/>
    </row>
    <row r="2638" s="391" customFormat="1" customHeight="1" spans="1:3">
      <c r="A2638" s="392"/>
      <c r="B2638" s="393"/>
      <c r="C2638" s="394"/>
    </row>
    <row r="2639" s="391" customFormat="1" customHeight="1" spans="1:3">
      <c r="A2639" s="392"/>
      <c r="B2639" s="393"/>
      <c r="C2639" s="394"/>
    </row>
    <row r="2640" s="391" customFormat="1" customHeight="1" spans="1:3">
      <c r="A2640" s="392"/>
      <c r="B2640" s="393"/>
      <c r="C2640" s="394"/>
    </row>
    <row r="2641" s="391" customFormat="1" customHeight="1" spans="1:3">
      <c r="A2641" s="392"/>
      <c r="B2641" s="393"/>
      <c r="C2641" s="394"/>
    </row>
    <row r="2642" s="391" customFormat="1" customHeight="1" spans="1:3">
      <c r="A2642" s="392"/>
      <c r="B2642" s="393"/>
      <c r="C2642" s="394"/>
    </row>
    <row r="2643" s="391" customFormat="1" customHeight="1" spans="1:3">
      <c r="A2643" s="392"/>
      <c r="B2643" s="393"/>
      <c r="C2643" s="394"/>
    </row>
    <row r="2644" s="391" customFormat="1" customHeight="1" spans="1:3">
      <c r="A2644" s="392"/>
      <c r="B2644" s="393"/>
      <c r="C2644" s="394"/>
    </row>
    <row r="2645" s="391" customFormat="1" customHeight="1" spans="1:3">
      <c r="A2645" s="392"/>
      <c r="B2645" s="393"/>
      <c r="C2645" s="394"/>
    </row>
    <row r="2646" s="391" customFormat="1" customHeight="1" spans="1:3">
      <c r="A2646" s="392"/>
      <c r="B2646" s="393"/>
      <c r="C2646" s="394"/>
    </row>
    <row r="2647" s="391" customFormat="1" customHeight="1" spans="1:3">
      <c r="A2647" s="392"/>
      <c r="B2647" s="393"/>
      <c r="C2647" s="394"/>
    </row>
    <row r="2648" s="391" customFormat="1" customHeight="1" spans="1:3">
      <c r="A2648" s="392"/>
      <c r="B2648" s="393"/>
      <c r="C2648" s="394"/>
    </row>
    <row r="2649" s="391" customFormat="1" customHeight="1" spans="1:3">
      <c r="A2649" s="392"/>
      <c r="B2649" s="393"/>
      <c r="C2649" s="394"/>
    </row>
    <row r="2650" s="391" customFormat="1" customHeight="1" spans="1:3">
      <c r="A2650" s="392"/>
      <c r="B2650" s="393"/>
      <c r="C2650" s="394"/>
    </row>
    <row r="2651" s="391" customFormat="1" customHeight="1" spans="1:3">
      <c r="A2651" s="392"/>
      <c r="B2651" s="393"/>
      <c r="C2651" s="394"/>
    </row>
    <row r="2652" s="391" customFormat="1" customHeight="1" spans="1:3">
      <c r="A2652" s="392"/>
      <c r="B2652" s="393"/>
      <c r="C2652" s="394"/>
    </row>
    <row r="2653" s="391" customFormat="1" customHeight="1" spans="1:3">
      <c r="A2653" s="392"/>
      <c r="B2653" s="393"/>
      <c r="C2653" s="394"/>
    </row>
    <row r="2654" s="391" customFormat="1" customHeight="1" spans="1:3">
      <c r="A2654" s="392"/>
      <c r="B2654" s="393"/>
      <c r="C2654" s="394"/>
    </row>
    <row r="2655" s="391" customFormat="1" customHeight="1" spans="1:3">
      <c r="A2655" s="392"/>
      <c r="B2655" s="393"/>
      <c r="C2655" s="394"/>
    </row>
    <row r="2656" s="391" customFormat="1" customHeight="1" spans="1:3">
      <c r="A2656" s="392"/>
      <c r="B2656" s="393"/>
      <c r="C2656" s="394"/>
    </row>
    <row r="2657" s="391" customFormat="1" customHeight="1" spans="1:3">
      <c r="A2657" s="392"/>
      <c r="B2657" s="393"/>
      <c r="C2657" s="394"/>
    </row>
    <row r="2658" s="391" customFormat="1" customHeight="1" spans="1:3">
      <c r="A2658" s="392"/>
      <c r="B2658" s="393"/>
      <c r="C2658" s="394"/>
    </row>
    <row r="2659" s="391" customFormat="1" customHeight="1" spans="1:3">
      <c r="A2659" s="392"/>
      <c r="B2659" s="393"/>
      <c r="C2659" s="394"/>
    </row>
    <row r="2660" s="391" customFormat="1" customHeight="1" spans="1:3">
      <c r="A2660" s="392"/>
      <c r="B2660" s="393"/>
      <c r="C2660" s="394"/>
    </row>
    <row r="2661" s="391" customFormat="1" customHeight="1" spans="1:3">
      <c r="A2661" s="392"/>
      <c r="B2661" s="393"/>
      <c r="C2661" s="394"/>
    </row>
    <row r="2662" s="391" customFormat="1" customHeight="1" spans="1:3">
      <c r="A2662" s="392"/>
      <c r="B2662" s="393"/>
      <c r="C2662" s="394"/>
    </row>
    <row r="2663" s="391" customFormat="1" customHeight="1" spans="1:3">
      <c r="A2663" s="392"/>
      <c r="B2663" s="393"/>
      <c r="C2663" s="394"/>
    </row>
    <row r="2664" s="391" customFormat="1" customHeight="1" spans="1:3">
      <c r="A2664" s="392"/>
      <c r="B2664" s="393"/>
      <c r="C2664" s="394"/>
    </row>
    <row r="2665" s="391" customFormat="1" customHeight="1" spans="1:3">
      <c r="A2665" s="392"/>
      <c r="B2665" s="393"/>
      <c r="C2665" s="394"/>
    </row>
    <row r="2666" s="391" customFormat="1" customHeight="1" spans="1:3">
      <c r="A2666" s="392"/>
      <c r="B2666" s="393"/>
      <c r="C2666" s="394"/>
    </row>
    <row r="2667" s="391" customFormat="1" customHeight="1" spans="1:3">
      <c r="A2667" s="392"/>
      <c r="B2667" s="393"/>
      <c r="C2667" s="394"/>
    </row>
    <row r="2668" s="391" customFormat="1" customHeight="1" spans="1:3">
      <c r="A2668" s="392"/>
      <c r="B2668" s="393"/>
      <c r="C2668" s="394"/>
    </row>
    <row r="2669" s="391" customFormat="1" customHeight="1" spans="1:3">
      <c r="A2669" s="392"/>
      <c r="B2669" s="393"/>
      <c r="C2669" s="394"/>
    </row>
    <row r="2670" s="391" customFormat="1" customHeight="1" spans="1:3">
      <c r="A2670" s="392"/>
      <c r="B2670" s="393"/>
      <c r="C2670" s="394"/>
    </row>
    <row r="2671" s="391" customFormat="1" customHeight="1" spans="1:3">
      <c r="A2671" s="392"/>
      <c r="B2671" s="393"/>
      <c r="C2671" s="394"/>
    </row>
    <row r="2672" s="391" customFormat="1" customHeight="1" spans="1:3">
      <c r="A2672" s="392"/>
      <c r="B2672" s="393"/>
      <c r="C2672" s="394"/>
    </row>
    <row r="2673" s="391" customFormat="1" customHeight="1" spans="1:3">
      <c r="A2673" s="392"/>
      <c r="B2673" s="393"/>
      <c r="C2673" s="394"/>
    </row>
    <row r="2674" s="391" customFormat="1" customHeight="1" spans="1:3">
      <c r="A2674" s="392"/>
      <c r="B2674" s="393"/>
      <c r="C2674" s="394"/>
    </row>
    <row r="2675" s="391" customFormat="1" customHeight="1" spans="1:3">
      <c r="A2675" s="392"/>
      <c r="B2675" s="393"/>
      <c r="C2675" s="394"/>
    </row>
    <row r="2676" s="391" customFormat="1" customHeight="1" spans="1:3">
      <c r="A2676" s="392"/>
      <c r="B2676" s="393"/>
      <c r="C2676" s="394"/>
    </row>
    <row r="2677" s="391" customFormat="1" customHeight="1" spans="1:3">
      <c r="A2677" s="392"/>
      <c r="B2677" s="393"/>
      <c r="C2677" s="394"/>
    </row>
    <row r="2678" s="391" customFormat="1" customHeight="1" spans="1:3">
      <c r="A2678" s="392"/>
      <c r="B2678" s="393"/>
      <c r="C2678" s="394"/>
    </row>
    <row r="2679" s="391" customFormat="1" customHeight="1" spans="1:3">
      <c r="A2679" s="392"/>
      <c r="B2679" s="393"/>
      <c r="C2679" s="394"/>
    </row>
    <row r="2680" s="391" customFormat="1" customHeight="1" spans="1:3">
      <c r="A2680" s="392"/>
      <c r="B2680" s="393"/>
      <c r="C2680" s="394"/>
    </row>
    <row r="2681" s="391" customFormat="1" customHeight="1" spans="1:3">
      <c r="A2681" s="392"/>
      <c r="B2681" s="393"/>
      <c r="C2681" s="394"/>
    </row>
    <row r="2682" s="391" customFormat="1" customHeight="1" spans="1:3">
      <c r="A2682" s="392"/>
      <c r="B2682" s="393"/>
      <c r="C2682" s="394"/>
    </row>
    <row r="2683" s="391" customFormat="1" customHeight="1" spans="1:3">
      <c r="A2683" s="392"/>
      <c r="B2683" s="393"/>
      <c r="C2683" s="394"/>
    </row>
    <row r="2684" s="391" customFormat="1" customHeight="1" spans="1:3">
      <c r="A2684" s="392"/>
      <c r="B2684" s="393"/>
      <c r="C2684" s="394"/>
    </row>
    <row r="2685" s="391" customFormat="1" customHeight="1" spans="1:3">
      <c r="A2685" s="392"/>
      <c r="B2685" s="393"/>
      <c r="C2685" s="394"/>
    </row>
    <row r="2686" s="391" customFormat="1" customHeight="1" spans="1:3">
      <c r="A2686" s="392"/>
      <c r="B2686" s="393"/>
      <c r="C2686" s="394"/>
    </row>
    <row r="2687" s="391" customFormat="1" customHeight="1" spans="1:3">
      <c r="A2687" s="392"/>
      <c r="B2687" s="393"/>
      <c r="C2687" s="394"/>
    </row>
    <row r="2688" s="391" customFormat="1" customHeight="1" spans="1:3">
      <c r="A2688" s="392"/>
      <c r="B2688" s="393"/>
      <c r="C2688" s="394"/>
    </row>
    <row r="2689" s="391" customFormat="1" customHeight="1" spans="1:3">
      <c r="A2689" s="392"/>
      <c r="B2689" s="393"/>
      <c r="C2689" s="394"/>
    </row>
    <row r="2690" s="391" customFormat="1" customHeight="1" spans="1:3">
      <c r="A2690" s="392"/>
      <c r="B2690" s="393"/>
      <c r="C2690" s="394"/>
    </row>
    <row r="2691" s="391" customFormat="1" customHeight="1" spans="1:3">
      <c r="A2691" s="392"/>
      <c r="B2691" s="393"/>
      <c r="C2691" s="394"/>
    </row>
    <row r="2692" s="391" customFormat="1" customHeight="1" spans="1:3">
      <c r="A2692" s="392"/>
      <c r="B2692" s="393"/>
      <c r="C2692" s="394"/>
    </row>
    <row r="2693" s="391" customFormat="1" customHeight="1" spans="1:3">
      <c r="A2693" s="392"/>
      <c r="B2693" s="393"/>
      <c r="C2693" s="394"/>
    </row>
    <row r="2694" s="391" customFormat="1" customHeight="1" spans="1:3">
      <c r="A2694" s="392"/>
      <c r="B2694" s="393"/>
      <c r="C2694" s="394"/>
    </row>
    <row r="2695" s="391" customFormat="1" customHeight="1" spans="1:3">
      <c r="A2695" s="392"/>
      <c r="B2695" s="393"/>
      <c r="C2695" s="394"/>
    </row>
    <row r="2696" s="391" customFormat="1" customHeight="1" spans="1:3">
      <c r="A2696" s="392"/>
      <c r="B2696" s="393"/>
      <c r="C2696" s="394"/>
    </row>
    <row r="2697" s="391" customFormat="1" customHeight="1" spans="1:3">
      <c r="A2697" s="392"/>
      <c r="B2697" s="393"/>
      <c r="C2697" s="394"/>
    </row>
    <row r="2698" s="391" customFormat="1" customHeight="1" spans="1:3">
      <c r="A2698" s="392"/>
      <c r="B2698" s="393"/>
      <c r="C2698" s="394"/>
    </row>
    <row r="2699" s="391" customFormat="1" customHeight="1" spans="1:3">
      <c r="A2699" s="392"/>
      <c r="B2699" s="393"/>
      <c r="C2699" s="394"/>
    </row>
    <row r="2700" s="391" customFormat="1" customHeight="1" spans="1:3">
      <c r="A2700" s="392"/>
      <c r="B2700" s="393"/>
      <c r="C2700" s="394"/>
    </row>
    <row r="2701" s="391" customFormat="1" customHeight="1" spans="1:3">
      <c r="A2701" s="392"/>
      <c r="B2701" s="393"/>
      <c r="C2701" s="394"/>
    </row>
    <row r="2702" s="391" customFormat="1" customHeight="1" spans="1:3">
      <c r="A2702" s="392"/>
      <c r="B2702" s="393"/>
      <c r="C2702" s="394"/>
    </row>
    <row r="2703" s="391" customFormat="1" customHeight="1" spans="1:3">
      <c r="A2703" s="392"/>
      <c r="B2703" s="393"/>
      <c r="C2703" s="394"/>
    </row>
    <row r="2704" s="391" customFormat="1" customHeight="1" spans="1:3">
      <c r="A2704" s="392"/>
      <c r="B2704" s="393"/>
      <c r="C2704" s="394"/>
    </row>
    <row r="2705" s="391" customFormat="1" customHeight="1" spans="1:3">
      <c r="A2705" s="392"/>
      <c r="B2705" s="393"/>
      <c r="C2705" s="394"/>
    </row>
    <row r="2706" s="391" customFormat="1" customHeight="1" spans="1:3">
      <c r="A2706" s="392"/>
      <c r="B2706" s="393"/>
      <c r="C2706" s="394"/>
    </row>
    <row r="2707" s="391" customFormat="1" customHeight="1" spans="1:3">
      <c r="A2707" s="392"/>
      <c r="B2707" s="393"/>
      <c r="C2707" s="394"/>
    </row>
    <row r="2708" s="391" customFormat="1" customHeight="1" spans="1:3">
      <c r="A2708" s="392"/>
      <c r="B2708" s="393"/>
      <c r="C2708" s="394"/>
    </row>
    <row r="2709" s="391" customFormat="1" customHeight="1" spans="1:3">
      <c r="A2709" s="392"/>
      <c r="B2709" s="393"/>
      <c r="C2709" s="394"/>
    </row>
    <row r="2710" s="391" customFormat="1" customHeight="1" spans="1:3">
      <c r="A2710" s="392"/>
      <c r="B2710" s="393"/>
      <c r="C2710" s="394"/>
    </row>
    <row r="2711" s="391" customFormat="1" customHeight="1" spans="1:3">
      <c r="A2711" s="392"/>
      <c r="B2711" s="393"/>
      <c r="C2711" s="394"/>
    </row>
    <row r="2712" s="391" customFormat="1" customHeight="1" spans="1:3">
      <c r="A2712" s="392"/>
      <c r="B2712" s="393"/>
      <c r="C2712" s="394"/>
    </row>
    <row r="2713" s="391" customFormat="1" customHeight="1" spans="1:3">
      <c r="A2713" s="392"/>
      <c r="B2713" s="393"/>
      <c r="C2713" s="394"/>
    </row>
    <row r="2714" s="391" customFormat="1" customHeight="1" spans="1:3">
      <c r="A2714" s="392"/>
      <c r="B2714" s="393"/>
      <c r="C2714" s="394"/>
    </row>
    <row r="2715" s="391" customFormat="1" customHeight="1" spans="1:3">
      <c r="A2715" s="392"/>
      <c r="B2715" s="393"/>
      <c r="C2715" s="394"/>
    </row>
    <row r="2716" s="391" customFormat="1" customHeight="1" spans="1:3">
      <c r="A2716" s="392"/>
      <c r="B2716" s="393"/>
      <c r="C2716" s="394"/>
    </row>
    <row r="2717" s="391" customFormat="1" customHeight="1" spans="1:3">
      <c r="A2717" s="392"/>
      <c r="B2717" s="393"/>
      <c r="C2717" s="394"/>
    </row>
    <row r="2718" s="391" customFormat="1" customHeight="1" spans="1:3">
      <c r="A2718" s="392"/>
      <c r="B2718" s="393"/>
      <c r="C2718" s="394"/>
    </row>
    <row r="2719" s="391" customFormat="1" customHeight="1" spans="1:3">
      <c r="A2719" s="392"/>
      <c r="B2719" s="393"/>
      <c r="C2719" s="394"/>
    </row>
    <row r="2720" s="391" customFormat="1" customHeight="1" spans="1:3">
      <c r="A2720" s="392"/>
      <c r="B2720" s="393"/>
      <c r="C2720" s="394"/>
    </row>
    <row r="2721" s="391" customFormat="1" customHeight="1" spans="1:3">
      <c r="A2721" s="392"/>
      <c r="B2721" s="393"/>
      <c r="C2721" s="394"/>
    </row>
    <row r="2722" s="391" customFormat="1" customHeight="1" spans="1:3">
      <c r="A2722" s="392"/>
      <c r="B2722" s="393"/>
      <c r="C2722" s="394"/>
    </row>
    <row r="2723" s="391" customFormat="1" customHeight="1" spans="1:3">
      <c r="A2723" s="392"/>
      <c r="B2723" s="393"/>
      <c r="C2723" s="394"/>
    </row>
    <row r="2724" s="391" customFormat="1" customHeight="1" spans="1:3">
      <c r="A2724" s="392"/>
      <c r="B2724" s="393"/>
      <c r="C2724" s="394"/>
    </row>
    <row r="2725" s="391" customFormat="1" customHeight="1" spans="1:3">
      <c r="A2725" s="392"/>
      <c r="B2725" s="393"/>
      <c r="C2725" s="394"/>
    </row>
    <row r="2726" s="391" customFormat="1" customHeight="1" spans="1:3">
      <c r="A2726" s="392"/>
      <c r="B2726" s="393"/>
      <c r="C2726" s="394"/>
    </row>
    <row r="2727" s="391" customFormat="1" customHeight="1" spans="1:3">
      <c r="A2727" s="392"/>
      <c r="B2727" s="393"/>
      <c r="C2727" s="394"/>
    </row>
    <row r="2728" s="391" customFormat="1" customHeight="1" spans="1:3">
      <c r="A2728" s="392"/>
      <c r="B2728" s="393"/>
      <c r="C2728" s="394"/>
    </row>
    <row r="2729" s="391" customFormat="1" customHeight="1" spans="1:3">
      <c r="A2729" s="392"/>
      <c r="B2729" s="393"/>
      <c r="C2729" s="394"/>
    </row>
    <row r="2730" s="391" customFormat="1" customHeight="1" spans="1:3">
      <c r="A2730" s="392"/>
      <c r="B2730" s="393"/>
      <c r="C2730" s="394"/>
    </row>
    <row r="2731" s="391" customFormat="1" customHeight="1" spans="1:3">
      <c r="A2731" s="392"/>
      <c r="B2731" s="393"/>
      <c r="C2731" s="394"/>
    </row>
    <row r="2732" s="391" customFormat="1" customHeight="1" spans="1:3">
      <c r="A2732" s="392"/>
      <c r="B2732" s="393"/>
      <c r="C2732" s="394"/>
    </row>
    <row r="2733" s="391" customFormat="1" customHeight="1" spans="1:3">
      <c r="A2733" s="392"/>
      <c r="B2733" s="393"/>
      <c r="C2733" s="394"/>
    </row>
    <row r="2734" s="391" customFormat="1" customHeight="1" spans="1:3">
      <c r="A2734" s="392"/>
      <c r="B2734" s="393"/>
      <c r="C2734" s="394"/>
    </row>
    <row r="2735" s="391" customFormat="1" customHeight="1" spans="1:3">
      <c r="A2735" s="392"/>
      <c r="B2735" s="393"/>
      <c r="C2735" s="394"/>
    </row>
    <row r="2736" s="391" customFormat="1" customHeight="1" spans="1:3">
      <c r="A2736" s="392"/>
      <c r="B2736" s="393"/>
      <c r="C2736" s="394"/>
    </row>
    <row r="2737" s="391" customFormat="1" customHeight="1" spans="1:3">
      <c r="A2737" s="392"/>
      <c r="B2737" s="393"/>
      <c r="C2737" s="394"/>
    </row>
    <row r="2738" s="391" customFormat="1" customHeight="1" spans="1:3">
      <c r="A2738" s="392"/>
      <c r="B2738" s="393"/>
      <c r="C2738" s="394"/>
    </row>
    <row r="2739" s="391" customFormat="1" customHeight="1" spans="1:3">
      <c r="A2739" s="392"/>
      <c r="B2739" s="393"/>
      <c r="C2739" s="394"/>
    </row>
    <row r="2740" s="391" customFormat="1" customHeight="1" spans="1:3">
      <c r="A2740" s="392"/>
      <c r="B2740" s="393"/>
      <c r="C2740" s="394"/>
    </row>
    <row r="2741" s="391" customFormat="1" customHeight="1" spans="1:3">
      <c r="A2741" s="392"/>
      <c r="B2741" s="393"/>
      <c r="C2741" s="394"/>
    </row>
    <row r="2742" s="391" customFormat="1" customHeight="1" spans="1:3">
      <c r="A2742" s="392"/>
      <c r="B2742" s="393"/>
      <c r="C2742" s="394"/>
    </row>
    <row r="2743" s="391" customFormat="1" customHeight="1" spans="1:3">
      <c r="A2743" s="392"/>
      <c r="B2743" s="393"/>
      <c r="C2743" s="394"/>
    </row>
    <row r="2744" s="391" customFormat="1" customHeight="1" spans="1:3">
      <c r="A2744" s="392"/>
      <c r="B2744" s="393"/>
      <c r="C2744" s="394"/>
    </row>
    <row r="2745" s="391" customFormat="1" customHeight="1" spans="1:3">
      <c r="A2745" s="392"/>
      <c r="B2745" s="393"/>
      <c r="C2745" s="394"/>
    </row>
    <row r="2746" s="391" customFormat="1" customHeight="1" spans="1:3">
      <c r="A2746" s="392"/>
      <c r="B2746" s="393"/>
      <c r="C2746" s="394"/>
    </row>
    <row r="2747" s="391" customFormat="1" customHeight="1" spans="1:3">
      <c r="A2747" s="392"/>
      <c r="B2747" s="393"/>
      <c r="C2747" s="394"/>
    </row>
    <row r="2748" s="391" customFormat="1" customHeight="1" spans="1:3">
      <c r="A2748" s="392"/>
      <c r="B2748" s="393"/>
      <c r="C2748" s="394"/>
    </row>
    <row r="2749" s="391" customFormat="1" customHeight="1" spans="1:3">
      <c r="A2749" s="392"/>
      <c r="B2749" s="393"/>
      <c r="C2749" s="394"/>
    </row>
    <row r="2750" s="391" customFormat="1" customHeight="1" spans="1:3">
      <c r="A2750" s="392"/>
      <c r="B2750" s="393"/>
      <c r="C2750" s="394"/>
    </row>
    <row r="2751" s="391" customFormat="1" customHeight="1" spans="1:3">
      <c r="A2751" s="392"/>
      <c r="B2751" s="393"/>
      <c r="C2751" s="394"/>
    </row>
    <row r="2752" s="391" customFormat="1" customHeight="1" spans="1:3">
      <c r="A2752" s="392"/>
      <c r="B2752" s="393"/>
      <c r="C2752" s="394"/>
    </row>
    <row r="2753" s="391" customFormat="1" customHeight="1" spans="1:3">
      <c r="A2753" s="392"/>
      <c r="B2753" s="393"/>
      <c r="C2753" s="394"/>
    </row>
    <row r="2754" s="391" customFormat="1" customHeight="1" spans="1:3">
      <c r="A2754" s="392"/>
      <c r="B2754" s="393"/>
      <c r="C2754" s="394"/>
    </row>
    <row r="2755" s="391" customFormat="1" customHeight="1" spans="1:3">
      <c r="A2755" s="392"/>
      <c r="B2755" s="393"/>
      <c r="C2755" s="394"/>
    </row>
    <row r="2756" s="391" customFormat="1" customHeight="1" spans="1:3">
      <c r="A2756" s="392"/>
      <c r="B2756" s="393"/>
      <c r="C2756" s="394"/>
    </row>
    <row r="2757" s="391" customFormat="1" customHeight="1" spans="1:3">
      <c r="A2757" s="392"/>
      <c r="B2757" s="393"/>
      <c r="C2757" s="394"/>
    </row>
    <row r="2758" s="391" customFormat="1" customHeight="1" spans="1:3">
      <c r="A2758" s="392"/>
      <c r="B2758" s="393"/>
      <c r="C2758" s="394"/>
    </row>
    <row r="2759" s="391" customFormat="1" customHeight="1" spans="1:3">
      <c r="A2759" s="392"/>
      <c r="B2759" s="393"/>
      <c r="C2759" s="394"/>
    </row>
    <row r="2760" s="391" customFormat="1" customHeight="1" spans="1:3">
      <c r="A2760" s="392"/>
      <c r="B2760" s="393"/>
      <c r="C2760" s="394"/>
    </row>
    <row r="2761" s="391" customFormat="1" customHeight="1" spans="1:3">
      <c r="A2761" s="392"/>
      <c r="B2761" s="393"/>
      <c r="C2761" s="394"/>
    </row>
    <row r="2762" s="391" customFormat="1" customHeight="1" spans="1:3">
      <c r="A2762" s="392"/>
      <c r="B2762" s="393"/>
      <c r="C2762" s="394"/>
    </row>
    <row r="2763" s="391" customFormat="1" customHeight="1" spans="1:3">
      <c r="A2763" s="392"/>
      <c r="B2763" s="393"/>
      <c r="C2763" s="394"/>
    </row>
    <row r="2764" s="391" customFormat="1" customHeight="1" spans="1:3">
      <c r="A2764" s="392"/>
      <c r="B2764" s="393"/>
      <c r="C2764" s="394"/>
    </row>
    <row r="2765" s="391" customFormat="1" customHeight="1" spans="1:3">
      <c r="A2765" s="392"/>
      <c r="B2765" s="393"/>
      <c r="C2765" s="394"/>
    </row>
    <row r="2766" s="391" customFormat="1" customHeight="1" spans="1:3">
      <c r="A2766" s="392"/>
      <c r="B2766" s="393"/>
      <c r="C2766" s="394"/>
    </row>
    <row r="2767" s="391" customFormat="1" customHeight="1" spans="1:3">
      <c r="A2767" s="392"/>
      <c r="B2767" s="393"/>
      <c r="C2767" s="394"/>
    </row>
    <row r="2768" s="391" customFormat="1" customHeight="1" spans="1:3">
      <c r="A2768" s="392"/>
      <c r="B2768" s="393"/>
      <c r="C2768" s="394"/>
    </row>
    <row r="2769" s="391" customFormat="1" customHeight="1" spans="1:3">
      <c r="A2769" s="392"/>
      <c r="B2769" s="393"/>
      <c r="C2769" s="394"/>
    </row>
    <row r="2770" s="391" customFormat="1" customHeight="1" spans="1:3">
      <c r="A2770" s="392"/>
      <c r="B2770" s="393"/>
      <c r="C2770" s="394"/>
    </row>
    <row r="2771" s="391" customFormat="1" customHeight="1" spans="1:3">
      <c r="A2771" s="392"/>
      <c r="B2771" s="393"/>
      <c r="C2771" s="394"/>
    </row>
    <row r="2772" s="391" customFormat="1" customHeight="1" spans="1:3">
      <c r="A2772" s="392"/>
      <c r="B2772" s="393"/>
      <c r="C2772" s="394"/>
    </row>
    <row r="2773" s="391" customFormat="1" customHeight="1" spans="1:3">
      <c r="A2773" s="392"/>
      <c r="B2773" s="393"/>
      <c r="C2773" s="394"/>
    </row>
    <row r="2774" s="391" customFormat="1" customHeight="1" spans="1:3">
      <c r="A2774" s="392"/>
      <c r="B2774" s="393"/>
      <c r="C2774" s="394"/>
    </row>
    <row r="2775" s="391" customFormat="1" customHeight="1" spans="1:3">
      <c r="A2775" s="392"/>
      <c r="B2775" s="393"/>
      <c r="C2775" s="394"/>
    </row>
    <row r="2776" s="391" customFormat="1" customHeight="1" spans="1:3">
      <c r="A2776" s="392"/>
      <c r="B2776" s="393"/>
      <c r="C2776" s="394"/>
    </row>
    <row r="2777" s="391" customFormat="1" customHeight="1" spans="1:3">
      <c r="A2777" s="392"/>
      <c r="B2777" s="393"/>
      <c r="C2777" s="394"/>
    </row>
    <row r="2778" s="391" customFormat="1" customHeight="1" spans="1:3">
      <c r="A2778" s="392"/>
      <c r="B2778" s="393"/>
      <c r="C2778" s="394"/>
    </row>
    <row r="2779" s="391" customFormat="1" customHeight="1" spans="1:3">
      <c r="A2779" s="392"/>
      <c r="B2779" s="393"/>
      <c r="C2779" s="394"/>
    </row>
    <row r="2780" s="391" customFormat="1" customHeight="1" spans="1:3">
      <c r="A2780" s="392"/>
      <c r="B2780" s="393"/>
      <c r="C2780" s="394"/>
    </row>
    <row r="2781" s="391" customFormat="1" customHeight="1" spans="1:3">
      <c r="A2781" s="392"/>
      <c r="B2781" s="393"/>
      <c r="C2781" s="394"/>
    </row>
    <row r="2782" s="391" customFormat="1" customHeight="1" spans="1:3">
      <c r="A2782" s="392"/>
      <c r="B2782" s="393"/>
      <c r="C2782" s="394"/>
    </row>
    <row r="2783" s="391" customFormat="1" customHeight="1" spans="1:3">
      <c r="A2783" s="392"/>
      <c r="B2783" s="393"/>
      <c r="C2783" s="394"/>
    </row>
    <row r="2784" s="391" customFormat="1" customHeight="1" spans="1:3">
      <c r="A2784" s="392"/>
      <c r="B2784" s="393"/>
      <c r="C2784" s="394"/>
    </row>
    <row r="2785" s="391" customFormat="1" customHeight="1" spans="1:3">
      <c r="A2785" s="392"/>
      <c r="B2785" s="393"/>
      <c r="C2785" s="394"/>
    </row>
    <row r="2786" s="391" customFormat="1" customHeight="1" spans="1:3">
      <c r="A2786" s="392"/>
      <c r="B2786" s="393"/>
      <c r="C2786" s="394"/>
    </row>
    <row r="2787" s="391" customFormat="1" customHeight="1" spans="1:3">
      <c r="A2787" s="392"/>
      <c r="B2787" s="393"/>
      <c r="C2787" s="394"/>
    </row>
    <row r="2788" s="391" customFormat="1" customHeight="1" spans="1:3">
      <c r="A2788" s="392"/>
      <c r="B2788" s="393"/>
      <c r="C2788" s="394"/>
    </row>
    <row r="2789" s="391" customFormat="1" customHeight="1" spans="1:3">
      <c r="A2789" s="392"/>
      <c r="B2789" s="393"/>
      <c r="C2789" s="394"/>
    </row>
    <row r="2790" s="391" customFormat="1" customHeight="1" spans="1:3">
      <c r="A2790" s="392"/>
      <c r="B2790" s="393"/>
      <c r="C2790" s="394"/>
    </row>
    <row r="2791" s="391" customFormat="1" customHeight="1" spans="1:3">
      <c r="A2791" s="392"/>
      <c r="B2791" s="393"/>
      <c r="C2791" s="394"/>
    </row>
    <row r="2792" s="391" customFormat="1" customHeight="1" spans="1:3">
      <c r="A2792" s="392"/>
      <c r="B2792" s="393"/>
      <c r="C2792" s="394"/>
    </row>
    <row r="2793" s="391" customFormat="1" customHeight="1" spans="1:3">
      <c r="A2793" s="392"/>
      <c r="B2793" s="393"/>
      <c r="C2793" s="394"/>
    </row>
    <row r="2794" s="391" customFormat="1" customHeight="1" spans="1:3">
      <c r="A2794" s="392"/>
      <c r="B2794" s="393"/>
      <c r="C2794" s="394"/>
    </row>
    <row r="2795" s="391" customFormat="1" customHeight="1" spans="1:3">
      <c r="A2795" s="392"/>
      <c r="B2795" s="393"/>
      <c r="C2795" s="394"/>
    </row>
    <row r="2796" s="391" customFormat="1" customHeight="1" spans="1:3">
      <c r="A2796" s="392"/>
      <c r="B2796" s="393"/>
      <c r="C2796" s="394"/>
    </row>
    <row r="2797" s="391" customFormat="1" customHeight="1" spans="1:3">
      <c r="A2797" s="392"/>
      <c r="B2797" s="393"/>
      <c r="C2797" s="394"/>
    </row>
    <row r="2798" s="391" customFormat="1" customHeight="1" spans="1:3">
      <c r="A2798" s="392"/>
      <c r="B2798" s="393"/>
      <c r="C2798" s="394"/>
    </row>
    <row r="2799" s="391" customFormat="1" customHeight="1" spans="1:3">
      <c r="A2799" s="392"/>
      <c r="B2799" s="393"/>
      <c r="C2799" s="394"/>
    </row>
    <row r="2800" s="391" customFormat="1" customHeight="1" spans="1:3">
      <c r="A2800" s="392"/>
      <c r="B2800" s="393"/>
      <c r="C2800" s="394"/>
    </row>
    <row r="2801" s="391" customFormat="1" customHeight="1" spans="1:3">
      <c r="A2801" s="392"/>
      <c r="B2801" s="393"/>
      <c r="C2801" s="394"/>
    </row>
    <row r="2802" s="391" customFormat="1" customHeight="1" spans="1:3">
      <c r="A2802" s="392"/>
      <c r="B2802" s="393"/>
      <c r="C2802" s="394"/>
    </row>
    <row r="2803" s="391" customFormat="1" customHeight="1" spans="1:3">
      <c r="A2803" s="392"/>
      <c r="B2803" s="393"/>
      <c r="C2803" s="394"/>
    </row>
    <row r="2804" s="391" customFormat="1" customHeight="1" spans="1:3">
      <c r="A2804" s="392"/>
      <c r="B2804" s="393"/>
      <c r="C2804" s="394"/>
    </row>
    <row r="2805" s="391" customFormat="1" customHeight="1" spans="1:3">
      <c r="A2805" s="392"/>
      <c r="B2805" s="393"/>
      <c r="C2805" s="394"/>
    </row>
    <row r="2806" s="391" customFormat="1" customHeight="1" spans="1:3">
      <c r="A2806" s="392"/>
      <c r="B2806" s="393"/>
      <c r="C2806" s="394"/>
    </row>
    <row r="2807" s="391" customFormat="1" customHeight="1" spans="1:3">
      <c r="A2807" s="392"/>
      <c r="B2807" s="393"/>
      <c r="C2807" s="394"/>
    </row>
    <row r="2808" s="391" customFormat="1" customHeight="1" spans="1:3">
      <c r="A2808" s="392"/>
      <c r="B2808" s="393"/>
      <c r="C2808" s="394"/>
    </row>
    <row r="2809" s="391" customFormat="1" customHeight="1" spans="1:3">
      <c r="A2809" s="392"/>
      <c r="B2809" s="393"/>
      <c r="C2809" s="394"/>
    </row>
    <row r="2810" s="391" customFormat="1" customHeight="1" spans="1:3">
      <c r="A2810" s="392"/>
      <c r="B2810" s="393"/>
      <c r="C2810" s="394"/>
    </row>
    <row r="2811" s="391" customFormat="1" customHeight="1" spans="1:3">
      <c r="A2811" s="392"/>
      <c r="B2811" s="393"/>
      <c r="C2811" s="394"/>
    </row>
    <row r="2812" s="391" customFormat="1" customHeight="1" spans="1:3">
      <c r="A2812" s="392"/>
      <c r="B2812" s="393"/>
      <c r="C2812" s="394"/>
    </row>
    <row r="2813" s="391" customFormat="1" customHeight="1" spans="1:3">
      <c r="A2813" s="392"/>
      <c r="B2813" s="393"/>
      <c r="C2813" s="394"/>
    </row>
    <row r="2814" s="391" customFormat="1" customHeight="1" spans="1:3">
      <c r="A2814" s="392"/>
      <c r="B2814" s="393"/>
      <c r="C2814" s="394"/>
    </row>
    <row r="2815" s="391" customFormat="1" customHeight="1" spans="1:3">
      <c r="A2815" s="392"/>
      <c r="B2815" s="393"/>
      <c r="C2815" s="394"/>
    </row>
    <row r="2816" s="391" customFormat="1" customHeight="1" spans="1:3">
      <c r="A2816" s="392"/>
      <c r="B2816" s="393"/>
      <c r="C2816" s="394"/>
    </row>
    <row r="2817" s="391" customFormat="1" customHeight="1" spans="1:3">
      <c r="A2817" s="392"/>
      <c r="B2817" s="393"/>
      <c r="C2817" s="394"/>
    </row>
    <row r="2818" s="391" customFormat="1" customHeight="1" spans="1:3">
      <c r="A2818" s="392"/>
      <c r="B2818" s="393"/>
      <c r="C2818" s="394"/>
    </row>
    <row r="2819" s="391" customFormat="1" customHeight="1" spans="1:3">
      <c r="A2819" s="392"/>
      <c r="B2819" s="393"/>
      <c r="C2819" s="394"/>
    </row>
    <row r="2820" s="391" customFormat="1" customHeight="1" spans="1:3">
      <c r="A2820" s="392"/>
      <c r="B2820" s="393"/>
      <c r="C2820" s="394"/>
    </row>
    <row r="2821" s="391" customFormat="1" customHeight="1" spans="1:3">
      <c r="A2821" s="392"/>
      <c r="B2821" s="393"/>
      <c r="C2821" s="394"/>
    </row>
    <row r="2822" s="391" customFormat="1" customHeight="1" spans="1:3">
      <c r="A2822" s="392"/>
      <c r="B2822" s="393"/>
      <c r="C2822" s="394"/>
    </row>
    <row r="2823" s="391" customFormat="1" customHeight="1" spans="1:3">
      <c r="A2823" s="392"/>
      <c r="B2823" s="393"/>
      <c r="C2823" s="394"/>
    </row>
    <row r="2824" s="391" customFormat="1" customHeight="1" spans="1:3">
      <c r="A2824" s="392"/>
      <c r="B2824" s="393"/>
      <c r="C2824" s="394"/>
    </row>
    <row r="2825" s="391" customFormat="1" customHeight="1" spans="1:3">
      <c r="A2825" s="392"/>
      <c r="B2825" s="393"/>
      <c r="C2825" s="394"/>
    </row>
    <row r="2826" s="391" customFormat="1" customHeight="1" spans="1:3">
      <c r="A2826" s="392"/>
      <c r="B2826" s="393"/>
      <c r="C2826" s="394"/>
    </row>
    <row r="2827" s="391" customFormat="1" customHeight="1" spans="1:3">
      <c r="A2827" s="392"/>
      <c r="B2827" s="393"/>
      <c r="C2827" s="394"/>
    </row>
    <row r="2828" s="391" customFormat="1" customHeight="1" spans="1:3">
      <c r="A2828" s="392"/>
      <c r="B2828" s="393"/>
      <c r="C2828" s="394"/>
    </row>
    <row r="2829" s="391" customFormat="1" customHeight="1" spans="1:3">
      <c r="A2829" s="392"/>
      <c r="B2829" s="393"/>
      <c r="C2829" s="394"/>
    </row>
    <row r="2830" s="391" customFormat="1" customHeight="1" spans="1:3">
      <c r="A2830" s="392"/>
      <c r="B2830" s="393"/>
      <c r="C2830" s="394"/>
    </row>
    <row r="2831" s="391" customFormat="1" customHeight="1" spans="1:3">
      <c r="A2831" s="392"/>
      <c r="B2831" s="393"/>
      <c r="C2831" s="394"/>
    </row>
    <row r="2832" s="391" customFormat="1" customHeight="1" spans="1:3">
      <c r="A2832" s="392"/>
      <c r="B2832" s="393"/>
      <c r="C2832" s="394"/>
    </row>
    <row r="2833" s="391" customFormat="1" customHeight="1" spans="1:3">
      <c r="A2833" s="392"/>
      <c r="B2833" s="393"/>
      <c r="C2833" s="394"/>
    </row>
    <row r="2834" s="391" customFormat="1" customHeight="1" spans="1:3">
      <c r="A2834" s="392"/>
      <c r="B2834" s="393"/>
      <c r="C2834" s="394"/>
    </row>
    <row r="2835" s="391" customFormat="1" customHeight="1" spans="1:3">
      <c r="A2835" s="392"/>
      <c r="B2835" s="393"/>
      <c r="C2835" s="394"/>
    </row>
    <row r="2836" s="391" customFormat="1" customHeight="1" spans="1:3">
      <c r="A2836" s="392"/>
      <c r="B2836" s="393"/>
      <c r="C2836" s="394"/>
    </row>
    <row r="2837" s="391" customFormat="1" customHeight="1" spans="1:3">
      <c r="A2837" s="392"/>
      <c r="B2837" s="393"/>
      <c r="C2837" s="394"/>
    </row>
    <row r="2838" s="391" customFormat="1" customHeight="1" spans="1:3">
      <c r="A2838" s="392"/>
      <c r="B2838" s="393"/>
      <c r="C2838" s="394"/>
    </row>
    <row r="2839" s="391" customFormat="1" customHeight="1" spans="1:3">
      <c r="A2839" s="392"/>
      <c r="B2839" s="393"/>
      <c r="C2839" s="394"/>
    </row>
    <row r="2840" s="391" customFormat="1" customHeight="1" spans="1:3">
      <c r="A2840" s="392"/>
      <c r="B2840" s="393"/>
      <c r="C2840" s="394"/>
    </row>
    <row r="2841" s="391" customFormat="1" customHeight="1" spans="1:3">
      <c r="A2841" s="392"/>
      <c r="B2841" s="393"/>
      <c r="C2841" s="394"/>
    </row>
    <row r="2842" s="391" customFormat="1" customHeight="1" spans="1:3">
      <c r="A2842" s="392"/>
      <c r="B2842" s="393"/>
      <c r="C2842" s="394"/>
    </row>
    <row r="2843" s="391" customFormat="1" customHeight="1" spans="1:3">
      <c r="A2843" s="392"/>
      <c r="B2843" s="393"/>
      <c r="C2843" s="394"/>
    </row>
    <row r="2844" s="391" customFormat="1" customHeight="1" spans="1:3">
      <c r="A2844" s="392"/>
      <c r="B2844" s="393"/>
      <c r="C2844" s="394"/>
    </row>
    <row r="2845" s="391" customFormat="1" customHeight="1" spans="1:3">
      <c r="A2845" s="392"/>
      <c r="B2845" s="393"/>
      <c r="C2845" s="394"/>
    </row>
    <row r="2846" s="391" customFormat="1" customHeight="1" spans="1:3">
      <c r="A2846" s="392"/>
      <c r="B2846" s="393"/>
      <c r="C2846" s="394"/>
    </row>
    <row r="2847" s="391" customFormat="1" customHeight="1" spans="1:3">
      <c r="A2847" s="392"/>
      <c r="B2847" s="393"/>
      <c r="C2847" s="394"/>
    </row>
    <row r="2848" s="391" customFormat="1" customHeight="1" spans="1:3">
      <c r="A2848" s="392"/>
      <c r="B2848" s="393"/>
      <c r="C2848" s="394"/>
    </row>
    <row r="2849" s="391" customFormat="1" customHeight="1" spans="1:3">
      <c r="A2849" s="392"/>
      <c r="B2849" s="393"/>
      <c r="C2849" s="394"/>
    </row>
    <row r="2850" s="391" customFormat="1" customHeight="1" spans="1:3">
      <c r="A2850" s="392"/>
      <c r="B2850" s="393"/>
      <c r="C2850" s="394"/>
    </row>
    <row r="2851" s="391" customFormat="1" customHeight="1" spans="1:3">
      <c r="A2851" s="392"/>
      <c r="B2851" s="393"/>
      <c r="C2851" s="394"/>
    </row>
    <row r="2852" s="391" customFormat="1" customHeight="1" spans="1:3">
      <c r="A2852" s="392"/>
      <c r="B2852" s="393"/>
      <c r="C2852" s="394"/>
    </row>
    <row r="2853" s="391" customFormat="1" customHeight="1" spans="1:3">
      <c r="A2853" s="392"/>
      <c r="B2853" s="393"/>
      <c r="C2853" s="394"/>
    </row>
    <row r="2854" s="391" customFormat="1" customHeight="1" spans="1:3">
      <c r="A2854" s="392"/>
      <c r="B2854" s="393"/>
      <c r="C2854" s="394"/>
    </row>
    <row r="2855" s="391" customFormat="1" customHeight="1" spans="1:3">
      <c r="A2855" s="392"/>
      <c r="B2855" s="393"/>
      <c r="C2855" s="394"/>
    </row>
    <row r="2856" s="391" customFormat="1" customHeight="1" spans="1:3">
      <c r="A2856" s="392"/>
      <c r="B2856" s="393"/>
      <c r="C2856" s="394"/>
    </row>
    <row r="2857" s="391" customFormat="1" customHeight="1" spans="1:3">
      <c r="A2857" s="392"/>
      <c r="B2857" s="393"/>
      <c r="C2857" s="394"/>
    </row>
    <row r="2858" s="391" customFormat="1" customHeight="1" spans="1:3">
      <c r="A2858" s="392"/>
      <c r="B2858" s="393"/>
      <c r="C2858" s="394"/>
    </row>
    <row r="2859" s="391" customFormat="1" customHeight="1" spans="1:3">
      <c r="A2859" s="392"/>
      <c r="B2859" s="393"/>
      <c r="C2859" s="394"/>
    </row>
    <row r="2860" s="391" customFormat="1" customHeight="1" spans="1:3">
      <c r="A2860" s="392"/>
      <c r="B2860" s="393"/>
      <c r="C2860" s="394"/>
    </row>
    <row r="2861" s="391" customFormat="1" customHeight="1" spans="1:3">
      <c r="A2861" s="392"/>
      <c r="B2861" s="393"/>
      <c r="C2861" s="394"/>
    </row>
    <row r="2862" s="391" customFormat="1" customHeight="1" spans="1:3">
      <c r="A2862" s="392"/>
      <c r="B2862" s="393"/>
      <c r="C2862" s="394"/>
    </row>
    <row r="2863" s="391" customFormat="1" customHeight="1" spans="1:3">
      <c r="A2863" s="392"/>
      <c r="B2863" s="393"/>
      <c r="C2863" s="394"/>
    </row>
    <row r="2864" s="391" customFormat="1" customHeight="1" spans="1:3">
      <c r="A2864" s="392"/>
      <c r="B2864" s="393"/>
      <c r="C2864" s="394"/>
    </row>
    <row r="2865" s="391" customFormat="1" customHeight="1" spans="1:3">
      <c r="A2865" s="392"/>
      <c r="B2865" s="393"/>
      <c r="C2865" s="394"/>
    </row>
    <row r="2866" s="391" customFormat="1" customHeight="1" spans="1:3">
      <c r="A2866" s="392"/>
      <c r="B2866" s="393"/>
      <c r="C2866" s="394"/>
    </row>
    <row r="2867" s="391" customFormat="1" customHeight="1" spans="1:3">
      <c r="A2867" s="392"/>
      <c r="B2867" s="393"/>
      <c r="C2867" s="394"/>
    </row>
    <row r="2868" s="391" customFormat="1" customHeight="1" spans="1:3">
      <c r="A2868" s="392"/>
      <c r="B2868" s="393"/>
      <c r="C2868" s="394"/>
    </row>
    <row r="2869" s="391" customFormat="1" customHeight="1" spans="1:3">
      <c r="A2869" s="392"/>
      <c r="B2869" s="393"/>
      <c r="C2869" s="394"/>
    </row>
    <row r="2870" s="391" customFormat="1" customHeight="1" spans="1:3">
      <c r="A2870" s="392"/>
      <c r="B2870" s="393"/>
      <c r="C2870" s="394"/>
    </row>
    <row r="2871" s="391" customFormat="1" customHeight="1" spans="1:3">
      <c r="A2871" s="392"/>
      <c r="B2871" s="393"/>
      <c r="C2871" s="394"/>
    </row>
    <row r="2872" s="391" customFormat="1" customHeight="1" spans="1:3">
      <c r="A2872" s="392"/>
      <c r="B2872" s="393"/>
      <c r="C2872" s="394"/>
    </row>
    <row r="2873" s="391" customFormat="1" customHeight="1" spans="1:3">
      <c r="A2873" s="392"/>
      <c r="B2873" s="393"/>
      <c r="C2873" s="394"/>
    </row>
    <row r="2874" s="391" customFormat="1" customHeight="1" spans="1:3">
      <c r="A2874" s="392"/>
      <c r="B2874" s="393"/>
      <c r="C2874" s="394"/>
    </row>
    <row r="2875" s="391" customFormat="1" customHeight="1" spans="1:3">
      <c r="A2875" s="392"/>
      <c r="B2875" s="393"/>
      <c r="C2875" s="394"/>
    </row>
    <row r="2876" s="391" customFormat="1" customHeight="1" spans="1:3">
      <c r="A2876" s="392"/>
      <c r="B2876" s="393"/>
      <c r="C2876" s="394"/>
    </row>
    <row r="2877" s="391" customFormat="1" customHeight="1" spans="1:3">
      <c r="A2877" s="392"/>
      <c r="B2877" s="393"/>
      <c r="C2877" s="394"/>
    </row>
    <row r="2878" s="391" customFormat="1" customHeight="1" spans="1:3">
      <c r="A2878" s="392"/>
      <c r="B2878" s="393"/>
      <c r="C2878" s="394"/>
    </row>
    <row r="2879" s="391" customFormat="1" customHeight="1" spans="1:3">
      <c r="A2879" s="392"/>
      <c r="B2879" s="393"/>
      <c r="C2879" s="394"/>
    </row>
    <row r="2880" s="391" customFormat="1" customHeight="1" spans="1:3">
      <c r="A2880" s="392"/>
      <c r="B2880" s="393"/>
      <c r="C2880" s="394"/>
    </row>
    <row r="2881" s="391" customFormat="1" customHeight="1" spans="1:3">
      <c r="A2881" s="392"/>
      <c r="B2881" s="393"/>
      <c r="C2881" s="394"/>
    </row>
    <row r="2882" s="391" customFormat="1" customHeight="1" spans="1:3">
      <c r="A2882" s="392"/>
      <c r="B2882" s="393"/>
      <c r="C2882" s="394"/>
    </row>
    <row r="2883" s="391" customFormat="1" customHeight="1" spans="1:3">
      <c r="A2883" s="392"/>
      <c r="B2883" s="393"/>
      <c r="C2883" s="394"/>
    </row>
    <row r="2884" s="391" customFormat="1" customHeight="1" spans="1:3">
      <c r="A2884" s="392"/>
      <c r="B2884" s="393"/>
      <c r="C2884" s="394"/>
    </row>
    <row r="2885" s="391" customFormat="1" customHeight="1" spans="1:3">
      <c r="A2885" s="392"/>
      <c r="B2885" s="393"/>
      <c r="C2885" s="394"/>
    </row>
    <row r="2886" s="391" customFormat="1" customHeight="1" spans="1:3">
      <c r="A2886" s="392"/>
      <c r="B2886" s="393"/>
      <c r="C2886" s="394"/>
    </row>
    <row r="2887" s="391" customFormat="1" customHeight="1" spans="1:3">
      <c r="A2887" s="392"/>
      <c r="B2887" s="393"/>
      <c r="C2887" s="394"/>
    </row>
    <row r="2888" s="391" customFormat="1" customHeight="1" spans="1:3">
      <c r="A2888" s="392"/>
      <c r="B2888" s="393"/>
      <c r="C2888" s="394"/>
    </row>
    <row r="2889" s="391" customFormat="1" customHeight="1" spans="1:3">
      <c r="A2889" s="392"/>
      <c r="B2889" s="393"/>
      <c r="C2889" s="394"/>
    </row>
    <row r="2890" s="391" customFormat="1" customHeight="1" spans="1:3">
      <c r="A2890" s="392"/>
      <c r="B2890" s="393"/>
      <c r="C2890" s="394"/>
    </row>
    <row r="2891" s="391" customFormat="1" customHeight="1" spans="1:3">
      <c r="A2891" s="392"/>
      <c r="B2891" s="393"/>
      <c r="C2891" s="394"/>
    </row>
    <row r="2892" s="391" customFormat="1" customHeight="1" spans="1:3">
      <c r="A2892" s="392"/>
      <c r="B2892" s="393"/>
      <c r="C2892" s="394"/>
    </row>
    <row r="2893" s="391" customFormat="1" customHeight="1" spans="1:3">
      <c r="A2893" s="392"/>
      <c r="B2893" s="393"/>
      <c r="C2893" s="394"/>
    </row>
    <row r="2894" s="391" customFormat="1" customHeight="1" spans="1:3">
      <c r="A2894" s="392"/>
      <c r="B2894" s="393"/>
      <c r="C2894" s="394"/>
    </row>
    <row r="2895" s="391" customFormat="1" customHeight="1" spans="1:3">
      <c r="A2895" s="392"/>
      <c r="B2895" s="393"/>
      <c r="C2895" s="394"/>
    </row>
    <row r="2896" s="391" customFormat="1" customHeight="1" spans="1:3">
      <c r="A2896" s="392"/>
      <c r="B2896" s="393"/>
      <c r="C2896" s="394"/>
    </row>
    <row r="2897" s="391" customFormat="1" customHeight="1" spans="1:3">
      <c r="A2897" s="392"/>
      <c r="B2897" s="393"/>
      <c r="C2897" s="394"/>
    </row>
    <row r="2898" s="391" customFormat="1" customHeight="1" spans="1:3">
      <c r="A2898" s="392"/>
      <c r="B2898" s="393"/>
      <c r="C2898" s="394"/>
    </row>
    <row r="2899" s="391" customFormat="1" customHeight="1" spans="1:3">
      <c r="A2899" s="392"/>
      <c r="B2899" s="393"/>
      <c r="C2899" s="394"/>
    </row>
    <row r="2900" s="391" customFormat="1" customHeight="1" spans="1:3">
      <c r="A2900" s="392"/>
      <c r="B2900" s="393"/>
      <c r="C2900" s="394"/>
    </row>
    <row r="2901" s="391" customFormat="1" customHeight="1" spans="1:3">
      <c r="A2901" s="392"/>
      <c r="B2901" s="393"/>
      <c r="C2901" s="394"/>
    </row>
    <row r="2902" s="391" customFormat="1" customHeight="1" spans="1:3">
      <c r="A2902" s="392"/>
      <c r="B2902" s="393"/>
      <c r="C2902" s="394"/>
    </row>
    <row r="2903" s="391" customFormat="1" customHeight="1" spans="1:3">
      <c r="A2903" s="392"/>
      <c r="B2903" s="393"/>
      <c r="C2903" s="394"/>
    </row>
    <row r="2904" s="391" customFormat="1" customHeight="1" spans="1:3">
      <c r="A2904" s="392"/>
      <c r="B2904" s="393"/>
      <c r="C2904" s="394"/>
    </row>
    <row r="2905" s="391" customFormat="1" customHeight="1" spans="1:3">
      <c r="A2905" s="392"/>
      <c r="B2905" s="393"/>
      <c r="C2905" s="394"/>
    </row>
    <row r="2906" s="391" customFormat="1" customHeight="1" spans="1:3">
      <c r="A2906" s="392"/>
      <c r="B2906" s="393"/>
      <c r="C2906" s="394"/>
    </row>
    <row r="2907" s="391" customFormat="1" customHeight="1" spans="1:3">
      <c r="A2907" s="392"/>
      <c r="B2907" s="393"/>
      <c r="C2907" s="394"/>
    </row>
    <row r="2908" s="391" customFormat="1" customHeight="1" spans="1:3">
      <c r="A2908" s="392"/>
      <c r="B2908" s="393"/>
      <c r="C2908" s="394"/>
    </row>
    <row r="2909" s="391" customFormat="1" customHeight="1" spans="1:3">
      <c r="A2909" s="392"/>
      <c r="B2909" s="393"/>
      <c r="C2909" s="394"/>
    </row>
    <row r="2910" s="391" customFormat="1" customHeight="1" spans="1:3">
      <c r="A2910" s="392"/>
      <c r="B2910" s="393"/>
      <c r="C2910" s="394"/>
    </row>
    <row r="2911" s="391" customFormat="1" customHeight="1" spans="1:3">
      <c r="A2911" s="392"/>
      <c r="B2911" s="393"/>
      <c r="C2911" s="394"/>
    </row>
    <row r="2912" s="391" customFormat="1" customHeight="1" spans="1:3">
      <c r="A2912" s="392"/>
      <c r="B2912" s="393"/>
      <c r="C2912" s="394"/>
    </row>
    <row r="2913" s="391" customFormat="1" customHeight="1" spans="1:3">
      <c r="A2913" s="392"/>
      <c r="B2913" s="393"/>
      <c r="C2913" s="394"/>
    </row>
    <row r="2914" s="391" customFormat="1" customHeight="1" spans="1:3">
      <c r="A2914" s="392"/>
      <c r="B2914" s="393"/>
      <c r="C2914" s="394"/>
    </row>
    <row r="2915" s="391" customFormat="1" customHeight="1" spans="1:3">
      <c r="A2915" s="392"/>
      <c r="B2915" s="393"/>
      <c r="C2915" s="394"/>
    </row>
    <row r="2916" s="391" customFormat="1" customHeight="1" spans="1:3">
      <c r="A2916" s="392"/>
      <c r="B2916" s="393"/>
      <c r="C2916" s="394"/>
    </row>
    <row r="2917" s="391" customFormat="1" customHeight="1" spans="1:3">
      <c r="A2917" s="392"/>
      <c r="B2917" s="393"/>
      <c r="C2917" s="394"/>
    </row>
    <row r="2918" s="391" customFormat="1" customHeight="1" spans="1:3">
      <c r="A2918" s="392"/>
      <c r="B2918" s="393"/>
      <c r="C2918" s="394"/>
    </row>
    <row r="2919" s="391" customFormat="1" customHeight="1" spans="1:3">
      <c r="A2919" s="392"/>
      <c r="B2919" s="393"/>
      <c r="C2919" s="394"/>
    </row>
    <row r="2920" s="391" customFormat="1" customHeight="1" spans="1:3">
      <c r="A2920" s="392"/>
      <c r="B2920" s="393"/>
      <c r="C2920" s="394"/>
    </row>
    <row r="2921" s="391" customFormat="1" customHeight="1" spans="1:3">
      <c r="A2921" s="392"/>
      <c r="B2921" s="393"/>
      <c r="C2921" s="394"/>
    </row>
    <row r="2922" s="391" customFormat="1" customHeight="1" spans="1:3">
      <c r="A2922" s="392"/>
      <c r="B2922" s="393"/>
      <c r="C2922" s="394"/>
    </row>
    <row r="2923" s="391" customFormat="1" customHeight="1" spans="1:3">
      <c r="A2923" s="392"/>
      <c r="B2923" s="393"/>
      <c r="C2923" s="394"/>
    </row>
    <row r="2924" s="391" customFormat="1" customHeight="1" spans="1:3">
      <c r="A2924" s="392"/>
      <c r="B2924" s="393"/>
      <c r="C2924" s="394"/>
    </row>
    <row r="2925" s="391" customFormat="1" customHeight="1" spans="1:3">
      <c r="A2925" s="392"/>
      <c r="B2925" s="393"/>
      <c r="C2925" s="394"/>
    </row>
    <row r="2926" s="391" customFormat="1" customHeight="1" spans="1:3">
      <c r="A2926" s="392"/>
      <c r="B2926" s="393"/>
      <c r="C2926" s="394"/>
    </row>
    <row r="2927" s="391" customFormat="1" customHeight="1" spans="1:3">
      <c r="A2927" s="392"/>
      <c r="B2927" s="393"/>
      <c r="C2927" s="394"/>
    </row>
    <row r="2928" s="391" customFormat="1" customHeight="1" spans="1:3">
      <c r="A2928" s="392"/>
      <c r="B2928" s="393"/>
      <c r="C2928" s="394"/>
    </row>
    <row r="2929" s="391" customFormat="1" customHeight="1" spans="1:3">
      <c r="A2929" s="392"/>
      <c r="B2929" s="393"/>
      <c r="C2929" s="394"/>
    </row>
    <row r="2930" s="391" customFormat="1" customHeight="1" spans="1:3">
      <c r="A2930" s="392"/>
      <c r="B2930" s="393"/>
      <c r="C2930" s="394"/>
    </row>
    <row r="2931" s="391" customFormat="1" customHeight="1" spans="1:3">
      <c r="A2931" s="392"/>
      <c r="B2931" s="393"/>
      <c r="C2931" s="394"/>
    </row>
    <row r="2932" s="391" customFormat="1" customHeight="1" spans="1:3">
      <c r="A2932" s="392"/>
      <c r="B2932" s="393"/>
      <c r="C2932" s="394"/>
    </row>
    <row r="2933" s="391" customFormat="1" customHeight="1" spans="1:3">
      <c r="A2933" s="392"/>
      <c r="B2933" s="393"/>
      <c r="C2933" s="394"/>
    </row>
    <row r="2934" s="391" customFormat="1" customHeight="1" spans="1:3">
      <c r="A2934" s="392"/>
      <c r="B2934" s="393"/>
      <c r="C2934" s="394"/>
    </row>
    <row r="2935" s="391" customFormat="1" customHeight="1" spans="1:3">
      <c r="A2935" s="392"/>
      <c r="B2935" s="393"/>
      <c r="C2935" s="394"/>
    </row>
    <row r="2936" s="391" customFormat="1" customHeight="1" spans="1:3">
      <c r="A2936" s="392"/>
      <c r="B2936" s="393"/>
      <c r="C2936" s="394"/>
    </row>
    <row r="2937" s="391" customFormat="1" customHeight="1" spans="1:3">
      <c r="A2937" s="392"/>
      <c r="B2937" s="393"/>
      <c r="C2937" s="394"/>
    </row>
    <row r="2938" s="391" customFormat="1" customHeight="1" spans="1:3">
      <c r="A2938" s="392"/>
      <c r="B2938" s="393"/>
      <c r="C2938" s="394"/>
    </row>
    <row r="2939" s="391" customFormat="1" customHeight="1" spans="1:3">
      <c r="A2939" s="392"/>
      <c r="B2939" s="393"/>
      <c r="C2939" s="394"/>
    </row>
    <row r="2940" s="391" customFormat="1" customHeight="1" spans="1:3">
      <c r="A2940" s="392"/>
      <c r="B2940" s="393"/>
      <c r="C2940" s="394"/>
    </row>
    <row r="2941" s="391" customFormat="1" customHeight="1" spans="1:3">
      <c r="A2941" s="392"/>
      <c r="B2941" s="393"/>
      <c r="C2941" s="394"/>
    </row>
    <row r="2942" s="391" customFormat="1" customHeight="1" spans="1:3">
      <c r="A2942" s="392"/>
      <c r="B2942" s="393"/>
      <c r="C2942" s="394"/>
    </row>
    <row r="2943" s="391" customFormat="1" customHeight="1" spans="1:3">
      <c r="A2943" s="392"/>
      <c r="B2943" s="393"/>
      <c r="C2943" s="394"/>
    </row>
    <row r="2944" s="391" customFormat="1" customHeight="1" spans="1:3">
      <c r="A2944" s="392"/>
      <c r="B2944" s="393"/>
      <c r="C2944" s="394"/>
    </row>
    <row r="2945" s="391" customFormat="1" customHeight="1" spans="1:3">
      <c r="A2945" s="392"/>
      <c r="B2945" s="393"/>
      <c r="C2945" s="394"/>
    </row>
    <row r="2946" s="391" customFormat="1" customHeight="1" spans="1:3">
      <c r="A2946" s="392"/>
      <c r="B2946" s="393"/>
      <c r="C2946" s="394"/>
    </row>
    <row r="2947" s="391" customFormat="1" customHeight="1" spans="1:3">
      <c r="A2947" s="392"/>
      <c r="B2947" s="393"/>
      <c r="C2947" s="394"/>
    </row>
    <row r="2948" s="391" customFormat="1" customHeight="1" spans="1:3">
      <c r="A2948" s="392"/>
      <c r="B2948" s="393"/>
      <c r="C2948" s="394"/>
    </row>
    <row r="2949" s="391" customFormat="1" customHeight="1" spans="1:3">
      <c r="A2949" s="392"/>
      <c r="B2949" s="393"/>
      <c r="C2949" s="394"/>
    </row>
    <row r="2950" s="391" customFormat="1" customHeight="1" spans="1:3">
      <c r="A2950" s="392"/>
      <c r="B2950" s="393"/>
      <c r="C2950" s="394"/>
    </row>
    <row r="2951" s="391" customFormat="1" customHeight="1" spans="1:3">
      <c r="A2951" s="392"/>
      <c r="B2951" s="393"/>
      <c r="C2951" s="394"/>
    </row>
    <row r="2952" s="391" customFormat="1" customHeight="1" spans="1:3">
      <c r="A2952" s="392"/>
      <c r="B2952" s="393"/>
      <c r="C2952" s="394"/>
    </row>
    <row r="2953" s="391" customFormat="1" customHeight="1" spans="1:3">
      <c r="A2953" s="392"/>
      <c r="B2953" s="393"/>
      <c r="C2953" s="394"/>
    </row>
    <row r="2954" s="391" customFormat="1" customHeight="1" spans="1:3">
      <c r="A2954" s="392"/>
      <c r="B2954" s="393"/>
      <c r="C2954" s="394"/>
    </row>
    <row r="2955" s="391" customFormat="1" customHeight="1" spans="1:3">
      <c r="A2955" s="392"/>
      <c r="B2955" s="393"/>
      <c r="C2955" s="394"/>
    </row>
    <row r="2956" s="391" customFormat="1" customHeight="1" spans="1:3">
      <c r="A2956" s="392"/>
      <c r="B2956" s="393"/>
      <c r="C2956" s="394"/>
    </row>
    <row r="2957" s="391" customFormat="1" customHeight="1" spans="1:3">
      <c r="A2957" s="392"/>
      <c r="B2957" s="393"/>
      <c r="C2957" s="394"/>
    </row>
    <row r="2958" s="391" customFormat="1" customHeight="1" spans="1:3">
      <c r="A2958" s="392"/>
      <c r="B2958" s="393"/>
      <c r="C2958" s="394"/>
    </row>
    <row r="2959" s="391" customFormat="1" customHeight="1" spans="1:3">
      <c r="A2959" s="392"/>
      <c r="B2959" s="393"/>
      <c r="C2959" s="394"/>
    </row>
    <row r="2960" s="391" customFormat="1" customHeight="1" spans="1:3">
      <c r="A2960" s="392"/>
      <c r="B2960" s="393"/>
      <c r="C2960" s="394"/>
    </row>
    <row r="2961" s="391" customFormat="1" customHeight="1" spans="1:3">
      <c r="A2961" s="392"/>
      <c r="B2961" s="393"/>
      <c r="C2961" s="394"/>
    </row>
    <row r="2962" s="391" customFormat="1" customHeight="1" spans="1:3">
      <c r="A2962" s="392"/>
      <c r="B2962" s="393"/>
      <c r="C2962" s="394"/>
    </row>
    <row r="2963" s="391" customFormat="1" customHeight="1" spans="1:3">
      <c r="A2963" s="392"/>
      <c r="B2963" s="393"/>
      <c r="C2963" s="394"/>
    </row>
    <row r="2964" s="391" customFormat="1" customHeight="1" spans="1:3">
      <c r="A2964" s="392"/>
      <c r="B2964" s="393"/>
      <c r="C2964" s="394"/>
    </row>
    <row r="2965" s="391" customFormat="1" customHeight="1" spans="1:3">
      <c r="A2965" s="392"/>
      <c r="B2965" s="393"/>
      <c r="C2965" s="394"/>
    </row>
    <row r="2966" s="391" customFormat="1" customHeight="1" spans="1:3">
      <c r="A2966" s="392"/>
      <c r="B2966" s="393"/>
      <c r="C2966" s="394"/>
    </row>
    <row r="2967" s="391" customFormat="1" customHeight="1" spans="1:3">
      <c r="A2967" s="392"/>
      <c r="B2967" s="393"/>
      <c r="C2967" s="394"/>
    </row>
    <row r="2968" s="391" customFormat="1" customHeight="1" spans="1:3">
      <c r="A2968" s="392"/>
      <c r="B2968" s="393"/>
      <c r="C2968" s="394"/>
    </row>
    <row r="2969" s="391" customFormat="1" customHeight="1" spans="1:3">
      <c r="A2969" s="392"/>
      <c r="B2969" s="393"/>
      <c r="C2969" s="394"/>
    </row>
    <row r="2970" s="391" customFormat="1" customHeight="1" spans="1:3">
      <c r="A2970" s="392"/>
      <c r="B2970" s="393"/>
      <c r="C2970" s="394"/>
    </row>
    <row r="2971" s="391" customFormat="1" customHeight="1" spans="1:3">
      <c r="A2971" s="392"/>
      <c r="B2971" s="393"/>
      <c r="C2971" s="394"/>
    </row>
    <row r="2972" s="391" customFormat="1" customHeight="1" spans="1:3">
      <c r="A2972" s="392"/>
      <c r="B2972" s="393"/>
      <c r="C2972" s="394"/>
    </row>
    <row r="2973" s="391" customFormat="1" customHeight="1" spans="1:3">
      <c r="A2973" s="392"/>
      <c r="B2973" s="393"/>
      <c r="C2973" s="394"/>
    </row>
    <row r="2974" s="391" customFormat="1" customHeight="1" spans="1:3">
      <c r="A2974" s="392"/>
      <c r="B2974" s="393"/>
      <c r="C2974" s="394"/>
    </row>
    <row r="2975" s="391" customFormat="1" customHeight="1" spans="1:3">
      <c r="A2975" s="392"/>
      <c r="B2975" s="393"/>
      <c r="C2975" s="394"/>
    </row>
    <row r="2976" s="391" customFormat="1" customHeight="1" spans="1:3">
      <c r="A2976" s="392"/>
      <c r="B2976" s="393"/>
      <c r="C2976" s="394"/>
    </row>
    <row r="2977" s="391" customFormat="1" customHeight="1" spans="1:3">
      <c r="A2977" s="392"/>
      <c r="B2977" s="393"/>
      <c r="C2977" s="394"/>
    </row>
    <row r="2978" s="391" customFormat="1" customHeight="1" spans="1:3">
      <c r="A2978" s="392"/>
      <c r="B2978" s="393"/>
      <c r="C2978" s="394"/>
    </row>
    <row r="2979" s="391" customFormat="1" customHeight="1" spans="1:3">
      <c r="A2979" s="392"/>
      <c r="B2979" s="393"/>
      <c r="C2979" s="394"/>
    </row>
    <row r="2980" s="391" customFormat="1" customHeight="1" spans="1:3">
      <c r="A2980" s="392"/>
      <c r="B2980" s="393"/>
      <c r="C2980" s="394"/>
    </row>
    <row r="2981" s="391" customFormat="1" customHeight="1" spans="1:3">
      <c r="A2981" s="392"/>
      <c r="B2981" s="393"/>
      <c r="C2981" s="394"/>
    </row>
    <row r="2982" s="391" customFormat="1" customHeight="1" spans="1:3">
      <c r="A2982" s="392"/>
      <c r="B2982" s="393"/>
      <c r="C2982" s="394"/>
    </row>
    <row r="2983" s="391" customFormat="1" customHeight="1" spans="1:3">
      <c r="A2983" s="392"/>
      <c r="B2983" s="393"/>
      <c r="C2983" s="394"/>
    </row>
    <row r="2984" s="391" customFormat="1" customHeight="1" spans="1:3">
      <c r="A2984" s="392"/>
      <c r="B2984" s="393"/>
      <c r="C2984" s="394"/>
    </row>
    <row r="2985" s="391" customFormat="1" customHeight="1" spans="1:3">
      <c r="A2985" s="392"/>
      <c r="B2985" s="393"/>
      <c r="C2985" s="394"/>
    </row>
    <row r="2986" s="391" customFormat="1" customHeight="1" spans="1:3">
      <c r="A2986" s="392"/>
      <c r="B2986" s="393"/>
      <c r="C2986" s="394"/>
    </row>
    <row r="2987" s="391" customFormat="1" customHeight="1" spans="1:3">
      <c r="A2987" s="392"/>
      <c r="B2987" s="393"/>
      <c r="C2987" s="394"/>
    </row>
    <row r="2988" s="391" customFormat="1" customHeight="1" spans="1:3">
      <c r="A2988" s="392"/>
      <c r="B2988" s="393"/>
      <c r="C2988" s="394"/>
    </row>
    <row r="2989" s="391" customFormat="1" customHeight="1" spans="1:3">
      <c r="A2989" s="392"/>
      <c r="B2989" s="393"/>
      <c r="C2989" s="394"/>
    </row>
    <row r="2990" s="391" customFormat="1" customHeight="1" spans="1:3">
      <c r="A2990" s="392"/>
      <c r="B2990" s="393"/>
      <c r="C2990" s="394"/>
    </row>
    <row r="2991" s="391" customFormat="1" customHeight="1" spans="1:3">
      <c r="A2991" s="392"/>
      <c r="B2991" s="393"/>
      <c r="C2991" s="394"/>
    </row>
    <row r="2992" s="391" customFormat="1" customHeight="1" spans="1:3">
      <c r="A2992" s="392"/>
      <c r="B2992" s="393"/>
      <c r="C2992" s="394"/>
    </row>
    <row r="2993" s="391" customFormat="1" customHeight="1" spans="1:3">
      <c r="A2993" s="392"/>
      <c r="B2993" s="393"/>
      <c r="C2993" s="394"/>
    </row>
    <row r="2994" s="391" customFormat="1" customHeight="1" spans="1:3">
      <c r="A2994" s="392"/>
      <c r="B2994" s="393"/>
      <c r="C2994" s="394"/>
    </row>
    <row r="2995" s="391" customFormat="1" customHeight="1" spans="1:3">
      <c r="A2995" s="392"/>
      <c r="B2995" s="393"/>
      <c r="C2995" s="394"/>
    </row>
    <row r="2996" s="391" customFormat="1" customHeight="1" spans="1:3">
      <c r="A2996" s="392"/>
      <c r="B2996" s="393"/>
      <c r="C2996" s="394"/>
    </row>
    <row r="2997" s="391" customFormat="1" customHeight="1" spans="1:3">
      <c r="A2997" s="392"/>
      <c r="B2997" s="393"/>
      <c r="C2997" s="394"/>
    </row>
    <row r="2998" s="391" customFormat="1" customHeight="1" spans="1:3">
      <c r="A2998" s="392"/>
      <c r="B2998" s="393"/>
      <c r="C2998" s="394"/>
    </row>
    <row r="2999" s="391" customFormat="1" customHeight="1" spans="1:3">
      <c r="A2999" s="392"/>
      <c r="B2999" s="393"/>
      <c r="C2999" s="394"/>
    </row>
    <row r="3000" s="391" customFormat="1" customHeight="1" spans="1:3">
      <c r="A3000" s="392"/>
      <c r="B3000" s="393"/>
      <c r="C3000" s="394"/>
    </row>
    <row r="3001" s="391" customFormat="1" customHeight="1" spans="1:3">
      <c r="A3001" s="392"/>
      <c r="B3001" s="393"/>
      <c r="C3001" s="394"/>
    </row>
    <row r="3002" s="391" customFormat="1" customHeight="1" spans="1:3">
      <c r="A3002" s="392"/>
      <c r="B3002" s="393"/>
      <c r="C3002" s="394"/>
    </row>
    <row r="3003" s="391" customFormat="1" customHeight="1" spans="1:3">
      <c r="A3003" s="392"/>
      <c r="B3003" s="393"/>
      <c r="C3003" s="394"/>
    </row>
    <row r="3004" s="391" customFormat="1" customHeight="1" spans="1:3">
      <c r="A3004" s="392"/>
      <c r="B3004" s="393"/>
      <c r="C3004" s="394"/>
    </row>
    <row r="3005" s="391" customFormat="1" customHeight="1" spans="1:3">
      <c r="A3005" s="392"/>
      <c r="B3005" s="393"/>
      <c r="C3005" s="394"/>
    </row>
    <row r="3006" s="391" customFormat="1" customHeight="1" spans="1:3">
      <c r="A3006" s="392"/>
      <c r="B3006" s="393"/>
      <c r="C3006" s="394"/>
    </row>
    <row r="3007" s="391" customFormat="1" customHeight="1" spans="1:3">
      <c r="A3007" s="392"/>
      <c r="B3007" s="393"/>
      <c r="C3007" s="394"/>
    </row>
    <row r="3008" s="391" customFormat="1" customHeight="1" spans="1:3">
      <c r="A3008" s="392"/>
      <c r="B3008" s="393"/>
      <c r="C3008" s="394"/>
    </row>
    <row r="3009" s="391" customFormat="1" customHeight="1" spans="1:3">
      <c r="A3009" s="392"/>
      <c r="B3009" s="393"/>
      <c r="C3009" s="394"/>
    </row>
    <row r="3010" s="391" customFormat="1" customHeight="1" spans="1:3">
      <c r="A3010" s="392"/>
      <c r="B3010" s="393"/>
      <c r="C3010" s="394"/>
    </row>
    <row r="3011" s="391" customFormat="1" customHeight="1" spans="1:3">
      <c r="A3011" s="392"/>
      <c r="B3011" s="393"/>
      <c r="C3011" s="394"/>
    </row>
    <row r="3012" s="391" customFormat="1" customHeight="1" spans="1:3">
      <c r="A3012" s="392"/>
      <c r="B3012" s="393"/>
      <c r="C3012" s="394"/>
    </row>
    <row r="3013" s="391" customFormat="1" customHeight="1" spans="1:3">
      <c r="A3013" s="392"/>
      <c r="B3013" s="393"/>
      <c r="C3013" s="394"/>
    </row>
    <row r="3014" s="391" customFormat="1" customHeight="1" spans="1:3">
      <c r="A3014" s="392"/>
      <c r="B3014" s="393"/>
      <c r="C3014" s="394"/>
    </row>
    <row r="3015" s="391" customFormat="1" customHeight="1" spans="1:3">
      <c r="A3015" s="392"/>
      <c r="B3015" s="393"/>
      <c r="C3015" s="394"/>
    </row>
    <row r="3016" s="391" customFormat="1" customHeight="1" spans="1:3">
      <c r="A3016" s="392"/>
      <c r="B3016" s="393"/>
      <c r="C3016" s="394"/>
    </row>
    <row r="3017" s="391" customFormat="1" customHeight="1" spans="1:3">
      <c r="A3017" s="392"/>
      <c r="B3017" s="393"/>
      <c r="C3017" s="394"/>
    </row>
    <row r="3018" s="391" customFormat="1" customHeight="1" spans="1:3">
      <c r="A3018" s="392"/>
      <c r="B3018" s="393"/>
      <c r="C3018" s="394"/>
    </row>
    <row r="3019" s="391" customFormat="1" customHeight="1" spans="1:3">
      <c r="A3019" s="392"/>
      <c r="B3019" s="393"/>
      <c r="C3019" s="394"/>
    </row>
    <row r="3020" s="391" customFormat="1" customHeight="1" spans="1:3">
      <c r="A3020" s="392"/>
      <c r="B3020" s="393"/>
      <c r="C3020" s="394"/>
    </row>
    <row r="3021" s="391" customFormat="1" customHeight="1" spans="1:3">
      <c r="A3021" s="392"/>
      <c r="B3021" s="393"/>
      <c r="C3021" s="394"/>
    </row>
    <row r="3022" s="391" customFormat="1" customHeight="1" spans="1:3">
      <c r="A3022" s="392"/>
      <c r="B3022" s="393"/>
      <c r="C3022" s="394"/>
    </row>
    <row r="3023" s="391" customFormat="1" customHeight="1" spans="1:3">
      <c r="A3023" s="392"/>
      <c r="B3023" s="393"/>
      <c r="C3023" s="394"/>
    </row>
    <row r="3024" s="391" customFormat="1" customHeight="1" spans="1:3">
      <c r="A3024" s="392"/>
      <c r="B3024" s="393"/>
      <c r="C3024" s="394"/>
    </row>
    <row r="3025" s="391" customFormat="1" customHeight="1" spans="1:3">
      <c r="A3025" s="392"/>
      <c r="B3025" s="393"/>
      <c r="C3025" s="394"/>
    </row>
    <row r="3026" s="391" customFormat="1" customHeight="1" spans="1:3">
      <c r="A3026" s="392"/>
      <c r="B3026" s="393"/>
      <c r="C3026" s="394"/>
    </row>
    <row r="3027" s="391" customFormat="1" customHeight="1" spans="1:3">
      <c r="A3027" s="392"/>
      <c r="B3027" s="393"/>
      <c r="C3027" s="394"/>
    </row>
    <row r="3028" s="391" customFormat="1" customHeight="1" spans="1:3">
      <c r="A3028" s="392"/>
      <c r="B3028" s="393"/>
      <c r="C3028" s="394"/>
    </row>
    <row r="3029" s="391" customFormat="1" customHeight="1" spans="1:3">
      <c r="A3029" s="392"/>
      <c r="B3029" s="393"/>
      <c r="C3029" s="394"/>
    </row>
    <row r="3030" s="391" customFormat="1" customHeight="1" spans="1:3">
      <c r="A3030" s="392"/>
      <c r="B3030" s="393"/>
      <c r="C3030" s="394"/>
    </row>
    <row r="3031" s="391" customFormat="1" customHeight="1" spans="1:3">
      <c r="A3031" s="392"/>
      <c r="B3031" s="393"/>
      <c r="C3031" s="394"/>
    </row>
    <row r="3032" s="391" customFormat="1" customHeight="1" spans="1:3">
      <c r="A3032" s="392"/>
      <c r="B3032" s="393"/>
      <c r="C3032" s="394"/>
    </row>
    <row r="3033" s="391" customFormat="1" customHeight="1" spans="1:3">
      <c r="A3033" s="392"/>
      <c r="B3033" s="393"/>
      <c r="C3033" s="394"/>
    </row>
    <row r="3034" s="391" customFormat="1" customHeight="1" spans="1:3">
      <c r="A3034" s="392"/>
      <c r="B3034" s="393"/>
      <c r="C3034" s="394"/>
    </row>
    <row r="3035" s="391" customFormat="1" customHeight="1" spans="1:3">
      <c r="A3035" s="392"/>
      <c r="B3035" s="393"/>
      <c r="C3035" s="394"/>
    </row>
    <row r="3036" s="391" customFormat="1" customHeight="1" spans="1:3">
      <c r="A3036" s="392"/>
      <c r="B3036" s="393"/>
      <c r="C3036" s="394"/>
    </row>
    <row r="3037" s="391" customFormat="1" customHeight="1" spans="1:3">
      <c r="A3037" s="392"/>
      <c r="B3037" s="393"/>
      <c r="C3037" s="394"/>
    </row>
    <row r="3038" s="391" customFormat="1" customHeight="1" spans="1:3">
      <c r="A3038" s="392"/>
      <c r="B3038" s="393"/>
      <c r="C3038" s="394"/>
    </row>
    <row r="3039" s="391" customFormat="1" customHeight="1" spans="1:3">
      <c r="A3039" s="392"/>
      <c r="B3039" s="393"/>
      <c r="C3039" s="394"/>
    </row>
    <row r="3040" s="391" customFormat="1" customHeight="1" spans="1:3">
      <c r="A3040" s="392"/>
      <c r="B3040" s="393"/>
      <c r="C3040" s="394"/>
    </row>
    <row r="3041" s="391" customFormat="1" customHeight="1" spans="1:3">
      <c r="A3041" s="392"/>
      <c r="B3041" s="393"/>
      <c r="C3041" s="394"/>
    </row>
    <row r="3042" s="391" customFormat="1" customHeight="1" spans="1:3">
      <c r="A3042" s="392"/>
      <c r="B3042" s="393"/>
      <c r="C3042" s="394"/>
    </row>
    <row r="3043" s="391" customFormat="1" customHeight="1" spans="1:3">
      <c r="A3043" s="392"/>
      <c r="B3043" s="393"/>
      <c r="C3043" s="394"/>
    </row>
    <row r="3044" s="391" customFormat="1" customHeight="1" spans="1:3">
      <c r="A3044" s="392"/>
      <c r="B3044" s="393"/>
      <c r="C3044" s="394"/>
    </row>
    <row r="3045" s="391" customFormat="1" customHeight="1" spans="1:3">
      <c r="A3045" s="392"/>
      <c r="B3045" s="393"/>
      <c r="C3045" s="394"/>
    </row>
    <row r="3046" s="391" customFormat="1" customHeight="1" spans="1:3">
      <c r="A3046" s="392"/>
      <c r="B3046" s="393"/>
      <c r="C3046" s="394"/>
    </row>
    <row r="3047" s="391" customFormat="1" customHeight="1" spans="1:3">
      <c r="A3047" s="392"/>
      <c r="B3047" s="393"/>
      <c r="C3047" s="394"/>
    </row>
    <row r="3048" s="391" customFormat="1" customHeight="1" spans="1:3">
      <c r="A3048" s="392"/>
      <c r="B3048" s="393"/>
      <c r="C3048" s="394"/>
    </row>
    <row r="3049" s="391" customFormat="1" customHeight="1" spans="1:3">
      <c r="A3049" s="392"/>
      <c r="B3049" s="393"/>
      <c r="C3049" s="394"/>
    </row>
    <row r="3050" s="391" customFormat="1" customHeight="1" spans="1:3">
      <c r="A3050" s="392"/>
      <c r="B3050" s="393"/>
      <c r="C3050" s="394"/>
    </row>
    <row r="3051" s="391" customFormat="1" customHeight="1" spans="1:3">
      <c r="A3051" s="392"/>
      <c r="B3051" s="393"/>
      <c r="C3051" s="394"/>
    </row>
    <row r="3052" s="391" customFormat="1" customHeight="1" spans="1:3">
      <c r="A3052" s="392"/>
      <c r="B3052" s="393"/>
      <c r="C3052" s="394"/>
    </row>
    <row r="3053" s="391" customFormat="1" customHeight="1" spans="1:3">
      <c r="A3053" s="392"/>
      <c r="B3053" s="393"/>
      <c r="C3053" s="394"/>
    </row>
    <row r="3054" s="391" customFormat="1" customHeight="1" spans="1:3">
      <c r="A3054" s="392"/>
      <c r="B3054" s="393"/>
      <c r="C3054" s="394"/>
    </row>
    <row r="3055" s="391" customFormat="1" customHeight="1" spans="1:3">
      <c r="A3055" s="392"/>
      <c r="B3055" s="393"/>
      <c r="C3055" s="394"/>
    </row>
    <row r="3056" s="391" customFormat="1" customHeight="1" spans="1:3">
      <c r="A3056" s="392"/>
      <c r="B3056" s="393"/>
      <c r="C3056" s="394"/>
    </row>
    <row r="3057" s="391" customFormat="1" customHeight="1" spans="1:3">
      <c r="A3057" s="392"/>
      <c r="B3057" s="393"/>
      <c r="C3057" s="394"/>
    </row>
    <row r="3058" s="391" customFormat="1" customHeight="1" spans="1:3">
      <c r="A3058" s="392"/>
      <c r="B3058" s="393"/>
      <c r="C3058" s="394"/>
    </row>
    <row r="3059" s="391" customFormat="1" customHeight="1" spans="1:3">
      <c r="A3059" s="392"/>
      <c r="B3059" s="393"/>
      <c r="C3059" s="394"/>
    </row>
    <row r="3060" s="391" customFormat="1" customHeight="1" spans="1:3">
      <c r="A3060" s="392"/>
      <c r="B3060" s="393"/>
      <c r="C3060" s="394"/>
    </row>
    <row r="3061" s="391" customFormat="1" customHeight="1" spans="1:3">
      <c r="A3061" s="392"/>
      <c r="B3061" s="393"/>
      <c r="C3061" s="394"/>
    </row>
    <row r="3062" s="391" customFormat="1" customHeight="1" spans="1:3">
      <c r="A3062" s="392"/>
      <c r="B3062" s="393"/>
      <c r="C3062" s="394"/>
    </row>
    <row r="3063" s="391" customFormat="1" customHeight="1" spans="1:3">
      <c r="A3063" s="392"/>
      <c r="B3063" s="393"/>
      <c r="C3063" s="394"/>
    </row>
    <row r="3064" s="391" customFormat="1" customHeight="1" spans="1:3">
      <c r="A3064" s="392"/>
      <c r="B3064" s="393"/>
      <c r="C3064" s="394"/>
    </row>
    <row r="3065" s="391" customFormat="1" customHeight="1" spans="1:3">
      <c r="A3065" s="392"/>
      <c r="B3065" s="393"/>
      <c r="C3065" s="394"/>
    </row>
    <row r="3066" s="391" customFormat="1" customHeight="1" spans="1:3">
      <c r="A3066" s="392"/>
      <c r="B3066" s="393"/>
      <c r="C3066" s="394"/>
    </row>
    <row r="3067" s="391" customFormat="1" customHeight="1" spans="1:3">
      <c r="A3067" s="392"/>
      <c r="B3067" s="393"/>
      <c r="C3067" s="394"/>
    </row>
    <row r="3068" s="391" customFormat="1" customHeight="1" spans="1:3">
      <c r="A3068" s="392"/>
      <c r="B3068" s="393"/>
      <c r="C3068" s="394"/>
    </row>
    <row r="3069" s="391" customFormat="1" customHeight="1" spans="1:3">
      <c r="A3069" s="392"/>
      <c r="B3069" s="393"/>
      <c r="C3069" s="394"/>
    </row>
    <row r="3070" s="391" customFormat="1" customHeight="1" spans="1:3">
      <c r="A3070" s="392"/>
      <c r="B3070" s="393"/>
      <c r="C3070" s="394"/>
    </row>
    <row r="3071" s="391" customFormat="1" customHeight="1" spans="1:3">
      <c r="A3071" s="392"/>
      <c r="B3071" s="393"/>
      <c r="C3071" s="394"/>
    </row>
    <row r="3072" s="391" customFormat="1" customHeight="1" spans="1:3">
      <c r="A3072" s="392"/>
      <c r="B3072" s="393"/>
      <c r="C3072" s="394"/>
    </row>
    <row r="3073" s="391" customFormat="1" customHeight="1" spans="1:3">
      <c r="A3073" s="392"/>
      <c r="B3073" s="393"/>
      <c r="C3073" s="394"/>
    </row>
    <row r="3074" s="391" customFormat="1" customHeight="1" spans="1:3">
      <c r="A3074" s="392"/>
      <c r="B3074" s="393"/>
      <c r="C3074" s="394"/>
    </row>
    <row r="3075" s="391" customFormat="1" customHeight="1" spans="1:3">
      <c r="A3075" s="392"/>
      <c r="B3075" s="393"/>
      <c r="C3075" s="394"/>
    </row>
    <row r="3076" s="391" customFormat="1" customHeight="1" spans="1:3">
      <c r="A3076" s="392"/>
      <c r="B3076" s="393"/>
      <c r="C3076" s="394"/>
    </row>
    <row r="3077" s="391" customFormat="1" customHeight="1" spans="1:3">
      <c r="A3077" s="392"/>
      <c r="B3077" s="393"/>
      <c r="C3077" s="394"/>
    </row>
    <row r="3078" s="391" customFormat="1" customHeight="1" spans="1:3">
      <c r="A3078" s="392"/>
      <c r="B3078" s="393"/>
      <c r="C3078" s="394"/>
    </row>
    <row r="3079" s="391" customFormat="1" customHeight="1" spans="1:3">
      <c r="A3079" s="392"/>
      <c r="B3079" s="393"/>
      <c r="C3079" s="394"/>
    </row>
    <row r="3080" s="391" customFormat="1" customHeight="1" spans="1:3">
      <c r="A3080" s="392"/>
      <c r="B3080" s="393"/>
      <c r="C3080" s="394"/>
    </row>
    <row r="3081" s="391" customFormat="1" customHeight="1" spans="1:3">
      <c r="A3081" s="392"/>
      <c r="B3081" s="393"/>
      <c r="C3081" s="394"/>
    </row>
    <row r="3082" s="391" customFormat="1" customHeight="1" spans="1:3">
      <c r="A3082" s="392"/>
      <c r="B3082" s="393"/>
      <c r="C3082" s="394"/>
    </row>
    <row r="3083" s="391" customFormat="1" customHeight="1" spans="1:3">
      <c r="A3083" s="392"/>
      <c r="B3083" s="393"/>
      <c r="C3083" s="394"/>
    </row>
    <row r="3084" s="391" customFormat="1" customHeight="1" spans="1:3">
      <c r="A3084" s="392"/>
      <c r="B3084" s="393"/>
      <c r="C3084" s="394"/>
    </row>
    <row r="3085" s="391" customFormat="1" customHeight="1" spans="1:3">
      <c r="A3085" s="392"/>
      <c r="B3085" s="393"/>
      <c r="C3085" s="394"/>
    </row>
    <row r="3086" s="391" customFormat="1" customHeight="1" spans="1:3">
      <c r="A3086" s="392"/>
      <c r="B3086" s="393"/>
      <c r="C3086" s="394"/>
    </row>
    <row r="3087" s="391" customFormat="1" customHeight="1" spans="1:3">
      <c r="A3087" s="392"/>
      <c r="B3087" s="393"/>
      <c r="C3087" s="394"/>
    </row>
    <row r="3088" s="391" customFormat="1" customHeight="1" spans="1:3">
      <c r="A3088" s="392"/>
      <c r="B3088" s="393"/>
      <c r="C3088" s="394"/>
    </row>
    <row r="3089" s="391" customFormat="1" customHeight="1" spans="1:3">
      <c r="A3089" s="392"/>
      <c r="B3089" s="393"/>
      <c r="C3089" s="394"/>
    </row>
    <row r="3090" s="391" customFormat="1" customHeight="1" spans="1:3">
      <c r="A3090" s="392"/>
      <c r="B3090" s="393"/>
      <c r="C3090" s="394"/>
    </row>
    <row r="3091" s="391" customFormat="1" customHeight="1" spans="1:3">
      <c r="A3091" s="392"/>
      <c r="B3091" s="393"/>
      <c r="C3091" s="394"/>
    </row>
    <row r="3092" s="391" customFormat="1" customHeight="1" spans="1:3">
      <c r="A3092" s="392"/>
      <c r="B3092" s="393"/>
      <c r="C3092" s="394"/>
    </row>
    <row r="3093" s="391" customFormat="1" customHeight="1" spans="1:3">
      <c r="A3093" s="392"/>
      <c r="B3093" s="393"/>
      <c r="C3093" s="394"/>
    </row>
    <row r="3094" s="391" customFormat="1" customHeight="1" spans="1:3">
      <c r="A3094" s="392"/>
      <c r="B3094" s="393"/>
      <c r="C3094" s="394"/>
    </row>
    <row r="3095" s="391" customFormat="1" customHeight="1" spans="1:3">
      <c r="A3095" s="392"/>
      <c r="B3095" s="393"/>
      <c r="C3095" s="394"/>
    </row>
    <row r="3096" s="391" customFormat="1" customHeight="1" spans="1:3">
      <c r="A3096" s="392"/>
      <c r="B3096" s="393"/>
      <c r="C3096" s="394"/>
    </row>
    <row r="3097" s="391" customFormat="1" customHeight="1" spans="1:3">
      <c r="A3097" s="392"/>
      <c r="B3097" s="393"/>
      <c r="C3097" s="394"/>
    </row>
    <row r="3098" s="391" customFormat="1" customHeight="1" spans="1:3">
      <c r="A3098" s="392"/>
      <c r="B3098" s="393"/>
      <c r="C3098" s="394"/>
    </row>
    <row r="3099" s="391" customFormat="1" customHeight="1" spans="1:3">
      <c r="A3099" s="392"/>
      <c r="B3099" s="393"/>
      <c r="C3099" s="394"/>
    </row>
    <row r="3100" s="391" customFormat="1" customHeight="1" spans="1:3">
      <c r="A3100" s="392"/>
      <c r="B3100" s="393"/>
      <c r="C3100" s="394"/>
    </row>
    <row r="3101" s="391" customFormat="1" customHeight="1" spans="1:3">
      <c r="A3101" s="392"/>
      <c r="B3101" s="393"/>
      <c r="C3101" s="394"/>
    </row>
    <row r="3102" s="391" customFormat="1" customHeight="1" spans="1:3">
      <c r="A3102" s="392"/>
      <c r="B3102" s="393"/>
      <c r="C3102" s="394"/>
    </row>
    <row r="3103" s="391" customFormat="1" customHeight="1" spans="1:3">
      <c r="A3103" s="392"/>
      <c r="B3103" s="393"/>
      <c r="C3103" s="394"/>
    </row>
    <row r="3104" s="391" customFormat="1" customHeight="1" spans="1:3">
      <c r="A3104" s="392"/>
      <c r="B3104" s="393"/>
      <c r="C3104" s="394"/>
    </row>
    <row r="3105" s="391" customFormat="1" customHeight="1" spans="1:3">
      <c r="A3105" s="392"/>
      <c r="B3105" s="393"/>
      <c r="C3105" s="394"/>
    </row>
    <row r="3106" s="391" customFormat="1" customHeight="1" spans="1:3">
      <c r="A3106" s="392"/>
      <c r="B3106" s="393"/>
      <c r="C3106" s="394"/>
    </row>
    <row r="3107" s="391" customFormat="1" customHeight="1" spans="1:3">
      <c r="A3107" s="392"/>
      <c r="B3107" s="393"/>
      <c r="C3107" s="394"/>
    </row>
    <row r="3108" s="391" customFormat="1" customHeight="1" spans="1:3">
      <c r="A3108" s="392"/>
      <c r="B3108" s="393"/>
      <c r="C3108" s="394"/>
    </row>
    <row r="3109" s="391" customFormat="1" customHeight="1" spans="1:3">
      <c r="A3109" s="392"/>
      <c r="B3109" s="393"/>
      <c r="C3109" s="394"/>
    </row>
    <row r="3110" s="391" customFormat="1" customHeight="1" spans="1:3">
      <c r="A3110" s="392"/>
      <c r="B3110" s="393"/>
      <c r="C3110" s="394"/>
    </row>
    <row r="3111" s="391" customFormat="1" customHeight="1" spans="1:3">
      <c r="A3111" s="392"/>
      <c r="B3111" s="393"/>
      <c r="C3111" s="394"/>
    </row>
    <row r="3112" s="391" customFormat="1" customHeight="1" spans="1:3">
      <c r="A3112" s="392"/>
      <c r="B3112" s="393"/>
      <c r="C3112" s="394"/>
    </row>
    <row r="3113" s="391" customFormat="1" customHeight="1" spans="1:3">
      <c r="A3113" s="392"/>
      <c r="B3113" s="393"/>
      <c r="C3113" s="394"/>
    </row>
    <row r="3114" s="391" customFormat="1" customHeight="1" spans="1:3">
      <c r="A3114" s="392"/>
      <c r="B3114" s="393"/>
      <c r="C3114" s="394"/>
    </row>
    <row r="3115" s="391" customFormat="1" customHeight="1" spans="1:3">
      <c r="A3115" s="392"/>
      <c r="B3115" s="393"/>
      <c r="C3115" s="394"/>
    </row>
    <row r="3116" s="391" customFormat="1" customHeight="1" spans="1:3">
      <c r="A3116" s="392"/>
      <c r="B3116" s="393"/>
      <c r="C3116" s="394"/>
    </row>
    <row r="3117" s="391" customFormat="1" customHeight="1" spans="1:3">
      <c r="A3117" s="392"/>
      <c r="B3117" s="393"/>
      <c r="C3117" s="394"/>
    </row>
    <row r="3118" s="391" customFormat="1" customHeight="1" spans="1:3">
      <c r="A3118" s="392"/>
      <c r="B3118" s="393"/>
      <c r="C3118" s="394"/>
    </row>
    <row r="3119" s="391" customFormat="1" customHeight="1" spans="1:3">
      <c r="A3119" s="392"/>
      <c r="B3119" s="393"/>
      <c r="C3119" s="394"/>
    </row>
    <row r="3120" s="391" customFormat="1" customHeight="1" spans="1:3">
      <c r="A3120" s="392"/>
      <c r="B3120" s="393"/>
      <c r="C3120" s="394"/>
    </row>
    <row r="3121" s="391" customFormat="1" customHeight="1" spans="1:3">
      <c r="A3121" s="392"/>
      <c r="B3121" s="393"/>
      <c r="C3121" s="394"/>
    </row>
    <row r="3122" s="391" customFormat="1" customHeight="1" spans="1:3">
      <c r="A3122" s="392"/>
      <c r="B3122" s="393"/>
      <c r="C3122" s="394"/>
    </row>
    <row r="3123" s="391" customFormat="1" customHeight="1" spans="1:3">
      <c r="A3123" s="392"/>
      <c r="B3123" s="393"/>
      <c r="C3123" s="394"/>
    </row>
    <row r="3124" s="391" customFormat="1" customHeight="1" spans="1:3">
      <c r="A3124" s="392"/>
      <c r="B3124" s="393"/>
      <c r="C3124" s="394"/>
    </row>
    <row r="3125" s="391" customFormat="1" customHeight="1" spans="1:3">
      <c r="A3125" s="392"/>
      <c r="B3125" s="393"/>
      <c r="C3125" s="394"/>
    </row>
    <row r="3126" s="391" customFormat="1" customHeight="1" spans="1:3">
      <c r="A3126" s="392"/>
      <c r="B3126" s="393"/>
      <c r="C3126" s="394"/>
    </row>
    <row r="3127" s="391" customFormat="1" customHeight="1" spans="1:3">
      <c r="A3127" s="392"/>
      <c r="B3127" s="393"/>
      <c r="C3127" s="394"/>
    </row>
    <row r="3128" s="391" customFormat="1" customHeight="1" spans="1:3">
      <c r="A3128" s="392"/>
      <c r="B3128" s="393"/>
      <c r="C3128" s="394"/>
    </row>
    <row r="3129" s="391" customFormat="1" customHeight="1" spans="1:3">
      <c r="A3129" s="392"/>
      <c r="B3129" s="393"/>
      <c r="C3129" s="394"/>
    </row>
    <row r="3130" s="391" customFormat="1" customHeight="1" spans="1:3">
      <c r="A3130" s="392"/>
      <c r="B3130" s="393"/>
      <c r="C3130" s="394"/>
    </row>
    <row r="3131" s="391" customFormat="1" customHeight="1" spans="1:3">
      <c r="A3131" s="392"/>
      <c r="B3131" s="393"/>
      <c r="C3131" s="394"/>
    </row>
    <row r="3132" s="391" customFormat="1" customHeight="1" spans="1:3">
      <c r="A3132" s="392"/>
      <c r="B3132" s="393"/>
      <c r="C3132" s="394"/>
    </row>
    <row r="3133" s="391" customFormat="1" customHeight="1" spans="1:3">
      <c r="A3133" s="392"/>
      <c r="B3133" s="393"/>
      <c r="C3133" s="394"/>
    </row>
    <row r="3134" s="391" customFormat="1" customHeight="1" spans="1:3">
      <c r="A3134" s="392"/>
      <c r="B3134" s="393"/>
      <c r="C3134" s="394"/>
    </row>
    <row r="3135" s="391" customFormat="1" customHeight="1" spans="1:3">
      <c r="A3135" s="392"/>
      <c r="B3135" s="393"/>
      <c r="C3135" s="394"/>
    </row>
    <row r="3136" s="391" customFormat="1" customHeight="1" spans="1:3">
      <c r="A3136" s="392"/>
      <c r="B3136" s="393"/>
      <c r="C3136" s="394"/>
    </row>
    <row r="3137" s="391" customFormat="1" customHeight="1" spans="1:3">
      <c r="A3137" s="392"/>
      <c r="B3137" s="393"/>
      <c r="C3137" s="394"/>
    </row>
    <row r="3138" s="391" customFormat="1" customHeight="1" spans="1:3">
      <c r="A3138" s="392"/>
      <c r="B3138" s="393"/>
      <c r="C3138" s="394"/>
    </row>
    <row r="3139" s="391" customFormat="1" customHeight="1" spans="1:3">
      <c r="A3139" s="392"/>
      <c r="B3139" s="393"/>
      <c r="C3139" s="394"/>
    </row>
    <row r="3140" s="391" customFormat="1" customHeight="1" spans="1:3">
      <c r="A3140" s="392"/>
      <c r="B3140" s="393"/>
      <c r="C3140" s="394"/>
    </row>
    <row r="3141" s="391" customFormat="1" customHeight="1" spans="1:3">
      <c r="A3141" s="392"/>
      <c r="B3141" s="393"/>
      <c r="C3141" s="394"/>
    </row>
    <row r="3142" s="391" customFormat="1" customHeight="1" spans="1:3">
      <c r="A3142" s="392"/>
      <c r="B3142" s="393"/>
      <c r="C3142" s="394"/>
    </row>
    <row r="3143" s="391" customFormat="1" customHeight="1" spans="1:3">
      <c r="A3143" s="392"/>
      <c r="B3143" s="393"/>
      <c r="C3143" s="394"/>
    </row>
    <row r="3144" s="391" customFormat="1" customHeight="1" spans="1:3">
      <c r="A3144" s="392"/>
      <c r="B3144" s="393"/>
      <c r="C3144" s="394"/>
    </row>
    <row r="3145" s="391" customFormat="1" customHeight="1" spans="1:3">
      <c r="A3145" s="392"/>
      <c r="B3145" s="393"/>
      <c r="C3145" s="394"/>
    </row>
    <row r="3146" s="391" customFormat="1" customHeight="1" spans="1:3">
      <c r="A3146" s="392"/>
      <c r="B3146" s="393"/>
      <c r="C3146" s="394"/>
    </row>
    <row r="3147" s="391" customFormat="1" customHeight="1" spans="1:3">
      <c r="A3147" s="392"/>
      <c r="B3147" s="393"/>
      <c r="C3147" s="394"/>
    </row>
    <row r="3148" s="391" customFormat="1" customHeight="1" spans="1:3">
      <c r="A3148" s="392"/>
      <c r="B3148" s="393"/>
      <c r="C3148" s="394"/>
    </row>
    <row r="3149" s="391" customFormat="1" customHeight="1" spans="1:3">
      <c r="A3149" s="392"/>
      <c r="B3149" s="393"/>
      <c r="C3149" s="394"/>
    </row>
    <row r="3150" s="391" customFormat="1" customHeight="1" spans="1:3">
      <c r="A3150" s="392"/>
      <c r="B3150" s="393"/>
      <c r="C3150" s="394"/>
    </row>
    <row r="3151" s="391" customFormat="1" customHeight="1" spans="1:3">
      <c r="A3151" s="392"/>
      <c r="B3151" s="393"/>
      <c r="C3151" s="394"/>
    </row>
    <row r="3152" s="391" customFormat="1" customHeight="1" spans="1:3">
      <c r="A3152" s="392"/>
      <c r="B3152" s="393"/>
      <c r="C3152" s="394"/>
    </row>
    <row r="3153" s="391" customFormat="1" customHeight="1" spans="1:3">
      <c r="A3153" s="392"/>
      <c r="B3153" s="393"/>
      <c r="C3153" s="394"/>
    </row>
    <row r="3154" s="391" customFormat="1" customHeight="1" spans="1:3">
      <c r="A3154" s="392"/>
      <c r="B3154" s="393"/>
      <c r="C3154" s="394"/>
    </row>
    <row r="3155" s="391" customFormat="1" customHeight="1" spans="1:3">
      <c r="A3155" s="392"/>
      <c r="B3155" s="393"/>
      <c r="C3155" s="394"/>
    </row>
    <row r="3156" s="391" customFormat="1" customHeight="1" spans="1:3">
      <c r="A3156" s="392"/>
      <c r="B3156" s="393"/>
      <c r="C3156" s="394"/>
    </row>
    <row r="3157" s="391" customFormat="1" customHeight="1" spans="1:3">
      <c r="A3157" s="392"/>
      <c r="B3157" s="393"/>
      <c r="C3157" s="394"/>
    </row>
    <row r="3158" s="391" customFormat="1" customHeight="1" spans="1:3">
      <c r="A3158" s="392"/>
      <c r="B3158" s="393"/>
      <c r="C3158" s="394"/>
    </row>
    <row r="3159" s="391" customFormat="1" customHeight="1" spans="1:3">
      <c r="A3159" s="392"/>
      <c r="B3159" s="393"/>
      <c r="C3159" s="394"/>
    </row>
    <row r="3160" s="391" customFormat="1" customHeight="1" spans="1:3">
      <c r="A3160" s="392"/>
      <c r="B3160" s="393"/>
      <c r="C3160" s="394"/>
    </row>
    <row r="3161" s="391" customFormat="1" customHeight="1" spans="1:3">
      <c r="A3161" s="392"/>
      <c r="B3161" s="393"/>
      <c r="C3161" s="394"/>
    </row>
    <row r="3162" s="391" customFormat="1" customHeight="1" spans="1:3">
      <c r="A3162" s="392"/>
      <c r="B3162" s="393"/>
      <c r="C3162" s="394"/>
    </row>
    <row r="3163" s="391" customFormat="1" customHeight="1" spans="1:3">
      <c r="A3163" s="392"/>
      <c r="B3163" s="393"/>
      <c r="C3163" s="394"/>
    </row>
    <row r="3164" s="391" customFormat="1" customHeight="1" spans="1:3">
      <c r="A3164" s="392"/>
      <c r="B3164" s="393"/>
      <c r="C3164" s="394"/>
    </row>
    <row r="3165" s="391" customFormat="1" customHeight="1" spans="1:3">
      <c r="A3165" s="392"/>
      <c r="B3165" s="393"/>
      <c r="C3165" s="394"/>
    </row>
    <row r="3166" s="391" customFormat="1" customHeight="1" spans="1:3">
      <c r="A3166" s="392"/>
      <c r="B3166" s="393"/>
      <c r="C3166" s="394"/>
    </row>
    <row r="3167" s="391" customFormat="1" customHeight="1" spans="1:3">
      <c r="A3167" s="392"/>
      <c r="B3167" s="393"/>
      <c r="C3167" s="394"/>
    </row>
    <row r="3168" s="391" customFormat="1" customHeight="1" spans="1:3">
      <c r="A3168" s="392"/>
      <c r="B3168" s="393"/>
      <c r="C3168" s="394"/>
    </row>
    <row r="3169" s="391" customFormat="1" customHeight="1" spans="1:3">
      <c r="A3169" s="392"/>
      <c r="B3169" s="393"/>
      <c r="C3169" s="394"/>
    </row>
    <row r="3170" s="391" customFormat="1" customHeight="1" spans="1:3">
      <c r="A3170" s="392"/>
      <c r="B3170" s="393"/>
      <c r="C3170" s="394"/>
    </row>
    <row r="3171" s="391" customFormat="1" customHeight="1" spans="1:3">
      <c r="A3171" s="392"/>
      <c r="B3171" s="393"/>
      <c r="C3171" s="394"/>
    </row>
    <row r="3172" s="391" customFormat="1" customHeight="1" spans="1:3">
      <c r="A3172" s="392"/>
      <c r="B3172" s="393"/>
      <c r="C3172" s="394"/>
    </row>
    <row r="3173" s="391" customFormat="1" customHeight="1" spans="1:3">
      <c r="A3173" s="392"/>
      <c r="B3173" s="393"/>
      <c r="C3173" s="394"/>
    </row>
    <row r="3174" s="391" customFormat="1" customHeight="1" spans="1:3">
      <c r="A3174" s="392"/>
      <c r="B3174" s="393"/>
      <c r="C3174" s="394"/>
    </row>
    <row r="3175" s="391" customFormat="1" customHeight="1" spans="1:3">
      <c r="A3175" s="392"/>
      <c r="B3175" s="393"/>
      <c r="C3175" s="394"/>
    </row>
    <row r="3176" s="391" customFormat="1" customHeight="1" spans="1:3">
      <c r="A3176" s="392"/>
      <c r="B3176" s="393"/>
      <c r="C3176" s="394"/>
    </row>
    <row r="3177" s="391" customFormat="1" customHeight="1" spans="1:3">
      <c r="A3177" s="392"/>
      <c r="B3177" s="393"/>
      <c r="C3177" s="394"/>
    </row>
    <row r="3178" s="391" customFormat="1" customHeight="1" spans="1:3">
      <c r="A3178" s="392"/>
      <c r="B3178" s="393"/>
      <c r="C3178" s="394"/>
    </row>
    <row r="3179" s="391" customFormat="1" customHeight="1" spans="1:3">
      <c r="A3179" s="392"/>
      <c r="B3179" s="393"/>
      <c r="C3179" s="394"/>
    </row>
    <row r="3180" s="391" customFormat="1" customHeight="1" spans="1:3">
      <c r="A3180" s="392"/>
      <c r="B3180" s="393"/>
      <c r="C3180" s="394"/>
    </row>
    <row r="3181" s="391" customFormat="1" customHeight="1" spans="1:3">
      <c r="A3181" s="392"/>
      <c r="B3181" s="393"/>
      <c r="C3181" s="394"/>
    </row>
    <row r="3182" s="391" customFormat="1" customHeight="1" spans="1:3">
      <c r="A3182" s="392"/>
      <c r="B3182" s="393"/>
      <c r="C3182" s="394"/>
    </row>
    <row r="3183" s="391" customFormat="1" customHeight="1" spans="1:3">
      <c r="A3183" s="392"/>
      <c r="B3183" s="393"/>
      <c r="C3183" s="394"/>
    </row>
    <row r="3184" s="391" customFormat="1" customHeight="1" spans="1:3">
      <c r="A3184" s="392"/>
      <c r="B3184" s="393"/>
      <c r="C3184" s="394"/>
    </row>
    <row r="3185" s="391" customFormat="1" customHeight="1" spans="1:3">
      <c r="A3185" s="392"/>
      <c r="B3185" s="393"/>
      <c r="C3185" s="394"/>
    </row>
    <row r="3186" s="391" customFormat="1" customHeight="1" spans="1:3">
      <c r="A3186" s="392"/>
      <c r="B3186" s="393"/>
      <c r="C3186" s="394"/>
    </row>
    <row r="3187" s="391" customFormat="1" customHeight="1" spans="1:3">
      <c r="A3187" s="392"/>
      <c r="B3187" s="393"/>
      <c r="C3187" s="394"/>
    </row>
    <row r="3188" s="391" customFormat="1" customHeight="1" spans="1:3">
      <c r="A3188" s="392"/>
      <c r="B3188" s="393"/>
      <c r="C3188" s="394"/>
    </row>
    <row r="3189" s="391" customFormat="1" customHeight="1" spans="1:3">
      <c r="A3189" s="392"/>
      <c r="B3189" s="393"/>
      <c r="C3189" s="394"/>
    </row>
    <row r="3190" s="391" customFormat="1" customHeight="1" spans="1:3">
      <c r="A3190" s="392"/>
      <c r="B3190" s="393"/>
      <c r="C3190" s="394"/>
    </row>
    <row r="3191" s="391" customFormat="1" customHeight="1" spans="1:3">
      <c r="A3191" s="392"/>
      <c r="B3191" s="393"/>
      <c r="C3191" s="394"/>
    </row>
    <row r="3192" s="391" customFormat="1" customHeight="1" spans="1:3">
      <c r="A3192" s="392"/>
      <c r="B3192" s="393"/>
      <c r="C3192" s="394"/>
    </row>
    <row r="3193" s="391" customFormat="1" customHeight="1" spans="1:3">
      <c r="A3193" s="392"/>
      <c r="B3193" s="393"/>
      <c r="C3193" s="394"/>
    </row>
    <row r="3194" s="391" customFormat="1" customHeight="1" spans="1:3">
      <c r="A3194" s="392"/>
      <c r="B3194" s="393"/>
      <c r="C3194" s="394"/>
    </row>
    <row r="3195" s="391" customFormat="1" customHeight="1" spans="1:3">
      <c r="A3195" s="392"/>
      <c r="B3195" s="393"/>
      <c r="C3195" s="394"/>
    </row>
    <row r="3196" s="391" customFormat="1" customHeight="1" spans="1:3">
      <c r="A3196" s="392"/>
      <c r="B3196" s="393"/>
      <c r="C3196" s="394"/>
    </row>
    <row r="3197" s="391" customFormat="1" customHeight="1" spans="1:3">
      <c r="A3197" s="392"/>
      <c r="B3197" s="393"/>
      <c r="C3197" s="394"/>
    </row>
    <row r="3198" s="391" customFormat="1" customHeight="1" spans="1:3">
      <c r="A3198" s="392"/>
      <c r="B3198" s="393"/>
      <c r="C3198" s="394"/>
    </row>
    <row r="3199" s="391" customFormat="1" customHeight="1" spans="1:3">
      <c r="A3199" s="392"/>
      <c r="B3199" s="393"/>
      <c r="C3199" s="394"/>
    </row>
    <row r="3200" s="391" customFormat="1" customHeight="1" spans="1:3">
      <c r="A3200" s="392"/>
      <c r="B3200" s="393"/>
      <c r="C3200" s="394"/>
    </row>
    <row r="3201" s="391" customFormat="1" customHeight="1" spans="1:3">
      <c r="A3201" s="392"/>
      <c r="B3201" s="393"/>
      <c r="C3201" s="394"/>
    </row>
    <row r="3202" s="391" customFormat="1" customHeight="1" spans="1:3">
      <c r="A3202" s="392"/>
      <c r="B3202" s="393"/>
      <c r="C3202" s="394"/>
    </row>
    <row r="3203" s="391" customFormat="1" customHeight="1" spans="1:3">
      <c r="A3203" s="392"/>
      <c r="B3203" s="393"/>
      <c r="C3203" s="394"/>
    </row>
    <row r="3204" s="391" customFormat="1" customHeight="1" spans="1:3">
      <c r="A3204" s="392"/>
      <c r="B3204" s="393"/>
      <c r="C3204" s="394"/>
    </row>
    <row r="3205" s="391" customFormat="1" customHeight="1" spans="1:3">
      <c r="A3205" s="392"/>
      <c r="B3205" s="393"/>
      <c r="C3205" s="394"/>
    </row>
    <row r="3206" s="391" customFormat="1" customHeight="1" spans="1:3">
      <c r="A3206" s="392"/>
      <c r="B3206" s="393"/>
      <c r="C3206" s="394"/>
    </row>
    <row r="3207" s="391" customFormat="1" customHeight="1" spans="1:3">
      <c r="A3207" s="392"/>
      <c r="B3207" s="393"/>
      <c r="C3207" s="394"/>
    </row>
    <row r="3208" s="391" customFormat="1" customHeight="1" spans="1:3">
      <c r="A3208" s="392"/>
      <c r="B3208" s="393"/>
      <c r="C3208" s="394"/>
    </row>
    <row r="3209" s="391" customFormat="1" customHeight="1" spans="1:3">
      <c r="A3209" s="392"/>
      <c r="B3209" s="393"/>
      <c r="C3209" s="394"/>
    </row>
    <row r="3210" s="391" customFormat="1" customHeight="1" spans="1:3">
      <c r="A3210" s="392"/>
      <c r="B3210" s="393"/>
      <c r="C3210" s="394"/>
    </row>
    <row r="3211" s="391" customFormat="1" customHeight="1" spans="1:3">
      <c r="A3211" s="392"/>
      <c r="B3211" s="393"/>
      <c r="C3211" s="394"/>
    </row>
    <row r="3212" s="391" customFormat="1" customHeight="1" spans="1:3">
      <c r="A3212" s="392"/>
      <c r="B3212" s="393"/>
      <c r="C3212" s="394"/>
    </row>
    <row r="3213" s="391" customFormat="1" customHeight="1" spans="1:3">
      <c r="A3213" s="392"/>
      <c r="B3213" s="393"/>
      <c r="C3213" s="394"/>
    </row>
    <row r="3214" s="391" customFormat="1" customHeight="1" spans="1:3">
      <c r="A3214" s="392"/>
      <c r="B3214" s="393"/>
      <c r="C3214" s="394"/>
    </row>
    <row r="3215" s="391" customFormat="1" customHeight="1" spans="1:3">
      <c r="A3215" s="392"/>
      <c r="B3215" s="393"/>
      <c r="C3215" s="394"/>
    </row>
    <row r="3216" s="391" customFormat="1" customHeight="1" spans="1:3">
      <c r="A3216" s="392"/>
      <c r="B3216" s="393"/>
      <c r="C3216" s="394"/>
    </row>
    <row r="3217" s="391" customFormat="1" customHeight="1" spans="1:3">
      <c r="A3217" s="392"/>
      <c r="B3217" s="393"/>
      <c r="C3217" s="394"/>
    </row>
    <row r="3218" s="391" customFormat="1" customHeight="1" spans="1:3">
      <c r="A3218" s="392"/>
      <c r="B3218" s="393"/>
      <c r="C3218" s="394"/>
    </row>
    <row r="3219" s="391" customFormat="1" customHeight="1" spans="1:3">
      <c r="A3219" s="392"/>
      <c r="B3219" s="393"/>
      <c r="C3219" s="394"/>
    </row>
    <row r="3220" s="391" customFormat="1" customHeight="1" spans="1:3">
      <c r="A3220" s="392"/>
      <c r="B3220" s="393"/>
      <c r="C3220" s="394"/>
    </row>
    <row r="3221" s="391" customFormat="1" customHeight="1" spans="1:3">
      <c r="A3221" s="392"/>
      <c r="B3221" s="393"/>
      <c r="C3221" s="394"/>
    </row>
    <row r="3222" s="391" customFormat="1" customHeight="1" spans="1:3">
      <c r="A3222" s="392"/>
      <c r="B3222" s="393"/>
      <c r="C3222" s="394"/>
    </row>
    <row r="3223" s="391" customFormat="1" customHeight="1" spans="1:3">
      <c r="A3223" s="392"/>
      <c r="B3223" s="393"/>
      <c r="C3223" s="394"/>
    </row>
    <row r="3224" s="391" customFormat="1" customHeight="1" spans="1:3">
      <c r="A3224" s="392"/>
      <c r="B3224" s="393"/>
      <c r="C3224" s="394"/>
    </row>
    <row r="3225" s="391" customFormat="1" customHeight="1" spans="1:3">
      <c r="A3225" s="392"/>
      <c r="B3225" s="393"/>
      <c r="C3225" s="394"/>
    </row>
    <row r="3226" s="391" customFormat="1" customHeight="1" spans="1:3">
      <c r="A3226" s="392"/>
      <c r="B3226" s="393"/>
      <c r="C3226" s="394"/>
    </row>
    <row r="3227" s="391" customFormat="1" customHeight="1" spans="1:3">
      <c r="A3227" s="392"/>
      <c r="B3227" s="393"/>
      <c r="C3227" s="394"/>
    </row>
    <row r="3228" s="391" customFormat="1" customHeight="1" spans="1:3">
      <c r="A3228" s="392"/>
      <c r="B3228" s="393"/>
      <c r="C3228" s="394"/>
    </row>
    <row r="3229" s="391" customFormat="1" customHeight="1" spans="1:3">
      <c r="A3229" s="392"/>
      <c r="B3229" s="393"/>
      <c r="C3229" s="394"/>
    </row>
    <row r="3230" s="391" customFormat="1" customHeight="1" spans="1:3">
      <c r="A3230" s="392"/>
      <c r="B3230" s="393"/>
      <c r="C3230" s="394"/>
    </row>
    <row r="3231" s="391" customFormat="1" customHeight="1" spans="1:3">
      <c r="A3231" s="392"/>
      <c r="B3231" s="393"/>
      <c r="C3231" s="394"/>
    </row>
    <row r="3232" s="391" customFormat="1" customHeight="1" spans="1:3">
      <c r="A3232" s="392"/>
      <c r="B3232" s="393"/>
      <c r="C3232" s="394"/>
    </row>
    <row r="3233" s="391" customFormat="1" customHeight="1" spans="1:3">
      <c r="A3233" s="392"/>
      <c r="B3233" s="393"/>
      <c r="C3233" s="394"/>
    </row>
    <row r="3234" s="391" customFormat="1" customHeight="1" spans="1:3">
      <c r="A3234" s="392"/>
      <c r="B3234" s="393"/>
      <c r="C3234" s="394"/>
    </row>
    <row r="3235" s="391" customFormat="1" customHeight="1" spans="1:3">
      <c r="A3235" s="392"/>
      <c r="B3235" s="393"/>
      <c r="C3235" s="394"/>
    </row>
    <row r="3236" s="391" customFormat="1" customHeight="1" spans="1:3">
      <c r="A3236" s="392"/>
      <c r="B3236" s="393"/>
      <c r="C3236" s="394"/>
    </row>
    <row r="3237" s="391" customFormat="1" customHeight="1" spans="1:3">
      <c r="A3237" s="392"/>
      <c r="B3237" s="393"/>
      <c r="C3237" s="394"/>
    </row>
    <row r="3238" s="391" customFormat="1" customHeight="1" spans="1:3">
      <c r="A3238" s="392"/>
      <c r="B3238" s="393"/>
      <c r="C3238" s="394"/>
    </row>
    <row r="3239" s="391" customFormat="1" customHeight="1" spans="1:3">
      <c r="A3239" s="392"/>
      <c r="B3239" s="393"/>
      <c r="C3239" s="394"/>
    </row>
    <row r="3240" s="391" customFormat="1" customHeight="1" spans="1:3">
      <c r="A3240" s="392"/>
      <c r="B3240" s="393"/>
      <c r="C3240" s="394"/>
    </row>
    <row r="3241" s="391" customFormat="1" customHeight="1" spans="1:3">
      <c r="A3241" s="392"/>
      <c r="B3241" s="393"/>
      <c r="C3241" s="394"/>
    </row>
    <row r="3242" s="391" customFormat="1" customHeight="1" spans="1:3">
      <c r="A3242" s="392"/>
      <c r="B3242" s="393"/>
      <c r="C3242" s="394"/>
    </row>
    <row r="3243" s="391" customFormat="1" customHeight="1" spans="1:3">
      <c r="A3243" s="392"/>
      <c r="B3243" s="393"/>
      <c r="C3243" s="394"/>
    </row>
    <row r="3244" s="391" customFormat="1" customHeight="1" spans="1:3">
      <c r="A3244" s="392"/>
      <c r="B3244" s="393"/>
      <c r="C3244" s="394"/>
    </row>
    <row r="3245" s="391" customFormat="1" customHeight="1" spans="1:3">
      <c r="A3245" s="392"/>
      <c r="B3245" s="393"/>
      <c r="C3245" s="394"/>
    </row>
    <row r="3246" s="391" customFormat="1" customHeight="1" spans="1:3">
      <c r="A3246" s="392"/>
      <c r="B3246" s="393"/>
      <c r="C3246" s="394"/>
    </row>
    <row r="3247" s="391" customFormat="1" customHeight="1" spans="1:3">
      <c r="A3247" s="392"/>
      <c r="B3247" s="393"/>
      <c r="C3247" s="394"/>
    </row>
    <row r="3248" s="391" customFormat="1" customHeight="1" spans="1:3">
      <c r="A3248" s="392"/>
      <c r="B3248" s="393"/>
      <c r="C3248" s="394"/>
    </row>
    <row r="3249" s="391" customFormat="1" customHeight="1" spans="1:3">
      <c r="A3249" s="392"/>
      <c r="B3249" s="393"/>
      <c r="C3249" s="394"/>
    </row>
    <row r="3250" s="391" customFormat="1" customHeight="1" spans="1:3">
      <c r="A3250" s="392"/>
      <c r="B3250" s="393"/>
      <c r="C3250" s="394"/>
    </row>
    <row r="3251" s="391" customFormat="1" customHeight="1" spans="1:3">
      <c r="A3251" s="392"/>
      <c r="B3251" s="393"/>
      <c r="C3251" s="394"/>
    </row>
    <row r="3252" s="391" customFormat="1" customHeight="1" spans="1:3">
      <c r="A3252" s="392"/>
      <c r="B3252" s="393"/>
      <c r="C3252" s="394"/>
    </row>
    <row r="3253" s="391" customFormat="1" customHeight="1" spans="1:3">
      <c r="A3253" s="392"/>
      <c r="B3253" s="393"/>
      <c r="C3253" s="394"/>
    </row>
    <row r="3254" s="391" customFormat="1" customHeight="1" spans="1:3">
      <c r="A3254" s="392"/>
      <c r="B3254" s="393"/>
      <c r="C3254" s="394"/>
    </row>
    <row r="3255" s="391" customFormat="1" customHeight="1" spans="1:3">
      <c r="A3255" s="392"/>
      <c r="B3255" s="393"/>
      <c r="C3255" s="394"/>
    </row>
    <row r="3256" s="391" customFormat="1" customHeight="1" spans="1:3">
      <c r="A3256" s="392"/>
      <c r="B3256" s="393"/>
      <c r="C3256" s="394"/>
    </row>
    <row r="3257" s="391" customFormat="1" customHeight="1" spans="1:3">
      <c r="A3257" s="392"/>
      <c r="B3257" s="393"/>
      <c r="C3257" s="394"/>
    </row>
    <row r="3258" s="391" customFormat="1" customHeight="1" spans="1:3">
      <c r="A3258" s="392"/>
      <c r="B3258" s="393"/>
      <c r="C3258" s="394"/>
    </row>
    <row r="3259" s="391" customFormat="1" customHeight="1" spans="1:3">
      <c r="A3259" s="392"/>
      <c r="B3259" s="393"/>
      <c r="C3259" s="394"/>
    </row>
    <row r="3260" s="391" customFormat="1" customHeight="1" spans="1:3">
      <c r="A3260" s="392"/>
      <c r="B3260" s="393"/>
      <c r="C3260" s="394"/>
    </row>
    <row r="3261" s="391" customFormat="1" customHeight="1" spans="1:3">
      <c r="A3261" s="392"/>
      <c r="B3261" s="393"/>
      <c r="C3261" s="394"/>
    </row>
    <row r="3262" s="391" customFormat="1" customHeight="1" spans="1:3">
      <c r="A3262" s="392"/>
      <c r="B3262" s="393"/>
      <c r="C3262" s="394"/>
    </row>
    <row r="3263" s="391" customFormat="1" customHeight="1" spans="1:3">
      <c r="A3263" s="392"/>
      <c r="B3263" s="393"/>
      <c r="C3263" s="394"/>
    </row>
    <row r="3264" s="391" customFormat="1" customHeight="1" spans="1:3">
      <c r="A3264" s="392"/>
      <c r="B3264" s="393"/>
      <c r="C3264" s="394"/>
    </row>
    <row r="3265" s="391" customFormat="1" customHeight="1" spans="1:3">
      <c r="A3265" s="392"/>
      <c r="B3265" s="393"/>
      <c r="C3265" s="394"/>
    </row>
    <row r="3266" s="391" customFormat="1" customHeight="1" spans="1:3">
      <c r="A3266" s="392"/>
      <c r="B3266" s="393"/>
      <c r="C3266" s="394"/>
    </row>
    <row r="3267" s="391" customFormat="1" customHeight="1" spans="1:3">
      <c r="A3267" s="392"/>
      <c r="B3267" s="393"/>
      <c r="C3267" s="394"/>
    </row>
    <row r="3268" s="391" customFormat="1" customHeight="1" spans="1:3">
      <c r="A3268" s="392"/>
      <c r="B3268" s="393"/>
      <c r="C3268" s="394"/>
    </row>
    <row r="3269" s="391" customFormat="1" customHeight="1" spans="1:3">
      <c r="A3269" s="392"/>
      <c r="B3269" s="393"/>
      <c r="C3269" s="394"/>
    </row>
    <row r="3270" s="391" customFormat="1" customHeight="1" spans="1:3">
      <c r="A3270" s="392"/>
      <c r="B3270" s="393"/>
      <c r="C3270" s="394"/>
    </row>
    <row r="3271" s="391" customFormat="1" customHeight="1" spans="1:3">
      <c r="A3271" s="392"/>
      <c r="B3271" s="393"/>
      <c r="C3271" s="394"/>
    </row>
    <row r="3272" s="391" customFormat="1" customHeight="1" spans="1:3">
      <c r="A3272" s="392"/>
      <c r="B3272" s="393"/>
      <c r="C3272" s="394"/>
    </row>
    <row r="3273" s="391" customFormat="1" customHeight="1" spans="1:3">
      <c r="A3273" s="392"/>
      <c r="B3273" s="393"/>
      <c r="C3273" s="394"/>
    </row>
    <row r="3274" s="391" customFormat="1" customHeight="1" spans="1:3">
      <c r="A3274" s="392"/>
      <c r="B3274" s="393"/>
      <c r="C3274" s="394"/>
    </row>
    <row r="3275" s="391" customFormat="1" customHeight="1" spans="1:3">
      <c r="A3275" s="392"/>
      <c r="B3275" s="393"/>
      <c r="C3275" s="394"/>
    </row>
    <row r="3276" s="391" customFormat="1" customHeight="1" spans="1:3">
      <c r="A3276" s="392"/>
      <c r="B3276" s="393"/>
      <c r="C3276" s="394"/>
    </row>
    <row r="3277" s="391" customFormat="1" customHeight="1" spans="1:3">
      <c r="A3277" s="392"/>
      <c r="B3277" s="393"/>
      <c r="C3277" s="394"/>
    </row>
    <row r="3278" s="391" customFormat="1" customHeight="1" spans="1:3">
      <c r="A3278" s="392"/>
      <c r="B3278" s="393"/>
      <c r="C3278" s="394"/>
    </row>
    <row r="3279" s="391" customFormat="1" customHeight="1" spans="1:3">
      <c r="A3279" s="392"/>
      <c r="B3279" s="393"/>
      <c r="C3279" s="394"/>
    </row>
    <row r="3280" s="391" customFormat="1" customHeight="1" spans="1:3">
      <c r="A3280" s="392"/>
      <c r="B3280" s="393"/>
      <c r="C3280" s="394"/>
    </row>
    <row r="3281" s="391" customFormat="1" customHeight="1" spans="1:3">
      <c r="A3281" s="392"/>
      <c r="B3281" s="393"/>
      <c r="C3281" s="394"/>
    </row>
    <row r="3282" s="391" customFormat="1" customHeight="1" spans="1:3">
      <c r="A3282" s="392"/>
      <c r="B3282" s="393"/>
      <c r="C3282" s="394"/>
    </row>
    <row r="3283" s="391" customFormat="1" customHeight="1" spans="1:3">
      <c r="A3283" s="392"/>
      <c r="B3283" s="393"/>
      <c r="C3283" s="394"/>
    </row>
    <row r="3284" s="391" customFormat="1" customHeight="1" spans="1:3">
      <c r="A3284" s="392"/>
      <c r="B3284" s="393"/>
      <c r="C3284" s="394"/>
    </row>
    <row r="3285" s="391" customFormat="1" customHeight="1" spans="1:3">
      <c r="A3285" s="392"/>
      <c r="B3285" s="393"/>
      <c r="C3285" s="394"/>
    </row>
    <row r="3286" s="391" customFormat="1" customHeight="1" spans="1:3">
      <c r="A3286" s="392"/>
      <c r="B3286" s="393"/>
      <c r="C3286" s="394"/>
    </row>
    <row r="3287" s="391" customFormat="1" customHeight="1" spans="1:3">
      <c r="A3287" s="392"/>
      <c r="B3287" s="393"/>
      <c r="C3287" s="394"/>
    </row>
    <row r="3288" s="391" customFormat="1" customHeight="1" spans="1:3">
      <c r="A3288" s="392"/>
      <c r="B3288" s="393"/>
      <c r="C3288" s="394"/>
    </row>
    <row r="3289" s="391" customFormat="1" customHeight="1" spans="1:3">
      <c r="A3289" s="392"/>
      <c r="B3289" s="393"/>
      <c r="C3289" s="394"/>
    </row>
    <row r="3290" s="391" customFormat="1" customHeight="1" spans="1:3">
      <c r="A3290" s="392"/>
      <c r="B3290" s="393"/>
      <c r="C3290" s="394"/>
    </row>
    <row r="3291" s="391" customFormat="1" customHeight="1" spans="1:3">
      <c r="A3291" s="392"/>
      <c r="B3291" s="393"/>
      <c r="C3291" s="394"/>
    </row>
    <row r="3292" s="391" customFormat="1" customHeight="1" spans="1:3">
      <c r="A3292" s="392"/>
      <c r="B3292" s="393"/>
      <c r="C3292" s="394"/>
    </row>
    <row r="3293" s="391" customFormat="1" customHeight="1" spans="1:3">
      <c r="A3293" s="392"/>
      <c r="B3293" s="393"/>
      <c r="C3293" s="394"/>
    </row>
    <row r="3294" s="391" customFormat="1" customHeight="1" spans="1:3">
      <c r="A3294" s="392"/>
      <c r="B3294" s="393"/>
      <c r="C3294" s="394"/>
    </row>
    <row r="3295" s="391" customFormat="1" customHeight="1" spans="1:3">
      <c r="A3295" s="392"/>
      <c r="B3295" s="393"/>
      <c r="C3295" s="394"/>
    </row>
    <row r="3296" s="391" customFormat="1" customHeight="1" spans="1:3">
      <c r="A3296" s="392"/>
      <c r="B3296" s="393"/>
      <c r="C3296" s="394"/>
    </row>
    <row r="3297" s="391" customFormat="1" customHeight="1" spans="1:3">
      <c r="A3297" s="392"/>
      <c r="B3297" s="393"/>
      <c r="C3297" s="394"/>
    </row>
    <row r="3298" s="391" customFormat="1" customHeight="1" spans="1:3">
      <c r="A3298" s="392"/>
      <c r="B3298" s="393"/>
      <c r="C3298" s="394"/>
    </row>
    <row r="3299" s="391" customFormat="1" customHeight="1" spans="1:3">
      <c r="A3299" s="392"/>
      <c r="B3299" s="393"/>
      <c r="C3299" s="394"/>
    </row>
    <row r="3300" s="391" customFormat="1" customHeight="1" spans="1:3">
      <c r="A3300" s="392"/>
      <c r="B3300" s="393"/>
      <c r="C3300" s="394"/>
    </row>
    <row r="3301" s="391" customFormat="1" customHeight="1" spans="1:3">
      <c r="A3301" s="392"/>
      <c r="B3301" s="393"/>
      <c r="C3301" s="394"/>
    </row>
    <row r="3302" s="391" customFormat="1" customHeight="1" spans="1:3">
      <c r="A3302" s="392"/>
      <c r="B3302" s="393"/>
      <c r="C3302" s="394"/>
    </row>
    <row r="3303" s="391" customFormat="1" customHeight="1" spans="1:3">
      <c r="A3303" s="392"/>
      <c r="B3303" s="393"/>
      <c r="C3303" s="394"/>
    </row>
    <row r="3304" s="391" customFormat="1" customHeight="1" spans="1:3">
      <c r="A3304" s="392"/>
      <c r="B3304" s="393"/>
      <c r="C3304" s="394"/>
    </row>
    <row r="3305" s="391" customFormat="1" customHeight="1" spans="1:3">
      <c r="A3305" s="392"/>
      <c r="B3305" s="393"/>
      <c r="C3305" s="394"/>
    </row>
    <row r="3306" s="391" customFormat="1" customHeight="1" spans="1:3">
      <c r="A3306" s="392"/>
      <c r="B3306" s="393"/>
      <c r="C3306" s="394"/>
    </row>
    <row r="3307" s="391" customFormat="1" customHeight="1" spans="1:3">
      <c r="A3307" s="392"/>
      <c r="B3307" s="393"/>
      <c r="C3307" s="394"/>
    </row>
    <row r="3308" s="391" customFormat="1" customHeight="1" spans="1:3">
      <c r="A3308" s="392"/>
      <c r="B3308" s="393"/>
      <c r="C3308" s="394"/>
    </row>
    <row r="3309" s="391" customFormat="1" customHeight="1" spans="1:3">
      <c r="A3309" s="392"/>
      <c r="B3309" s="393"/>
      <c r="C3309" s="394"/>
    </row>
    <row r="3310" s="391" customFormat="1" customHeight="1" spans="1:3">
      <c r="A3310" s="392"/>
      <c r="B3310" s="393"/>
      <c r="C3310" s="394"/>
    </row>
    <row r="3311" s="391" customFormat="1" customHeight="1" spans="1:3">
      <c r="A3311" s="392"/>
      <c r="B3311" s="393"/>
      <c r="C3311" s="394"/>
    </row>
    <row r="3312" s="391" customFormat="1" customHeight="1" spans="1:3">
      <c r="A3312" s="392"/>
      <c r="B3312" s="393"/>
      <c r="C3312" s="394"/>
    </row>
    <row r="3313" s="391" customFormat="1" customHeight="1" spans="1:3">
      <c r="A3313" s="392"/>
      <c r="B3313" s="393"/>
      <c r="C3313" s="394"/>
    </row>
    <row r="3314" s="391" customFormat="1" customHeight="1" spans="1:3">
      <c r="A3314" s="392"/>
      <c r="B3314" s="393"/>
      <c r="C3314" s="394"/>
    </row>
    <row r="3315" s="391" customFormat="1" customHeight="1" spans="1:3">
      <c r="A3315" s="392"/>
      <c r="B3315" s="393"/>
      <c r="C3315" s="394"/>
    </row>
    <row r="3316" s="391" customFormat="1" customHeight="1" spans="1:3">
      <c r="A3316" s="392"/>
      <c r="B3316" s="393"/>
      <c r="C3316" s="394"/>
    </row>
    <row r="3317" s="391" customFormat="1" customHeight="1" spans="1:3">
      <c r="A3317" s="392"/>
      <c r="B3317" s="393"/>
      <c r="C3317" s="394"/>
    </row>
    <row r="3318" s="391" customFormat="1" customHeight="1" spans="1:3">
      <c r="A3318" s="392"/>
      <c r="B3318" s="393"/>
      <c r="C3318" s="394"/>
    </row>
    <row r="3319" s="391" customFormat="1" customHeight="1" spans="1:3">
      <c r="A3319" s="392"/>
      <c r="B3319" s="393"/>
      <c r="C3319" s="394"/>
    </row>
    <row r="3320" s="391" customFormat="1" customHeight="1" spans="1:3">
      <c r="A3320" s="392"/>
      <c r="B3320" s="393"/>
      <c r="C3320" s="394"/>
    </row>
    <row r="3321" s="391" customFormat="1" customHeight="1" spans="1:3">
      <c r="A3321" s="392"/>
      <c r="B3321" s="393"/>
      <c r="C3321" s="394"/>
    </row>
    <row r="3322" s="391" customFormat="1" customHeight="1" spans="1:3">
      <c r="A3322" s="392"/>
      <c r="B3322" s="393"/>
      <c r="C3322" s="394"/>
    </row>
    <row r="3323" s="391" customFormat="1" customHeight="1" spans="1:3">
      <c r="A3323" s="392"/>
      <c r="B3323" s="393"/>
      <c r="C3323" s="394"/>
    </row>
    <row r="3324" s="391" customFormat="1" customHeight="1" spans="1:3">
      <c r="A3324" s="392"/>
      <c r="B3324" s="393"/>
      <c r="C3324" s="394"/>
    </row>
    <row r="3325" s="391" customFormat="1" customHeight="1" spans="1:3">
      <c r="A3325" s="392"/>
      <c r="B3325" s="393"/>
      <c r="C3325" s="394"/>
    </row>
    <row r="3326" s="391" customFormat="1" customHeight="1" spans="1:3">
      <c r="A3326" s="392"/>
      <c r="B3326" s="393"/>
      <c r="C3326" s="394"/>
    </row>
    <row r="3327" s="391" customFormat="1" customHeight="1" spans="1:3">
      <c r="A3327" s="392"/>
      <c r="B3327" s="393"/>
      <c r="C3327" s="394"/>
    </row>
    <row r="3328" s="391" customFormat="1" customHeight="1" spans="1:3">
      <c r="A3328" s="392"/>
      <c r="B3328" s="393"/>
      <c r="C3328" s="394"/>
    </row>
    <row r="3329" s="391" customFormat="1" customHeight="1" spans="1:3">
      <c r="A3329" s="392"/>
      <c r="B3329" s="393"/>
      <c r="C3329" s="394"/>
    </row>
    <row r="3330" s="391" customFormat="1" customHeight="1" spans="1:3">
      <c r="A3330" s="392"/>
      <c r="B3330" s="393"/>
      <c r="C3330" s="394"/>
    </row>
    <row r="3331" s="391" customFormat="1" customHeight="1" spans="1:3">
      <c r="A3331" s="392"/>
      <c r="B3331" s="393"/>
      <c r="C3331" s="394"/>
    </row>
    <row r="3332" s="391" customFormat="1" customHeight="1" spans="1:3">
      <c r="A3332" s="392"/>
      <c r="B3332" s="393"/>
      <c r="C3332" s="394"/>
    </row>
    <row r="3333" s="391" customFormat="1" customHeight="1" spans="1:3">
      <c r="A3333" s="392"/>
      <c r="B3333" s="393"/>
      <c r="C3333" s="394"/>
    </row>
    <row r="3334" s="391" customFormat="1" customHeight="1" spans="1:3">
      <c r="A3334" s="392"/>
      <c r="B3334" s="393"/>
      <c r="C3334" s="394"/>
    </row>
    <row r="3335" s="391" customFormat="1" customHeight="1" spans="1:3">
      <c r="A3335" s="392"/>
      <c r="B3335" s="393"/>
      <c r="C3335" s="394"/>
    </row>
    <row r="3336" s="391" customFormat="1" customHeight="1" spans="1:3">
      <c r="A3336" s="392"/>
      <c r="B3336" s="393"/>
      <c r="C3336" s="394"/>
    </row>
    <row r="3337" s="391" customFormat="1" customHeight="1" spans="1:3">
      <c r="A3337" s="392"/>
      <c r="B3337" s="393"/>
      <c r="C3337" s="394"/>
    </row>
    <row r="3338" s="391" customFormat="1" customHeight="1" spans="1:3">
      <c r="A3338" s="392"/>
      <c r="B3338" s="393"/>
      <c r="C3338" s="394"/>
    </row>
    <row r="3339" s="391" customFormat="1" customHeight="1" spans="1:3">
      <c r="A3339" s="392"/>
      <c r="B3339" s="393"/>
      <c r="C3339" s="394"/>
    </row>
    <row r="3340" s="391" customFormat="1" customHeight="1" spans="1:3">
      <c r="A3340" s="392"/>
      <c r="B3340" s="393"/>
      <c r="C3340" s="394"/>
    </row>
    <row r="3341" s="391" customFormat="1" customHeight="1" spans="1:3">
      <c r="A3341" s="392"/>
      <c r="B3341" s="393"/>
      <c r="C3341" s="394"/>
    </row>
    <row r="3342" s="391" customFormat="1" customHeight="1" spans="1:3">
      <c r="A3342" s="392"/>
      <c r="B3342" s="393"/>
      <c r="C3342" s="394"/>
    </row>
    <row r="3343" s="391" customFormat="1" customHeight="1" spans="1:3">
      <c r="A3343" s="392"/>
      <c r="B3343" s="393"/>
      <c r="C3343" s="394"/>
    </row>
    <row r="3344" s="391" customFormat="1" customHeight="1" spans="1:3">
      <c r="A3344" s="392"/>
      <c r="B3344" s="393"/>
      <c r="C3344" s="394"/>
    </row>
    <row r="3345" s="391" customFormat="1" customHeight="1" spans="1:3">
      <c r="A3345" s="392"/>
      <c r="B3345" s="393"/>
      <c r="C3345" s="394"/>
    </row>
    <row r="3346" s="391" customFormat="1" customHeight="1" spans="1:3">
      <c r="A3346" s="392"/>
      <c r="B3346" s="393"/>
      <c r="C3346" s="394"/>
    </row>
    <row r="3347" s="391" customFormat="1" customHeight="1" spans="1:3">
      <c r="A3347" s="392"/>
      <c r="B3347" s="393"/>
      <c r="C3347" s="394"/>
    </row>
    <row r="3348" s="391" customFormat="1" customHeight="1" spans="1:3">
      <c r="A3348" s="392"/>
      <c r="B3348" s="393"/>
      <c r="C3348" s="394"/>
    </row>
    <row r="3349" s="391" customFormat="1" customHeight="1" spans="1:3">
      <c r="A3349" s="392"/>
      <c r="B3349" s="393"/>
      <c r="C3349" s="394"/>
    </row>
    <row r="3350" s="391" customFormat="1" customHeight="1" spans="1:3">
      <c r="A3350" s="392"/>
      <c r="B3350" s="393"/>
      <c r="C3350" s="394"/>
    </row>
    <row r="3351" s="391" customFormat="1" customHeight="1" spans="1:3">
      <c r="A3351" s="392"/>
      <c r="B3351" s="393"/>
      <c r="C3351" s="394"/>
    </row>
    <row r="3352" s="391" customFormat="1" customHeight="1" spans="1:3">
      <c r="A3352" s="392"/>
      <c r="B3352" s="393"/>
      <c r="C3352" s="394"/>
    </row>
    <row r="3353" s="391" customFormat="1" customHeight="1" spans="1:3">
      <c r="A3353" s="392"/>
      <c r="B3353" s="393"/>
      <c r="C3353" s="394"/>
    </row>
    <row r="3354" s="391" customFormat="1" customHeight="1" spans="1:3">
      <c r="A3354" s="392"/>
      <c r="B3354" s="393"/>
      <c r="C3354" s="394"/>
    </row>
    <row r="3355" s="391" customFormat="1" customHeight="1" spans="1:3">
      <c r="A3355" s="392"/>
      <c r="B3355" s="393"/>
      <c r="C3355" s="394"/>
    </row>
    <row r="3356" s="391" customFormat="1" customHeight="1" spans="1:3">
      <c r="A3356" s="392"/>
      <c r="B3356" s="393"/>
      <c r="C3356" s="394"/>
    </row>
    <row r="3357" s="391" customFormat="1" customHeight="1" spans="1:3">
      <c r="A3357" s="392"/>
      <c r="B3357" s="393"/>
      <c r="C3357" s="394"/>
    </row>
    <row r="3358" s="391" customFormat="1" customHeight="1" spans="1:3">
      <c r="A3358" s="392"/>
      <c r="B3358" s="393"/>
      <c r="C3358" s="394"/>
    </row>
    <row r="3359" s="391" customFormat="1" customHeight="1" spans="1:3">
      <c r="A3359" s="392"/>
      <c r="B3359" s="393"/>
      <c r="C3359" s="394"/>
    </row>
    <row r="3360" s="391" customFormat="1" customHeight="1" spans="1:3">
      <c r="A3360" s="392"/>
      <c r="B3360" s="393"/>
      <c r="C3360" s="394"/>
    </row>
    <row r="3361" s="391" customFormat="1" customHeight="1" spans="1:3">
      <c r="A3361" s="392"/>
      <c r="B3361" s="393"/>
      <c r="C3361" s="394"/>
    </row>
    <row r="3362" s="391" customFormat="1" customHeight="1" spans="1:3">
      <c r="A3362" s="392"/>
      <c r="B3362" s="393"/>
      <c r="C3362" s="394"/>
    </row>
    <row r="3363" s="391" customFormat="1" customHeight="1" spans="1:3">
      <c r="A3363" s="392"/>
      <c r="B3363" s="393"/>
      <c r="C3363" s="394"/>
    </row>
    <row r="3364" s="391" customFormat="1" customHeight="1" spans="1:3">
      <c r="A3364" s="392"/>
      <c r="B3364" s="393"/>
      <c r="C3364" s="394"/>
    </row>
    <row r="3365" s="391" customFormat="1" customHeight="1" spans="1:3">
      <c r="A3365" s="392"/>
      <c r="B3365" s="393"/>
      <c r="C3365" s="394"/>
    </row>
    <row r="3366" s="391" customFormat="1" customHeight="1" spans="1:3">
      <c r="A3366" s="392"/>
      <c r="B3366" s="393"/>
      <c r="C3366" s="394"/>
    </row>
    <row r="3367" s="391" customFormat="1" customHeight="1" spans="1:3">
      <c r="A3367" s="392"/>
      <c r="B3367" s="393"/>
      <c r="C3367" s="394"/>
    </row>
    <row r="3368" s="391" customFormat="1" customHeight="1" spans="1:3">
      <c r="A3368" s="392"/>
      <c r="B3368" s="393"/>
      <c r="C3368" s="394"/>
    </row>
    <row r="3369" s="391" customFormat="1" customHeight="1" spans="1:3">
      <c r="A3369" s="392"/>
      <c r="B3369" s="393"/>
      <c r="C3369" s="394"/>
    </row>
    <row r="3370" s="391" customFormat="1" customHeight="1" spans="1:3">
      <c r="A3370" s="392"/>
      <c r="B3370" s="393"/>
      <c r="C3370" s="394"/>
    </row>
    <row r="3371" s="391" customFormat="1" customHeight="1" spans="1:3">
      <c r="A3371" s="392"/>
      <c r="B3371" s="393"/>
      <c r="C3371" s="394"/>
    </row>
    <row r="3372" s="391" customFormat="1" customHeight="1" spans="1:3">
      <c r="A3372" s="392"/>
      <c r="B3372" s="393"/>
      <c r="C3372" s="394"/>
    </row>
    <row r="3373" s="391" customFormat="1" customHeight="1" spans="1:3">
      <c r="A3373" s="392"/>
      <c r="B3373" s="393"/>
      <c r="C3373" s="394"/>
    </row>
    <row r="3374" s="391" customFormat="1" customHeight="1" spans="1:3">
      <c r="A3374" s="392"/>
      <c r="B3374" s="393"/>
      <c r="C3374" s="394"/>
    </row>
    <row r="3375" s="391" customFormat="1" customHeight="1" spans="1:3">
      <c r="A3375" s="392"/>
      <c r="B3375" s="393"/>
      <c r="C3375" s="394"/>
    </row>
    <row r="3376" s="391" customFormat="1" customHeight="1" spans="1:3">
      <c r="A3376" s="392"/>
      <c r="B3376" s="393"/>
      <c r="C3376" s="394"/>
    </row>
    <row r="3377" s="391" customFormat="1" customHeight="1" spans="1:3">
      <c r="A3377" s="392"/>
      <c r="B3377" s="393"/>
      <c r="C3377" s="394"/>
    </row>
    <row r="3378" s="391" customFormat="1" customHeight="1" spans="1:3">
      <c r="A3378" s="392"/>
      <c r="B3378" s="393"/>
      <c r="C3378" s="394"/>
    </row>
    <row r="3379" s="391" customFormat="1" customHeight="1" spans="1:3">
      <c r="A3379" s="392"/>
      <c r="B3379" s="393"/>
      <c r="C3379" s="394"/>
    </row>
    <row r="3380" s="391" customFormat="1" customHeight="1" spans="1:3">
      <c r="A3380" s="392"/>
      <c r="B3380" s="393"/>
      <c r="C3380" s="394"/>
    </row>
    <row r="3381" s="391" customFormat="1" customHeight="1" spans="1:3">
      <c r="A3381" s="392"/>
      <c r="B3381" s="393"/>
      <c r="C3381" s="394"/>
    </row>
    <row r="3382" s="391" customFormat="1" customHeight="1" spans="1:3">
      <c r="A3382" s="392"/>
      <c r="B3382" s="393"/>
      <c r="C3382" s="394"/>
    </row>
    <row r="3383" s="391" customFormat="1" customHeight="1" spans="1:3">
      <c r="A3383" s="392"/>
      <c r="B3383" s="393"/>
      <c r="C3383" s="394"/>
    </row>
    <row r="3384" s="391" customFormat="1" customHeight="1" spans="1:3">
      <c r="A3384" s="392"/>
      <c r="B3384" s="393"/>
      <c r="C3384" s="394"/>
    </row>
    <row r="3385" s="391" customFormat="1" customHeight="1" spans="1:3">
      <c r="A3385" s="392"/>
      <c r="B3385" s="393"/>
      <c r="C3385" s="394"/>
    </row>
    <row r="3386" s="391" customFormat="1" customHeight="1" spans="1:3">
      <c r="A3386" s="392"/>
      <c r="B3386" s="393"/>
      <c r="C3386" s="394"/>
    </row>
    <row r="3387" s="391" customFormat="1" customHeight="1" spans="1:3">
      <c r="A3387" s="392"/>
      <c r="B3387" s="393"/>
      <c r="C3387" s="394"/>
    </row>
    <row r="3388" s="391" customFormat="1" customHeight="1" spans="1:3">
      <c r="A3388" s="392"/>
      <c r="B3388" s="393"/>
      <c r="C3388" s="394"/>
    </row>
    <row r="3389" s="391" customFormat="1" customHeight="1" spans="1:3">
      <c r="A3389" s="392"/>
      <c r="B3389" s="393"/>
      <c r="C3389" s="394"/>
    </row>
    <row r="3390" s="391" customFormat="1" customHeight="1" spans="1:3">
      <c r="A3390" s="392"/>
      <c r="B3390" s="393"/>
      <c r="C3390" s="394"/>
    </row>
    <row r="3391" s="391" customFormat="1" customHeight="1" spans="1:3">
      <c r="A3391" s="392"/>
      <c r="B3391" s="393"/>
      <c r="C3391" s="394"/>
    </row>
    <row r="3392" s="391" customFormat="1" customHeight="1" spans="1:3">
      <c r="A3392" s="392"/>
      <c r="B3392" s="393"/>
      <c r="C3392" s="394"/>
    </row>
    <row r="3393" s="391" customFormat="1" customHeight="1" spans="1:3">
      <c r="A3393" s="392"/>
      <c r="B3393" s="393"/>
      <c r="C3393" s="394"/>
    </row>
    <row r="3394" s="391" customFormat="1" customHeight="1" spans="1:3">
      <c r="A3394" s="392"/>
      <c r="B3394" s="393"/>
      <c r="C3394" s="394"/>
    </row>
    <row r="3395" s="391" customFormat="1" customHeight="1" spans="1:3">
      <c r="A3395" s="392"/>
      <c r="B3395" s="393"/>
      <c r="C3395" s="394"/>
    </row>
    <row r="3396" s="391" customFormat="1" customHeight="1" spans="1:3">
      <c r="A3396" s="392"/>
      <c r="B3396" s="393"/>
      <c r="C3396" s="394"/>
    </row>
    <row r="3397" s="391" customFormat="1" customHeight="1" spans="1:3">
      <c r="A3397" s="392"/>
      <c r="B3397" s="393"/>
      <c r="C3397" s="394"/>
    </row>
    <row r="3398" s="391" customFormat="1" customHeight="1" spans="1:3">
      <c r="A3398" s="392"/>
      <c r="B3398" s="393"/>
      <c r="C3398" s="394"/>
    </row>
    <row r="3399" s="391" customFormat="1" customHeight="1" spans="1:3">
      <c r="A3399" s="392"/>
      <c r="B3399" s="393"/>
      <c r="C3399" s="394"/>
    </row>
    <row r="3400" s="391" customFormat="1" customHeight="1" spans="1:3">
      <c r="A3400" s="392"/>
      <c r="B3400" s="393"/>
      <c r="C3400" s="394"/>
    </row>
    <row r="3401" s="391" customFormat="1" customHeight="1" spans="1:3">
      <c r="A3401" s="392"/>
      <c r="B3401" s="393"/>
      <c r="C3401" s="394"/>
    </row>
    <row r="3402" s="391" customFormat="1" customHeight="1" spans="1:3">
      <c r="A3402" s="392"/>
      <c r="B3402" s="393"/>
      <c r="C3402" s="394"/>
    </row>
    <row r="3403" s="391" customFormat="1" customHeight="1" spans="1:3">
      <c r="A3403" s="392"/>
      <c r="B3403" s="393"/>
      <c r="C3403" s="394"/>
    </row>
    <row r="3404" s="391" customFormat="1" customHeight="1" spans="1:3">
      <c r="A3404" s="392"/>
      <c r="B3404" s="393"/>
      <c r="C3404" s="394"/>
    </row>
    <row r="3405" s="391" customFormat="1" customHeight="1" spans="1:3">
      <c r="A3405" s="392"/>
      <c r="B3405" s="393"/>
      <c r="C3405" s="394"/>
    </row>
    <row r="3406" s="391" customFormat="1" customHeight="1" spans="1:3">
      <c r="A3406" s="392"/>
      <c r="B3406" s="393"/>
      <c r="C3406" s="394"/>
    </row>
    <row r="3407" s="391" customFormat="1" customHeight="1" spans="1:3">
      <c r="A3407" s="392"/>
      <c r="B3407" s="393"/>
      <c r="C3407" s="394"/>
    </row>
    <row r="3408" s="391" customFormat="1" customHeight="1" spans="1:3">
      <c r="A3408" s="392"/>
      <c r="B3408" s="393"/>
      <c r="C3408" s="394"/>
    </row>
    <row r="3409" s="391" customFormat="1" customHeight="1" spans="1:3">
      <c r="A3409" s="392"/>
      <c r="B3409" s="393"/>
      <c r="C3409" s="394"/>
    </row>
    <row r="3410" s="391" customFormat="1" customHeight="1" spans="1:3">
      <c r="A3410" s="392"/>
      <c r="B3410" s="393"/>
      <c r="C3410" s="394"/>
    </row>
    <row r="3411" s="391" customFormat="1" customHeight="1" spans="1:3">
      <c r="A3411" s="392"/>
      <c r="B3411" s="393"/>
      <c r="C3411" s="394"/>
    </row>
    <row r="3412" s="391" customFormat="1" customHeight="1" spans="1:3">
      <c r="A3412" s="392"/>
      <c r="B3412" s="393"/>
      <c r="C3412" s="394"/>
    </row>
    <row r="3413" s="391" customFormat="1" customHeight="1" spans="1:3">
      <c r="A3413" s="392"/>
      <c r="B3413" s="393"/>
      <c r="C3413" s="394"/>
    </row>
    <row r="3414" s="391" customFormat="1" customHeight="1" spans="1:3">
      <c r="A3414" s="392"/>
      <c r="B3414" s="393"/>
      <c r="C3414" s="394"/>
    </row>
    <row r="3415" s="391" customFormat="1" customHeight="1" spans="1:3">
      <c r="A3415" s="392"/>
      <c r="B3415" s="393"/>
      <c r="C3415" s="394"/>
    </row>
    <row r="3416" s="391" customFormat="1" customHeight="1" spans="1:3">
      <c r="A3416" s="392"/>
      <c r="B3416" s="393"/>
      <c r="C3416" s="394"/>
    </row>
    <row r="3417" s="391" customFormat="1" customHeight="1" spans="1:3">
      <c r="A3417" s="392"/>
      <c r="B3417" s="393"/>
      <c r="C3417" s="394"/>
    </row>
    <row r="3418" s="391" customFormat="1" customHeight="1" spans="1:3">
      <c r="A3418" s="392"/>
      <c r="B3418" s="393"/>
      <c r="C3418" s="394"/>
    </row>
    <row r="3419" s="391" customFormat="1" customHeight="1" spans="1:3">
      <c r="A3419" s="392"/>
      <c r="B3419" s="393"/>
      <c r="C3419" s="394"/>
    </row>
    <row r="3420" s="391" customFormat="1" customHeight="1" spans="1:3">
      <c r="A3420" s="392"/>
      <c r="B3420" s="393"/>
      <c r="C3420" s="394"/>
    </row>
    <row r="3421" s="391" customFormat="1" customHeight="1" spans="1:3">
      <c r="A3421" s="392"/>
      <c r="B3421" s="393"/>
      <c r="C3421" s="394"/>
    </row>
    <row r="3422" s="391" customFormat="1" customHeight="1" spans="1:3">
      <c r="A3422" s="392"/>
      <c r="B3422" s="393"/>
      <c r="C3422" s="394"/>
    </row>
    <row r="3423" s="391" customFormat="1" customHeight="1" spans="1:3">
      <c r="A3423" s="392"/>
      <c r="B3423" s="393"/>
      <c r="C3423" s="394"/>
    </row>
    <row r="3424" s="391" customFormat="1" customHeight="1" spans="1:3">
      <c r="A3424" s="392"/>
      <c r="B3424" s="393"/>
      <c r="C3424" s="394"/>
    </row>
    <row r="3425" s="391" customFormat="1" customHeight="1" spans="1:3">
      <c r="A3425" s="392"/>
      <c r="B3425" s="393"/>
      <c r="C3425" s="394"/>
    </row>
    <row r="3426" s="391" customFormat="1" customHeight="1" spans="1:3">
      <c r="A3426" s="392"/>
      <c r="B3426" s="393"/>
      <c r="C3426" s="394"/>
    </row>
    <row r="3427" s="391" customFormat="1" customHeight="1" spans="1:3">
      <c r="A3427" s="392"/>
      <c r="B3427" s="393"/>
      <c r="C3427" s="394"/>
    </row>
    <row r="3428" s="391" customFormat="1" customHeight="1" spans="1:3">
      <c r="A3428" s="392"/>
      <c r="B3428" s="393"/>
      <c r="C3428" s="394"/>
    </row>
    <row r="3429" s="391" customFormat="1" customHeight="1" spans="1:3">
      <c r="A3429" s="392"/>
      <c r="B3429" s="393"/>
      <c r="C3429" s="394"/>
    </row>
    <row r="3430" s="391" customFormat="1" customHeight="1" spans="1:3">
      <c r="A3430" s="392"/>
      <c r="B3430" s="393"/>
      <c r="C3430" s="394"/>
    </row>
    <row r="3431" s="391" customFormat="1" customHeight="1" spans="1:3">
      <c r="A3431" s="392"/>
      <c r="B3431" s="393"/>
      <c r="C3431" s="394"/>
    </row>
    <row r="3432" s="391" customFormat="1" customHeight="1" spans="1:3">
      <c r="A3432" s="392"/>
      <c r="B3432" s="393"/>
      <c r="C3432" s="394"/>
    </row>
    <row r="3433" s="391" customFormat="1" customHeight="1" spans="1:3">
      <c r="A3433" s="392"/>
      <c r="B3433" s="393"/>
      <c r="C3433" s="394"/>
    </row>
    <row r="3434" s="391" customFormat="1" customHeight="1" spans="1:3">
      <c r="A3434" s="392"/>
      <c r="B3434" s="393"/>
      <c r="C3434" s="394"/>
    </row>
    <row r="3435" s="391" customFormat="1" customHeight="1" spans="1:3">
      <c r="A3435" s="392"/>
      <c r="B3435" s="393"/>
      <c r="C3435" s="394"/>
    </row>
    <row r="3436" s="391" customFormat="1" customHeight="1" spans="1:3">
      <c r="A3436" s="392"/>
      <c r="B3436" s="393"/>
      <c r="C3436" s="394"/>
    </row>
    <row r="3437" s="391" customFormat="1" customHeight="1" spans="1:3">
      <c r="A3437" s="392"/>
      <c r="B3437" s="393"/>
      <c r="C3437" s="394"/>
    </row>
    <row r="3438" s="391" customFormat="1" customHeight="1" spans="1:3">
      <c r="A3438" s="392"/>
      <c r="B3438" s="393"/>
      <c r="C3438" s="394"/>
    </row>
    <row r="3439" s="391" customFormat="1" customHeight="1" spans="1:3">
      <c r="A3439" s="392"/>
      <c r="B3439" s="393"/>
      <c r="C3439" s="394"/>
    </row>
    <row r="3440" s="391" customFormat="1" customHeight="1" spans="1:3">
      <c r="A3440" s="392"/>
      <c r="B3440" s="393"/>
      <c r="C3440" s="394"/>
    </row>
    <row r="3441" s="391" customFormat="1" customHeight="1" spans="1:3">
      <c r="A3441" s="392"/>
      <c r="B3441" s="393"/>
      <c r="C3441" s="394"/>
    </row>
    <row r="3442" s="391" customFormat="1" customHeight="1" spans="1:3">
      <c r="A3442" s="392"/>
      <c r="B3442" s="393"/>
      <c r="C3442" s="394"/>
    </row>
    <row r="3443" s="391" customFormat="1" customHeight="1" spans="1:3">
      <c r="A3443" s="392"/>
      <c r="B3443" s="393"/>
      <c r="C3443" s="394"/>
    </row>
    <row r="3444" s="391" customFormat="1" customHeight="1" spans="1:3">
      <c r="A3444" s="392"/>
      <c r="B3444" s="393"/>
      <c r="C3444" s="394"/>
    </row>
    <row r="3445" s="391" customFormat="1" customHeight="1" spans="1:3">
      <c r="A3445" s="392"/>
      <c r="B3445" s="393"/>
      <c r="C3445" s="394"/>
    </row>
    <row r="3446" s="391" customFormat="1" customHeight="1" spans="1:3">
      <c r="A3446" s="392"/>
      <c r="B3446" s="393"/>
      <c r="C3446" s="394"/>
    </row>
    <row r="3447" s="391" customFormat="1" customHeight="1" spans="1:3">
      <c r="A3447" s="392"/>
      <c r="B3447" s="393"/>
      <c r="C3447" s="394"/>
    </row>
    <row r="3448" s="391" customFormat="1" customHeight="1" spans="1:3">
      <c r="A3448" s="392"/>
      <c r="B3448" s="393"/>
      <c r="C3448" s="394"/>
    </row>
    <row r="3449" s="391" customFormat="1" customHeight="1" spans="1:3">
      <c r="A3449" s="392"/>
      <c r="B3449" s="393"/>
      <c r="C3449" s="394"/>
    </row>
    <row r="3450" s="391" customFormat="1" customHeight="1" spans="1:3">
      <c r="A3450" s="392"/>
      <c r="B3450" s="393"/>
      <c r="C3450" s="394"/>
    </row>
    <row r="3451" s="391" customFormat="1" customHeight="1" spans="1:3">
      <c r="A3451" s="392"/>
      <c r="B3451" s="393"/>
      <c r="C3451" s="394"/>
    </row>
    <row r="3452" s="391" customFormat="1" customHeight="1" spans="1:3">
      <c r="A3452" s="392"/>
      <c r="B3452" s="393"/>
      <c r="C3452" s="394"/>
    </row>
    <row r="3453" s="391" customFormat="1" customHeight="1" spans="1:3">
      <c r="A3453" s="392"/>
      <c r="B3453" s="393"/>
      <c r="C3453" s="394"/>
    </row>
    <row r="3454" s="391" customFormat="1" customHeight="1" spans="1:3">
      <c r="A3454" s="392"/>
      <c r="B3454" s="393"/>
      <c r="C3454" s="394"/>
    </row>
    <row r="3455" s="391" customFormat="1" customHeight="1" spans="1:3">
      <c r="A3455" s="392"/>
      <c r="B3455" s="393"/>
      <c r="C3455" s="394"/>
    </row>
    <row r="3456" s="391" customFormat="1" customHeight="1" spans="1:3">
      <c r="A3456" s="392"/>
      <c r="B3456" s="393"/>
      <c r="C3456" s="394"/>
    </row>
    <row r="3457" s="391" customFormat="1" customHeight="1" spans="1:3">
      <c r="A3457" s="392"/>
      <c r="B3457" s="393"/>
      <c r="C3457" s="394"/>
    </row>
    <row r="3458" s="391" customFormat="1" customHeight="1" spans="1:3">
      <c r="A3458" s="392"/>
      <c r="B3458" s="393"/>
      <c r="C3458" s="394"/>
    </row>
    <row r="3459" s="391" customFormat="1" customHeight="1" spans="1:3">
      <c r="A3459" s="392"/>
      <c r="B3459" s="393"/>
      <c r="C3459" s="394"/>
    </row>
    <row r="3460" s="391" customFormat="1" customHeight="1" spans="1:3">
      <c r="A3460" s="392"/>
      <c r="B3460" s="393"/>
      <c r="C3460" s="394"/>
    </row>
    <row r="3461" s="391" customFormat="1" customHeight="1" spans="1:3">
      <c r="A3461" s="392"/>
      <c r="B3461" s="393"/>
      <c r="C3461" s="394"/>
    </row>
    <row r="3462" s="391" customFormat="1" customHeight="1" spans="1:3">
      <c r="A3462" s="392"/>
      <c r="B3462" s="393"/>
      <c r="C3462" s="394"/>
    </row>
    <row r="3463" s="391" customFormat="1" customHeight="1" spans="1:3">
      <c r="A3463" s="392"/>
      <c r="B3463" s="393"/>
      <c r="C3463" s="394"/>
    </row>
    <row r="3464" s="391" customFormat="1" customHeight="1" spans="1:3">
      <c r="A3464" s="392"/>
      <c r="B3464" s="393"/>
      <c r="C3464" s="394"/>
    </row>
    <row r="3465" s="391" customFormat="1" customHeight="1" spans="1:3">
      <c r="A3465" s="392"/>
      <c r="B3465" s="393"/>
      <c r="C3465" s="394"/>
    </row>
    <row r="3466" s="391" customFormat="1" customHeight="1" spans="1:3">
      <c r="A3466" s="392"/>
      <c r="B3466" s="393"/>
      <c r="C3466" s="394"/>
    </row>
    <row r="3467" s="391" customFormat="1" customHeight="1" spans="1:3">
      <c r="A3467" s="392"/>
      <c r="B3467" s="393"/>
      <c r="C3467" s="394"/>
    </row>
    <row r="3468" s="391" customFormat="1" customHeight="1" spans="1:3">
      <c r="A3468" s="392"/>
      <c r="B3468" s="393"/>
      <c r="C3468" s="394"/>
    </row>
    <row r="3469" s="391" customFormat="1" customHeight="1" spans="1:3">
      <c r="A3469" s="392"/>
      <c r="B3469" s="393"/>
      <c r="C3469" s="394"/>
    </row>
    <row r="3470" s="391" customFormat="1" customHeight="1" spans="1:3">
      <c r="A3470" s="392"/>
      <c r="B3470" s="393"/>
      <c r="C3470" s="394"/>
    </row>
    <row r="3471" s="391" customFormat="1" customHeight="1" spans="1:3">
      <c r="A3471" s="392"/>
      <c r="B3471" s="393"/>
      <c r="C3471" s="394"/>
    </row>
    <row r="3472" s="391" customFormat="1" customHeight="1" spans="1:3">
      <c r="A3472" s="392"/>
      <c r="B3472" s="393"/>
      <c r="C3472" s="394"/>
    </row>
    <row r="3473" s="391" customFormat="1" customHeight="1" spans="1:3">
      <c r="A3473" s="392"/>
      <c r="B3473" s="393"/>
      <c r="C3473" s="394"/>
    </row>
    <row r="3474" s="391" customFormat="1" customHeight="1" spans="1:3">
      <c r="A3474" s="392"/>
      <c r="B3474" s="393"/>
      <c r="C3474" s="394"/>
    </row>
    <row r="3475" s="391" customFormat="1" customHeight="1" spans="1:3">
      <c r="A3475" s="392"/>
      <c r="B3475" s="393"/>
      <c r="C3475" s="394"/>
    </row>
    <row r="3476" s="391" customFormat="1" customHeight="1" spans="1:3">
      <c r="A3476" s="392"/>
      <c r="B3476" s="393"/>
      <c r="C3476" s="394"/>
    </row>
    <row r="3477" s="391" customFormat="1" customHeight="1" spans="1:3">
      <c r="A3477" s="392"/>
      <c r="B3477" s="393"/>
      <c r="C3477" s="394"/>
    </row>
    <row r="3478" s="391" customFormat="1" customHeight="1" spans="1:3">
      <c r="A3478" s="392"/>
      <c r="B3478" s="393"/>
      <c r="C3478" s="394"/>
    </row>
    <row r="3479" s="391" customFormat="1" customHeight="1" spans="1:3">
      <c r="A3479" s="392"/>
      <c r="B3479" s="393"/>
      <c r="C3479" s="394"/>
    </row>
    <row r="3480" s="391" customFormat="1" customHeight="1" spans="1:3">
      <c r="A3480" s="392"/>
      <c r="B3480" s="393"/>
      <c r="C3480" s="394"/>
    </row>
    <row r="3481" s="391" customFormat="1" customHeight="1" spans="1:3">
      <c r="A3481" s="392"/>
      <c r="B3481" s="393"/>
      <c r="C3481" s="394"/>
    </row>
    <row r="3482" s="391" customFormat="1" customHeight="1" spans="1:3">
      <c r="A3482" s="392"/>
      <c r="B3482" s="393"/>
      <c r="C3482" s="394"/>
    </row>
    <row r="3483" s="391" customFormat="1" customHeight="1" spans="1:3">
      <c r="A3483" s="392"/>
      <c r="B3483" s="393"/>
      <c r="C3483" s="394"/>
    </row>
    <row r="3484" s="391" customFormat="1" customHeight="1" spans="1:3">
      <c r="A3484" s="392"/>
      <c r="B3484" s="393"/>
      <c r="C3484" s="394"/>
    </row>
    <row r="3485" s="391" customFormat="1" customHeight="1" spans="1:3">
      <c r="A3485" s="392"/>
      <c r="B3485" s="393"/>
      <c r="C3485" s="394"/>
    </row>
    <row r="3486" s="391" customFormat="1" customHeight="1" spans="1:3">
      <c r="A3486" s="392"/>
      <c r="B3486" s="393"/>
      <c r="C3486" s="394"/>
    </row>
    <row r="3487" s="391" customFormat="1" customHeight="1" spans="1:3">
      <c r="A3487" s="392"/>
      <c r="B3487" s="393"/>
      <c r="C3487" s="394"/>
    </row>
    <row r="3488" s="391" customFormat="1" customHeight="1" spans="1:3">
      <c r="A3488" s="392"/>
      <c r="B3488" s="393"/>
      <c r="C3488" s="394"/>
    </row>
    <row r="3489" s="391" customFormat="1" customHeight="1" spans="1:3">
      <c r="A3489" s="392"/>
      <c r="B3489" s="393"/>
      <c r="C3489" s="394"/>
    </row>
    <row r="3490" s="391" customFormat="1" customHeight="1" spans="1:3">
      <c r="A3490" s="392"/>
      <c r="B3490" s="393"/>
      <c r="C3490" s="394"/>
    </row>
    <row r="3491" s="391" customFormat="1" customHeight="1" spans="1:3">
      <c r="A3491" s="392"/>
      <c r="B3491" s="393"/>
      <c r="C3491" s="394"/>
    </row>
    <row r="3492" s="391" customFormat="1" customHeight="1" spans="1:3">
      <c r="A3492" s="392"/>
      <c r="B3492" s="393"/>
      <c r="C3492" s="394"/>
    </row>
    <row r="3493" s="391" customFormat="1" customHeight="1" spans="1:3">
      <c r="A3493" s="392"/>
      <c r="B3493" s="393"/>
      <c r="C3493" s="394"/>
    </row>
    <row r="3494" s="391" customFormat="1" customHeight="1" spans="1:3">
      <c r="A3494" s="392"/>
      <c r="B3494" s="393"/>
      <c r="C3494" s="394"/>
    </row>
    <row r="3495" s="391" customFormat="1" customHeight="1" spans="1:3">
      <c r="A3495" s="392"/>
      <c r="B3495" s="393"/>
      <c r="C3495" s="394"/>
    </row>
    <row r="3496" s="391" customFormat="1" customHeight="1" spans="1:3">
      <c r="A3496" s="392"/>
      <c r="B3496" s="393"/>
      <c r="C3496" s="394"/>
    </row>
    <row r="3497" s="391" customFormat="1" customHeight="1" spans="1:3">
      <c r="A3497" s="392"/>
      <c r="B3497" s="393"/>
      <c r="C3497" s="394"/>
    </row>
    <row r="3498" s="391" customFormat="1" customHeight="1" spans="1:3">
      <c r="A3498" s="392"/>
      <c r="B3498" s="393"/>
      <c r="C3498" s="394"/>
    </row>
    <row r="3499" s="391" customFormat="1" customHeight="1" spans="1:3">
      <c r="A3499" s="392"/>
      <c r="B3499" s="393"/>
      <c r="C3499" s="394"/>
    </row>
    <row r="3500" s="391" customFormat="1" customHeight="1" spans="1:3">
      <c r="A3500" s="392"/>
      <c r="B3500" s="393"/>
      <c r="C3500" s="394"/>
    </row>
    <row r="3501" s="391" customFormat="1" customHeight="1" spans="1:3">
      <c r="A3501" s="392"/>
      <c r="B3501" s="393"/>
      <c r="C3501" s="394"/>
    </row>
    <row r="3502" s="391" customFormat="1" customHeight="1" spans="1:3">
      <c r="A3502" s="392"/>
      <c r="B3502" s="393"/>
      <c r="C3502" s="394"/>
    </row>
    <row r="3503" s="391" customFormat="1" customHeight="1" spans="1:3">
      <c r="A3503" s="392"/>
      <c r="B3503" s="393"/>
      <c r="C3503" s="394"/>
    </row>
    <row r="3504" s="391" customFormat="1" customHeight="1" spans="1:3">
      <c r="A3504" s="392"/>
      <c r="B3504" s="393"/>
      <c r="C3504" s="394"/>
    </row>
    <row r="3505" s="391" customFormat="1" customHeight="1" spans="1:3">
      <c r="A3505" s="392"/>
      <c r="B3505" s="393"/>
      <c r="C3505" s="394"/>
    </row>
    <row r="3506" s="391" customFormat="1" customHeight="1" spans="1:3">
      <c r="A3506" s="392"/>
      <c r="B3506" s="393"/>
      <c r="C3506" s="394"/>
    </row>
    <row r="3507" s="391" customFormat="1" customHeight="1" spans="1:3">
      <c r="A3507" s="392"/>
      <c r="B3507" s="393"/>
      <c r="C3507" s="394"/>
    </row>
    <row r="3508" s="391" customFormat="1" customHeight="1" spans="1:3">
      <c r="A3508" s="392"/>
      <c r="B3508" s="393"/>
      <c r="C3508" s="394"/>
    </row>
    <row r="3509" s="391" customFormat="1" customHeight="1" spans="1:3">
      <c r="A3509" s="392"/>
      <c r="B3509" s="393"/>
      <c r="C3509" s="394"/>
    </row>
    <row r="3510" s="391" customFormat="1" customHeight="1" spans="1:3">
      <c r="A3510" s="392"/>
      <c r="B3510" s="393"/>
      <c r="C3510" s="394"/>
    </row>
    <row r="3511" s="391" customFormat="1" customHeight="1" spans="1:3">
      <c r="A3511" s="392"/>
      <c r="B3511" s="393"/>
      <c r="C3511" s="394"/>
    </row>
    <row r="3512" s="391" customFormat="1" customHeight="1" spans="1:3">
      <c r="A3512" s="392"/>
      <c r="B3512" s="393"/>
      <c r="C3512" s="394"/>
    </row>
    <row r="3513" s="391" customFormat="1" customHeight="1" spans="1:3">
      <c r="A3513" s="392"/>
      <c r="B3513" s="393"/>
      <c r="C3513" s="394"/>
    </row>
    <row r="3514" s="391" customFormat="1" customHeight="1" spans="1:3">
      <c r="A3514" s="392"/>
      <c r="B3514" s="393"/>
      <c r="C3514" s="394"/>
    </row>
    <row r="3515" s="391" customFormat="1" customHeight="1" spans="1:3">
      <c r="A3515" s="392"/>
      <c r="B3515" s="393"/>
      <c r="C3515" s="394"/>
    </row>
    <row r="3516" s="391" customFormat="1" customHeight="1" spans="1:3">
      <c r="A3516" s="392"/>
      <c r="B3516" s="393"/>
      <c r="C3516" s="394"/>
    </row>
    <row r="3517" s="391" customFormat="1" customHeight="1" spans="1:3">
      <c r="A3517" s="392"/>
      <c r="B3517" s="393"/>
      <c r="C3517" s="394"/>
    </row>
    <row r="3518" s="391" customFormat="1" customHeight="1" spans="1:3">
      <c r="A3518" s="392"/>
      <c r="B3518" s="393"/>
      <c r="C3518" s="394"/>
    </row>
    <row r="3519" s="391" customFormat="1" customHeight="1" spans="1:3">
      <c r="A3519" s="392"/>
      <c r="B3519" s="393"/>
      <c r="C3519" s="394"/>
    </row>
    <row r="3520" s="391" customFormat="1" customHeight="1" spans="1:3">
      <c r="A3520" s="392"/>
      <c r="B3520" s="393"/>
      <c r="C3520" s="394"/>
    </row>
    <row r="3521" s="391" customFormat="1" customHeight="1" spans="1:3">
      <c r="A3521" s="392"/>
      <c r="B3521" s="393"/>
      <c r="C3521" s="394"/>
    </row>
    <row r="3522" s="391" customFormat="1" customHeight="1" spans="1:3">
      <c r="A3522" s="392"/>
      <c r="B3522" s="393"/>
      <c r="C3522" s="394"/>
    </row>
    <row r="3523" s="391" customFormat="1" customHeight="1" spans="1:3">
      <c r="A3523" s="392"/>
      <c r="B3523" s="393"/>
      <c r="C3523" s="394"/>
    </row>
    <row r="3524" s="391" customFormat="1" customHeight="1" spans="1:3">
      <c r="A3524" s="392"/>
      <c r="B3524" s="393"/>
      <c r="C3524" s="394"/>
    </row>
    <row r="3525" s="391" customFormat="1" customHeight="1" spans="1:3">
      <c r="A3525" s="392"/>
      <c r="B3525" s="393"/>
      <c r="C3525" s="394"/>
    </row>
    <row r="3526" s="391" customFormat="1" customHeight="1" spans="1:3">
      <c r="A3526" s="392"/>
      <c r="B3526" s="393"/>
      <c r="C3526" s="394"/>
    </row>
    <row r="3527" s="391" customFormat="1" customHeight="1" spans="1:3">
      <c r="A3527" s="392"/>
      <c r="B3527" s="393"/>
      <c r="C3527" s="394"/>
    </row>
    <row r="3528" s="391" customFormat="1" customHeight="1" spans="1:3">
      <c r="A3528" s="392"/>
      <c r="B3528" s="393"/>
      <c r="C3528" s="394"/>
    </row>
    <row r="3529" s="391" customFormat="1" customHeight="1" spans="1:3">
      <c r="A3529" s="392"/>
      <c r="B3529" s="393"/>
      <c r="C3529" s="394"/>
    </row>
    <row r="3530" s="391" customFormat="1" customHeight="1" spans="1:3">
      <c r="A3530" s="392"/>
      <c r="B3530" s="393"/>
      <c r="C3530" s="394"/>
    </row>
    <row r="3531" s="391" customFormat="1" customHeight="1" spans="1:3">
      <c r="A3531" s="392"/>
      <c r="B3531" s="393"/>
      <c r="C3531" s="394"/>
    </row>
    <row r="3532" s="391" customFormat="1" customHeight="1" spans="1:3">
      <c r="A3532" s="392"/>
      <c r="B3532" s="393"/>
      <c r="C3532" s="394"/>
    </row>
    <row r="3533" s="391" customFormat="1" customHeight="1" spans="1:3">
      <c r="A3533" s="392"/>
      <c r="B3533" s="393"/>
      <c r="C3533" s="394"/>
    </row>
    <row r="3534" s="391" customFormat="1" customHeight="1" spans="1:3">
      <c r="A3534" s="392"/>
      <c r="B3534" s="393"/>
      <c r="C3534" s="394"/>
    </row>
    <row r="3535" s="391" customFormat="1" customHeight="1" spans="1:3">
      <c r="A3535" s="392"/>
      <c r="B3535" s="393"/>
      <c r="C3535" s="394"/>
    </row>
    <row r="3536" s="391" customFormat="1" customHeight="1" spans="1:3">
      <c r="A3536" s="392"/>
      <c r="B3536" s="393"/>
      <c r="C3536" s="394"/>
    </row>
    <row r="3537" s="391" customFormat="1" customHeight="1" spans="1:3">
      <c r="A3537" s="392"/>
      <c r="B3537" s="393"/>
      <c r="C3537" s="394"/>
    </row>
    <row r="3538" s="391" customFormat="1" customHeight="1" spans="1:3">
      <c r="A3538" s="392"/>
      <c r="B3538" s="393"/>
      <c r="C3538" s="394"/>
    </row>
    <row r="3539" s="391" customFormat="1" customHeight="1" spans="1:3">
      <c r="A3539" s="392"/>
      <c r="B3539" s="393"/>
      <c r="C3539" s="394"/>
    </row>
    <row r="3540" s="391" customFormat="1" customHeight="1" spans="1:3">
      <c r="A3540" s="392"/>
      <c r="B3540" s="393"/>
      <c r="C3540" s="394"/>
    </row>
    <row r="3541" s="391" customFormat="1" customHeight="1" spans="1:3">
      <c r="A3541" s="392"/>
      <c r="B3541" s="393"/>
      <c r="C3541" s="394"/>
    </row>
    <row r="3542" s="391" customFormat="1" customHeight="1" spans="1:3">
      <c r="A3542" s="392"/>
      <c r="B3542" s="393"/>
      <c r="C3542" s="394"/>
    </row>
    <row r="3543" s="391" customFormat="1" customHeight="1" spans="1:3">
      <c r="A3543" s="392"/>
      <c r="B3543" s="393"/>
      <c r="C3543" s="394"/>
    </row>
    <row r="3544" s="391" customFormat="1" customHeight="1" spans="1:3">
      <c r="A3544" s="392"/>
      <c r="B3544" s="393"/>
      <c r="C3544" s="394"/>
    </row>
    <row r="3545" s="391" customFormat="1" customHeight="1" spans="1:3">
      <c r="A3545" s="392"/>
      <c r="B3545" s="393"/>
      <c r="C3545" s="394"/>
    </row>
    <row r="3546" s="391" customFormat="1" customHeight="1" spans="1:3">
      <c r="A3546" s="392"/>
      <c r="B3546" s="393"/>
      <c r="C3546" s="394"/>
    </row>
    <row r="3547" s="391" customFormat="1" customHeight="1" spans="1:3">
      <c r="A3547" s="392"/>
      <c r="B3547" s="393"/>
      <c r="C3547" s="394"/>
    </row>
    <row r="3548" s="391" customFormat="1" customHeight="1" spans="1:3">
      <c r="A3548" s="392"/>
      <c r="B3548" s="393"/>
      <c r="C3548" s="394"/>
    </row>
    <row r="3549" s="391" customFormat="1" customHeight="1" spans="1:3">
      <c r="A3549" s="392"/>
      <c r="B3549" s="393"/>
      <c r="C3549" s="394"/>
    </row>
    <row r="3550" s="391" customFormat="1" customHeight="1" spans="1:3">
      <c r="A3550" s="392"/>
      <c r="B3550" s="393"/>
      <c r="C3550" s="394"/>
    </row>
    <row r="3551" s="391" customFormat="1" customHeight="1" spans="1:3">
      <c r="A3551" s="392"/>
      <c r="B3551" s="393"/>
      <c r="C3551" s="394"/>
    </row>
    <row r="3552" s="391" customFormat="1" customHeight="1" spans="1:3">
      <c r="A3552" s="392"/>
      <c r="B3552" s="393"/>
      <c r="C3552" s="394"/>
    </row>
    <row r="3553" s="391" customFormat="1" customHeight="1" spans="1:3">
      <c r="A3553" s="392"/>
      <c r="B3553" s="393"/>
      <c r="C3553" s="394"/>
    </row>
    <row r="3554" s="391" customFormat="1" customHeight="1" spans="1:3">
      <c r="A3554" s="392"/>
      <c r="B3554" s="393"/>
      <c r="C3554" s="394"/>
    </row>
    <row r="3555" s="391" customFormat="1" customHeight="1" spans="1:3">
      <c r="A3555" s="392"/>
      <c r="B3555" s="393"/>
      <c r="C3555" s="394"/>
    </row>
    <row r="3556" s="391" customFormat="1" customHeight="1" spans="1:3">
      <c r="A3556" s="392"/>
      <c r="B3556" s="393"/>
      <c r="C3556" s="394"/>
    </row>
    <row r="3557" s="391" customFormat="1" customHeight="1" spans="1:3">
      <c r="A3557" s="392"/>
      <c r="B3557" s="393"/>
      <c r="C3557" s="394"/>
    </row>
    <row r="3558" s="391" customFormat="1" customHeight="1" spans="1:3">
      <c r="A3558" s="392"/>
      <c r="B3558" s="393"/>
      <c r="C3558" s="394"/>
    </row>
    <row r="3559" s="391" customFormat="1" customHeight="1" spans="1:3">
      <c r="A3559" s="392"/>
      <c r="B3559" s="393"/>
      <c r="C3559" s="394"/>
    </row>
    <row r="3560" s="391" customFormat="1" customHeight="1" spans="1:3">
      <c r="A3560" s="392"/>
      <c r="B3560" s="393"/>
      <c r="C3560" s="394"/>
    </row>
    <row r="3561" s="391" customFormat="1" customHeight="1" spans="1:3">
      <c r="A3561" s="392"/>
      <c r="B3561" s="393"/>
      <c r="C3561" s="394"/>
    </row>
    <row r="3562" s="391" customFormat="1" customHeight="1" spans="1:3">
      <c r="A3562" s="392"/>
      <c r="B3562" s="393"/>
      <c r="C3562" s="394"/>
    </row>
    <row r="3563" s="391" customFormat="1" customHeight="1" spans="1:3">
      <c r="A3563" s="392"/>
      <c r="B3563" s="393"/>
      <c r="C3563" s="394"/>
    </row>
    <row r="3564" s="391" customFormat="1" customHeight="1" spans="1:3">
      <c r="A3564" s="392"/>
      <c r="B3564" s="393"/>
      <c r="C3564" s="394"/>
    </row>
    <row r="3565" s="391" customFormat="1" customHeight="1" spans="1:3">
      <c r="A3565" s="392"/>
      <c r="B3565" s="393"/>
      <c r="C3565" s="394"/>
    </row>
    <row r="3566" s="391" customFormat="1" customHeight="1" spans="1:3">
      <c r="A3566" s="392"/>
      <c r="B3566" s="393"/>
      <c r="C3566" s="394"/>
    </row>
    <row r="3567" s="391" customFormat="1" customHeight="1" spans="1:3">
      <c r="A3567" s="392"/>
      <c r="B3567" s="393"/>
      <c r="C3567" s="394"/>
    </row>
    <row r="3568" s="391" customFormat="1" customHeight="1" spans="1:3">
      <c r="A3568" s="392"/>
      <c r="B3568" s="393"/>
      <c r="C3568" s="394"/>
    </row>
    <row r="3569" s="391" customFormat="1" customHeight="1" spans="1:3">
      <c r="A3569" s="392"/>
      <c r="B3569" s="393"/>
      <c r="C3569" s="394"/>
    </row>
    <row r="3570" s="391" customFormat="1" customHeight="1" spans="1:3">
      <c r="A3570" s="392"/>
      <c r="B3570" s="393"/>
      <c r="C3570" s="394"/>
    </row>
    <row r="3571" s="391" customFormat="1" customHeight="1" spans="1:3">
      <c r="A3571" s="392"/>
      <c r="B3571" s="393"/>
      <c r="C3571" s="394"/>
    </row>
    <row r="3572" s="391" customFormat="1" customHeight="1" spans="1:3">
      <c r="A3572" s="392"/>
      <c r="B3572" s="393"/>
      <c r="C3572" s="394"/>
    </row>
    <row r="3573" s="391" customFormat="1" customHeight="1" spans="1:3">
      <c r="A3573" s="392"/>
      <c r="B3573" s="393"/>
      <c r="C3573" s="394"/>
    </row>
    <row r="3574" s="391" customFormat="1" customHeight="1" spans="1:3">
      <c r="A3574" s="392"/>
      <c r="B3574" s="393"/>
      <c r="C3574" s="394"/>
    </row>
    <row r="3575" s="391" customFormat="1" customHeight="1" spans="1:3">
      <c r="A3575" s="392"/>
      <c r="B3575" s="393"/>
      <c r="C3575" s="394"/>
    </row>
    <row r="3576" s="391" customFormat="1" customHeight="1" spans="1:3">
      <c r="A3576" s="392"/>
      <c r="B3576" s="393"/>
      <c r="C3576" s="394"/>
    </row>
    <row r="3577" s="391" customFormat="1" customHeight="1" spans="1:3">
      <c r="A3577" s="392"/>
      <c r="B3577" s="393"/>
      <c r="C3577" s="394"/>
    </row>
    <row r="3578" s="391" customFormat="1" customHeight="1" spans="1:3">
      <c r="A3578" s="392"/>
      <c r="B3578" s="393"/>
      <c r="C3578" s="394"/>
    </row>
    <row r="3579" s="391" customFormat="1" customHeight="1" spans="1:3">
      <c r="A3579" s="392"/>
      <c r="B3579" s="393"/>
      <c r="C3579" s="394"/>
    </row>
    <row r="3580" s="391" customFormat="1" customHeight="1" spans="1:3">
      <c r="A3580" s="392"/>
      <c r="B3580" s="393"/>
      <c r="C3580" s="394"/>
    </row>
    <row r="3581" s="391" customFormat="1" customHeight="1" spans="1:3">
      <c r="A3581" s="392"/>
      <c r="B3581" s="393"/>
      <c r="C3581" s="394"/>
    </row>
    <row r="3582" s="391" customFormat="1" customHeight="1" spans="1:3">
      <c r="A3582" s="392"/>
      <c r="B3582" s="393"/>
      <c r="C3582" s="394"/>
    </row>
    <row r="3583" s="391" customFormat="1" customHeight="1" spans="1:3">
      <c r="A3583" s="392"/>
      <c r="B3583" s="393"/>
      <c r="C3583" s="394"/>
    </row>
    <row r="3584" s="391" customFormat="1" customHeight="1" spans="1:3">
      <c r="A3584" s="392"/>
      <c r="B3584" s="393"/>
      <c r="C3584" s="394"/>
    </row>
    <row r="3585" s="391" customFormat="1" customHeight="1" spans="1:3">
      <c r="A3585" s="392"/>
      <c r="B3585" s="393"/>
      <c r="C3585" s="394"/>
    </row>
    <row r="3586" s="391" customFormat="1" customHeight="1" spans="1:3">
      <c r="A3586" s="392"/>
      <c r="B3586" s="393"/>
      <c r="C3586" s="394"/>
    </row>
    <row r="3587" s="391" customFormat="1" customHeight="1" spans="1:3">
      <c r="A3587" s="392"/>
      <c r="B3587" s="393"/>
      <c r="C3587" s="394"/>
    </row>
    <row r="3588" s="391" customFormat="1" customHeight="1" spans="1:3">
      <c r="A3588" s="392"/>
      <c r="B3588" s="393"/>
      <c r="C3588" s="394"/>
    </row>
    <row r="3589" s="391" customFormat="1" customHeight="1" spans="1:3">
      <c r="A3589" s="392"/>
      <c r="B3589" s="393"/>
      <c r="C3589" s="394"/>
    </row>
    <row r="3590" s="391" customFormat="1" customHeight="1" spans="1:3">
      <c r="A3590" s="392"/>
      <c r="B3590" s="393"/>
      <c r="C3590" s="394"/>
    </row>
    <row r="3591" s="391" customFormat="1" customHeight="1" spans="1:3">
      <c r="A3591" s="392"/>
      <c r="B3591" s="393"/>
      <c r="C3591" s="394"/>
    </row>
    <row r="3592" s="391" customFormat="1" customHeight="1" spans="1:3">
      <c r="A3592" s="392"/>
      <c r="B3592" s="393"/>
      <c r="C3592" s="394"/>
    </row>
    <row r="3593" s="391" customFormat="1" customHeight="1" spans="1:3">
      <c r="A3593" s="392"/>
      <c r="B3593" s="393"/>
      <c r="C3593" s="394"/>
    </row>
    <row r="3594" s="391" customFormat="1" customHeight="1" spans="1:3">
      <c r="A3594" s="392"/>
      <c r="B3594" s="393"/>
      <c r="C3594" s="394"/>
    </row>
    <row r="3595" s="391" customFormat="1" customHeight="1" spans="1:3">
      <c r="A3595" s="392"/>
      <c r="B3595" s="393"/>
      <c r="C3595" s="394"/>
    </row>
    <row r="3596" s="391" customFormat="1" customHeight="1" spans="1:3">
      <c r="A3596" s="392"/>
      <c r="B3596" s="393"/>
      <c r="C3596" s="394"/>
    </row>
    <row r="3597" s="391" customFormat="1" customHeight="1" spans="1:3">
      <c r="A3597" s="392"/>
      <c r="B3597" s="393"/>
      <c r="C3597" s="394"/>
    </row>
    <row r="3598" s="391" customFormat="1" customHeight="1" spans="1:3">
      <c r="A3598" s="392"/>
      <c r="B3598" s="393"/>
      <c r="C3598" s="394"/>
    </row>
    <row r="3599" s="391" customFormat="1" customHeight="1" spans="1:3">
      <c r="A3599" s="392"/>
      <c r="B3599" s="393"/>
      <c r="C3599" s="394"/>
    </row>
    <row r="3600" s="391" customFormat="1" customHeight="1" spans="1:3">
      <c r="A3600" s="392"/>
      <c r="B3600" s="393"/>
      <c r="C3600" s="394"/>
    </row>
    <row r="3601" s="391" customFormat="1" customHeight="1" spans="1:3">
      <c r="A3601" s="392"/>
      <c r="B3601" s="393"/>
      <c r="C3601" s="394"/>
    </row>
    <row r="3602" s="391" customFormat="1" customHeight="1" spans="1:3">
      <c r="A3602" s="392"/>
      <c r="B3602" s="393"/>
      <c r="C3602" s="394"/>
    </row>
    <row r="3603" s="391" customFormat="1" customHeight="1" spans="1:3">
      <c r="A3603" s="392"/>
      <c r="B3603" s="393"/>
      <c r="C3603" s="394"/>
    </row>
    <row r="3604" s="391" customFormat="1" customHeight="1" spans="1:3">
      <c r="A3604" s="392"/>
      <c r="B3604" s="393"/>
      <c r="C3604" s="394"/>
    </row>
    <row r="3605" s="391" customFormat="1" customHeight="1" spans="1:3">
      <c r="A3605" s="392"/>
      <c r="B3605" s="393"/>
      <c r="C3605" s="394"/>
    </row>
    <row r="3606" s="391" customFormat="1" customHeight="1" spans="1:3">
      <c r="A3606" s="392"/>
      <c r="B3606" s="393"/>
      <c r="C3606" s="394"/>
    </row>
    <row r="3607" s="391" customFormat="1" customHeight="1" spans="1:3">
      <c r="A3607" s="392"/>
      <c r="B3607" s="393"/>
      <c r="C3607" s="394"/>
    </row>
    <row r="3608" s="391" customFormat="1" customHeight="1" spans="1:3">
      <c r="A3608" s="392"/>
      <c r="B3608" s="393"/>
      <c r="C3608" s="394"/>
    </row>
    <row r="3609" s="391" customFormat="1" customHeight="1" spans="1:3">
      <c r="A3609" s="392"/>
      <c r="B3609" s="393"/>
      <c r="C3609" s="394"/>
    </row>
    <row r="3610" s="391" customFormat="1" customHeight="1" spans="1:3">
      <c r="A3610" s="392"/>
      <c r="B3610" s="393"/>
      <c r="C3610" s="394"/>
    </row>
    <row r="3611" s="391" customFormat="1" customHeight="1" spans="1:3">
      <c r="A3611" s="392"/>
      <c r="B3611" s="393"/>
      <c r="C3611" s="394"/>
    </row>
    <row r="3612" s="391" customFormat="1" customHeight="1" spans="1:3">
      <c r="A3612" s="392"/>
      <c r="B3612" s="393"/>
      <c r="C3612" s="394"/>
    </row>
    <row r="3613" s="391" customFormat="1" customHeight="1" spans="1:3">
      <c r="A3613" s="392"/>
      <c r="B3613" s="393"/>
      <c r="C3613" s="394"/>
    </row>
    <row r="3614" s="391" customFormat="1" customHeight="1" spans="1:3">
      <c r="A3614" s="392"/>
      <c r="B3614" s="393"/>
      <c r="C3614" s="394"/>
    </row>
    <row r="3615" s="391" customFormat="1" customHeight="1" spans="1:3">
      <c r="A3615" s="392"/>
      <c r="B3615" s="393"/>
      <c r="C3615" s="394"/>
    </row>
    <row r="3616" s="391" customFormat="1" customHeight="1" spans="1:3">
      <c r="A3616" s="392"/>
      <c r="B3616" s="393"/>
      <c r="C3616" s="394"/>
    </row>
    <row r="3617" s="391" customFormat="1" customHeight="1" spans="1:3">
      <c r="A3617" s="392"/>
      <c r="B3617" s="393"/>
      <c r="C3617" s="394"/>
    </row>
    <row r="3618" s="391" customFormat="1" customHeight="1" spans="1:3">
      <c r="A3618" s="392"/>
      <c r="B3618" s="393"/>
      <c r="C3618" s="394"/>
    </row>
    <row r="3619" s="391" customFormat="1" customHeight="1" spans="1:3">
      <c r="A3619" s="392"/>
      <c r="B3619" s="393"/>
      <c r="C3619" s="394"/>
    </row>
    <row r="3620" s="391" customFormat="1" customHeight="1" spans="1:3">
      <c r="A3620" s="392"/>
      <c r="B3620" s="393"/>
      <c r="C3620" s="394"/>
    </row>
    <row r="3621" s="391" customFormat="1" customHeight="1" spans="1:3">
      <c r="A3621" s="392"/>
      <c r="B3621" s="393"/>
      <c r="C3621" s="394"/>
    </row>
    <row r="3622" s="391" customFormat="1" customHeight="1" spans="1:3">
      <c r="A3622" s="392"/>
      <c r="B3622" s="393"/>
      <c r="C3622" s="394"/>
    </row>
    <row r="3623" s="391" customFormat="1" customHeight="1" spans="1:3">
      <c r="A3623" s="392"/>
      <c r="B3623" s="393"/>
      <c r="C3623" s="394"/>
    </row>
    <row r="3624" s="391" customFormat="1" customHeight="1" spans="1:3">
      <c r="A3624" s="392"/>
      <c r="B3624" s="393"/>
      <c r="C3624" s="394"/>
    </row>
    <row r="3625" s="391" customFormat="1" customHeight="1" spans="1:3">
      <c r="A3625" s="392"/>
      <c r="B3625" s="393"/>
      <c r="C3625" s="394"/>
    </row>
    <row r="3626" s="391" customFormat="1" customHeight="1" spans="1:3">
      <c r="A3626" s="392"/>
      <c r="B3626" s="393"/>
      <c r="C3626" s="394"/>
    </row>
    <row r="3627" s="391" customFormat="1" customHeight="1" spans="1:3">
      <c r="A3627" s="392"/>
      <c r="B3627" s="393"/>
      <c r="C3627" s="394"/>
    </row>
    <row r="3628" s="391" customFormat="1" customHeight="1" spans="1:3">
      <c r="A3628" s="392"/>
      <c r="B3628" s="393"/>
      <c r="C3628" s="394"/>
    </row>
    <row r="3629" s="391" customFormat="1" customHeight="1" spans="1:3">
      <c r="A3629" s="392"/>
      <c r="B3629" s="393"/>
      <c r="C3629" s="394"/>
    </row>
    <row r="3630" s="391" customFormat="1" customHeight="1" spans="1:3">
      <c r="A3630" s="392"/>
      <c r="B3630" s="393"/>
      <c r="C3630" s="394"/>
    </row>
    <row r="3631" s="391" customFormat="1" customHeight="1" spans="1:3">
      <c r="A3631" s="392"/>
      <c r="B3631" s="393"/>
      <c r="C3631" s="394"/>
    </row>
    <row r="3632" s="391" customFormat="1" customHeight="1" spans="1:3">
      <c r="A3632" s="392"/>
      <c r="B3632" s="393"/>
      <c r="C3632" s="394"/>
    </row>
    <row r="3633" s="391" customFormat="1" customHeight="1" spans="1:3">
      <c r="A3633" s="392"/>
      <c r="B3633" s="393"/>
      <c r="C3633" s="394"/>
    </row>
    <row r="3634" s="391" customFormat="1" customHeight="1" spans="1:3">
      <c r="A3634" s="392"/>
      <c r="B3634" s="393"/>
      <c r="C3634" s="394"/>
    </row>
    <row r="3635" s="391" customFormat="1" customHeight="1" spans="1:3">
      <c r="A3635" s="392"/>
      <c r="B3635" s="393"/>
      <c r="C3635" s="394"/>
    </row>
    <row r="3636" s="391" customFormat="1" customHeight="1" spans="1:3">
      <c r="A3636" s="392"/>
      <c r="B3636" s="393"/>
      <c r="C3636" s="394"/>
    </row>
    <row r="3637" s="391" customFormat="1" customHeight="1" spans="1:3">
      <c r="A3637" s="392"/>
      <c r="B3637" s="393"/>
      <c r="C3637" s="394"/>
    </row>
    <row r="3638" s="391" customFormat="1" customHeight="1" spans="1:3">
      <c r="A3638" s="392"/>
      <c r="B3638" s="393"/>
      <c r="C3638" s="394"/>
    </row>
    <row r="3639" s="391" customFormat="1" customHeight="1" spans="1:3">
      <c r="A3639" s="392"/>
      <c r="B3639" s="393"/>
      <c r="C3639" s="394"/>
    </row>
    <row r="3640" s="391" customFormat="1" customHeight="1" spans="1:3">
      <c r="A3640" s="392"/>
      <c r="B3640" s="393"/>
      <c r="C3640" s="394"/>
    </row>
    <row r="3641" s="391" customFormat="1" customHeight="1"/>
    <row r="3642" s="391" customFormat="1" customHeight="1"/>
    <row r="3643" s="391" customFormat="1" customHeight="1"/>
    <row r="3644" s="391" customFormat="1" customHeight="1"/>
    <row r="3645" s="391" customFormat="1" customHeight="1"/>
    <row r="3646" s="391" customFormat="1" customHeight="1"/>
    <row r="3647" s="391" customFormat="1" customHeight="1"/>
    <row r="3648" s="391" customFormat="1" customHeight="1"/>
    <row r="3649" s="391" customFormat="1" customHeight="1"/>
    <row r="3650" s="391" customFormat="1" customHeight="1"/>
    <row r="3651" s="391" customFormat="1" customHeight="1"/>
    <row r="3652" s="391" customFormat="1" customHeight="1"/>
    <row r="3653" s="391" customFormat="1" customHeight="1"/>
    <row r="3654" s="391" customFormat="1" customHeight="1"/>
    <row r="3655" s="391" customFormat="1" customHeight="1"/>
    <row r="3656" s="391" customFormat="1" customHeight="1"/>
    <row r="3657" s="391" customFormat="1" customHeight="1"/>
    <row r="3658" s="391" customFormat="1" customHeight="1"/>
    <row r="3659" s="391" customFormat="1" customHeight="1"/>
    <row r="3660" s="391" customFormat="1" customHeight="1"/>
    <row r="3661" s="391" customFormat="1" customHeight="1"/>
    <row r="3662" s="391" customFormat="1" customHeight="1"/>
    <row r="3663" s="391" customFormat="1" customHeight="1"/>
    <row r="3664" s="391" customFormat="1" customHeight="1"/>
    <row r="3665" s="391" customFormat="1" customHeight="1"/>
    <row r="3666" s="391" customFormat="1" customHeight="1"/>
    <row r="3667" s="391" customFormat="1" customHeight="1"/>
    <row r="3668" s="391" customFormat="1" customHeight="1"/>
    <row r="3669" s="391" customFormat="1" customHeight="1"/>
    <row r="3670" s="391" customFormat="1" customHeight="1"/>
    <row r="3671" s="391" customFormat="1" customHeight="1"/>
    <row r="3672" s="391" customFormat="1" customHeight="1"/>
    <row r="3673" s="391" customFormat="1" customHeight="1"/>
    <row r="3674" s="391" customFormat="1" customHeight="1"/>
    <row r="3675" s="391" customFormat="1" customHeight="1"/>
    <row r="3676" s="391" customFormat="1" customHeight="1"/>
    <row r="3677" s="391" customFormat="1" customHeight="1"/>
    <row r="3678" s="391" customFormat="1" customHeight="1"/>
    <row r="3679" s="391" customFormat="1" customHeight="1"/>
    <row r="3680" s="391" customFormat="1" customHeight="1"/>
    <row r="3681" s="391" customFormat="1" customHeight="1"/>
    <row r="3682" s="391" customFormat="1" customHeight="1"/>
    <row r="3683" s="391" customFormat="1" customHeight="1"/>
    <row r="3684" s="391" customFormat="1" customHeight="1"/>
    <row r="3685" s="391" customFormat="1" customHeight="1"/>
    <row r="3686" s="391" customFormat="1" customHeight="1"/>
    <row r="3687" s="391" customFormat="1" customHeight="1"/>
    <row r="3688" s="391" customFormat="1" customHeight="1"/>
    <row r="3689" s="391" customFormat="1" customHeight="1"/>
    <row r="3690" s="391" customFormat="1" customHeight="1"/>
    <row r="3691" s="391" customFormat="1" customHeight="1"/>
    <row r="3692" s="391" customFormat="1" customHeight="1"/>
    <row r="3693" s="391" customFormat="1" customHeight="1"/>
    <row r="3694" s="391" customFormat="1" customHeight="1"/>
    <row r="3695" s="391" customFormat="1" customHeight="1"/>
    <row r="3696" s="391" customFormat="1" customHeight="1"/>
    <row r="3697" s="391" customFormat="1" customHeight="1"/>
    <row r="3698" s="391" customFormat="1" customHeight="1"/>
    <row r="3699" s="391" customFormat="1" customHeight="1"/>
    <row r="3700" s="391" customFormat="1" customHeight="1"/>
    <row r="3701" s="391" customFormat="1" customHeight="1"/>
    <row r="3702" s="391" customFormat="1" customHeight="1"/>
    <row r="3703" s="391" customFormat="1" customHeight="1"/>
    <row r="3704" s="391" customFormat="1" customHeight="1"/>
    <row r="3705" s="391" customFormat="1" customHeight="1"/>
    <row r="3706" s="391" customFormat="1" customHeight="1"/>
    <row r="3707" s="391" customFormat="1" customHeight="1"/>
    <row r="3708" s="391" customFormat="1" customHeight="1"/>
    <row r="3709" s="391" customFormat="1" customHeight="1"/>
    <row r="3710" s="391" customFormat="1" customHeight="1"/>
    <row r="3711" s="391" customFormat="1" customHeight="1"/>
    <row r="3712" s="391" customFormat="1" customHeight="1"/>
    <row r="3713" s="391" customFormat="1" customHeight="1"/>
    <row r="3714" s="391" customFormat="1" customHeight="1"/>
    <row r="3715" s="391" customFormat="1" customHeight="1"/>
    <row r="3716" s="391" customFormat="1" customHeight="1"/>
    <row r="3717" s="391" customFormat="1" customHeight="1"/>
    <row r="3718" s="391" customFormat="1" customHeight="1"/>
    <row r="3719" s="391" customFormat="1" customHeight="1"/>
    <row r="3720" s="391" customFormat="1" customHeight="1"/>
    <row r="3721" s="391" customFormat="1" customHeight="1"/>
    <row r="3722" s="391" customFormat="1" customHeight="1"/>
    <row r="3723" s="391" customFormat="1" customHeight="1"/>
    <row r="3724" s="391" customFormat="1" customHeight="1"/>
    <row r="3725" s="391" customFormat="1" customHeight="1"/>
    <row r="3726" s="391" customFormat="1" customHeight="1"/>
    <row r="3727" s="391" customFormat="1" customHeight="1"/>
    <row r="3728" s="391" customFormat="1" customHeight="1"/>
    <row r="3729" s="391" customFormat="1" customHeight="1"/>
    <row r="3730" s="391" customFormat="1" customHeight="1"/>
    <row r="3731" s="391" customFormat="1" customHeight="1"/>
    <row r="3732" s="391" customFormat="1" customHeight="1"/>
    <row r="3733" s="391" customFormat="1" customHeight="1"/>
    <row r="3734" s="391" customFormat="1" customHeight="1"/>
    <row r="3735" s="391" customFormat="1" customHeight="1"/>
    <row r="3736" s="391" customFormat="1" customHeight="1"/>
    <row r="3737" s="391" customFormat="1" customHeight="1"/>
    <row r="3738" s="391" customFormat="1" customHeight="1"/>
    <row r="3739" s="391" customFormat="1" customHeight="1"/>
    <row r="3740" s="391" customFormat="1" customHeight="1"/>
    <row r="3741" s="391" customFormat="1" customHeight="1"/>
    <row r="3742" s="391" customFormat="1" customHeight="1"/>
    <row r="3743" s="391" customFormat="1" customHeight="1"/>
    <row r="3744" s="391" customFormat="1" customHeight="1"/>
    <row r="3745" s="391" customFormat="1" customHeight="1"/>
    <row r="3746" s="391" customFormat="1" customHeight="1"/>
    <row r="3747" s="391" customFormat="1" customHeight="1"/>
    <row r="3748" s="391" customFormat="1" customHeight="1"/>
    <row r="3749" s="391" customFormat="1" customHeight="1"/>
    <row r="3750" s="391" customFormat="1" customHeight="1"/>
    <row r="3751" s="391" customFormat="1" customHeight="1"/>
    <row r="3752" s="391" customFormat="1" customHeight="1"/>
    <row r="3753" s="391" customFormat="1" customHeight="1"/>
    <row r="3754" s="391" customFormat="1" customHeight="1"/>
    <row r="3755" s="391" customFormat="1" customHeight="1"/>
    <row r="3756" s="391" customFormat="1" customHeight="1"/>
    <row r="3757" s="391" customFormat="1" customHeight="1"/>
    <row r="3758" s="391" customFormat="1" customHeight="1"/>
    <row r="3759" s="391" customFormat="1" customHeight="1"/>
    <row r="3760" s="391" customFormat="1" customHeight="1"/>
    <row r="3761" s="391" customFormat="1" customHeight="1"/>
    <row r="3762" s="391" customFormat="1" customHeight="1"/>
    <row r="3763" s="391" customFormat="1" customHeight="1"/>
    <row r="3764" s="391" customFormat="1" customHeight="1"/>
    <row r="3765" s="391" customFormat="1" customHeight="1"/>
    <row r="3766" s="391" customFormat="1" customHeight="1"/>
    <row r="3767" s="391" customFormat="1" customHeight="1"/>
    <row r="3768" s="391" customFormat="1" customHeight="1"/>
    <row r="3769" s="391" customFormat="1" customHeight="1"/>
    <row r="3770" s="391" customFormat="1" customHeight="1"/>
    <row r="3771" s="391" customFormat="1" customHeight="1"/>
    <row r="3772" s="391" customFormat="1" customHeight="1"/>
    <row r="3773" s="391" customFormat="1" customHeight="1"/>
    <row r="3774" s="391" customFormat="1" customHeight="1"/>
    <row r="3775" s="391" customFormat="1" customHeight="1"/>
    <row r="3776" s="391" customFormat="1" customHeight="1"/>
    <row r="3777" s="391" customFormat="1" customHeight="1"/>
    <row r="3778" s="391" customFormat="1" customHeight="1"/>
    <row r="3779" s="391" customFormat="1" customHeight="1"/>
    <row r="3780" s="391" customFormat="1" customHeight="1"/>
    <row r="3781" s="391" customFormat="1" customHeight="1"/>
    <row r="3782" s="391" customFormat="1" customHeight="1"/>
    <row r="3783" s="391" customFormat="1" customHeight="1"/>
    <row r="3784" s="391" customFormat="1" customHeight="1"/>
    <row r="3785" s="391" customFormat="1" customHeight="1"/>
    <row r="3786" s="391" customFormat="1" customHeight="1"/>
    <row r="3787" s="391" customFormat="1" customHeight="1"/>
    <row r="3788" s="391" customFormat="1" customHeight="1"/>
    <row r="3789" s="391" customFormat="1" customHeight="1"/>
    <row r="3790" s="391" customFormat="1" customHeight="1"/>
    <row r="3791" s="391" customFormat="1" customHeight="1"/>
    <row r="3792" s="391" customFormat="1" customHeight="1"/>
    <row r="3793" s="391" customFormat="1" customHeight="1"/>
    <row r="3794" s="391" customFormat="1" customHeight="1"/>
    <row r="3795" s="391" customFormat="1" customHeight="1"/>
    <row r="3796" s="391" customFormat="1" customHeight="1"/>
    <row r="3797" s="391" customFormat="1" customHeight="1"/>
    <row r="3798" s="391" customFormat="1" customHeight="1"/>
    <row r="3799" s="391" customFormat="1" customHeight="1"/>
    <row r="3800" s="391" customFormat="1" customHeight="1"/>
    <row r="3801" s="391" customFormat="1" customHeight="1"/>
    <row r="3802" s="391" customFormat="1" customHeight="1"/>
    <row r="3803" s="391" customFormat="1" customHeight="1"/>
    <row r="3804" s="391" customFormat="1" customHeight="1"/>
    <row r="3805" s="391" customFormat="1" customHeight="1"/>
    <row r="3806" s="391" customFormat="1" customHeight="1"/>
    <row r="3807" s="391" customFormat="1" customHeight="1"/>
    <row r="3808" s="391" customFormat="1" customHeight="1"/>
    <row r="3809" s="391" customFormat="1" customHeight="1"/>
    <row r="3810" s="391" customFormat="1" customHeight="1"/>
    <row r="3811" s="391" customFormat="1" customHeight="1"/>
    <row r="3812" s="391" customFormat="1" customHeight="1"/>
    <row r="3813" s="391" customFormat="1" customHeight="1"/>
    <row r="3814" s="391" customFormat="1" customHeight="1"/>
    <row r="3815" s="391" customFormat="1" customHeight="1"/>
    <row r="3816" s="391" customFormat="1" customHeight="1"/>
    <row r="3817" s="391" customFormat="1" customHeight="1"/>
    <row r="3818" s="391" customFormat="1" customHeight="1"/>
    <row r="3819" s="391" customFormat="1" customHeight="1"/>
    <row r="3820" s="391" customFormat="1" customHeight="1"/>
    <row r="3821" s="391" customFormat="1" customHeight="1"/>
    <row r="3822" s="391" customFormat="1" customHeight="1"/>
    <row r="3823" s="391" customFormat="1" customHeight="1"/>
    <row r="3824" s="391" customFormat="1" customHeight="1"/>
    <row r="3825" s="391" customFormat="1" customHeight="1"/>
    <row r="3826" s="391" customFormat="1" customHeight="1"/>
    <row r="3827" s="391" customFormat="1" customHeight="1"/>
    <row r="3828" s="391" customFormat="1" customHeight="1"/>
    <row r="3829" s="391" customFormat="1" customHeight="1"/>
    <row r="3830" s="391" customFormat="1" customHeight="1"/>
    <row r="3831" s="391" customFormat="1" customHeight="1"/>
    <row r="3832" s="391" customFormat="1" customHeight="1"/>
    <row r="3833" s="391" customFormat="1" customHeight="1"/>
    <row r="3834" s="391" customFormat="1" customHeight="1"/>
    <row r="3835" s="391" customFormat="1" customHeight="1"/>
    <row r="3836" s="391" customFormat="1" customHeight="1"/>
    <row r="3837" s="391" customFormat="1" customHeight="1"/>
    <row r="3838" s="391" customFormat="1" customHeight="1"/>
    <row r="3839" s="391" customFormat="1" customHeight="1"/>
    <row r="3840" s="391" customFormat="1" customHeight="1"/>
    <row r="3841" s="391" customFormat="1" customHeight="1"/>
    <row r="3842" s="391" customFormat="1" customHeight="1"/>
    <row r="3843" s="391" customFormat="1" customHeight="1"/>
    <row r="3844" s="391" customFormat="1" customHeight="1"/>
    <row r="3845" s="391" customFormat="1" customHeight="1"/>
    <row r="3846" s="391" customFormat="1" customHeight="1"/>
    <row r="3847" s="391" customFormat="1" customHeight="1"/>
    <row r="3848" s="391" customFormat="1" customHeight="1"/>
    <row r="3849" s="391" customFormat="1" customHeight="1"/>
    <row r="3850" s="391" customFormat="1" customHeight="1"/>
    <row r="3851" s="391" customFormat="1" customHeight="1"/>
    <row r="3852" s="391" customFormat="1" customHeight="1"/>
    <row r="3853" s="391" customFormat="1" customHeight="1"/>
    <row r="3854" s="391" customFormat="1" customHeight="1"/>
    <row r="3855" s="391" customFormat="1" customHeight="1"/>
    <row r="3856" s="391" customFormat="1" customHeight="1"/>
    <row r="3857" s="391" customFormat="1" customHeight="1"/>
    <row r="3858" s="391" customFormat="1" customHeight="1"/>
    <row r="3859" s="391" customFormat="1" customHeight="1"/>
    <row r="3860" s="391" customFormat="1" customHeight="1"/>
    <row r="3861" s="391" customFormat="1" customHeight="1"/>
    <row r="3862" s="391" customFormat="1" customHeight="1"/>
    <row r="3863" s="391" customFormat="1" customHeight="1"/>
    <row r="3864" s="391" customFormat="1" customHeight="1"/>
    <row r="3865" s="391" customFormat="1" customHeight="1"/>
    <row r="3866" s="391" customFormat="1" customHeight="1"/>
    <row r="3867" s="391" customFormat="1" customHeight="1"/>
    <row r="3868" s="391" customFormat="1" customHeight="1"/>
    <row r="3869" s="391" customFormat="1" customHeight="1"/>
    <row r="3870" s="391" customFormat="1" customHeight="1"/>
    <row r="3871" s="391" customFormat="1" customHeight="1"/>
    <row r="3872" s="391" customFormat="1" customHeight="1"/>
    <row r="3873" s="391" customFormat="1" customHeight="1"/>
    <row r="3874" s="391" customFormat="1" customHeight="1"/>
    <row r="3875" s="391" customFormat="1" customHeight="1"/>
    <row r="3876" s="391" customFormat="1" customHeight="1"/>
    <row r="3877" s="391" customFormat="1" customHeight="1"/>
    <row r="3878" s="391" customFormat="1" customHeight="1"/>
    <row r="3879" s="391" customFormat="1" customHeight="1"/>
    <row r="3880" s="391" customFormat="1" customHeight="1"/>
    <row r="3881" s="391" customFormat="1" customHeight="1"/>
    <row r="3882" s="391" customFormat="1" customHeight="1"/>
    <row r="3883" s="391" customFormat="1" customHeight="1"/>
    <row r="3884" s="391" customFormat="1" customHeight="1"/>
    <row r="3885" s="391" customFormat="1" customHeight="1"/>
    <row r="3886" s="391" customFormat="1" customHeight="1"/>
    <row r="3887" s="391" customFormat="1" customHeight="1"/>
    <row r="3888" s="391" customFormat="1" customHeight="1"/>
    <row r="3889" s="391" customFormat="1" customHeight="1"/>
    <row r="3890" s="391" customFormat="1" customHeight="1"/>
    <row r="3891" s="391" customFormat="1" customHeight="1"/>
    <row r="3892" s="391" customFormat="1" customHeight="1"/>
    <row r="3893" s="391" customFormat="1" customHeight="1"/>
    <row r="3894" s="391" customFormat="1" customHeight="1"/>
    <row r="3895" s="391" customFormat="1" customHeight="1"/>
    <row r="3896" s="391" customFormat="1" customHeight="1"/>
    <row r="3897" s="391" customFormat="1" customHeight="1"/>
    <row r="3898" s="391" customFormat="1" customHeight="1"/>
    <row r="3899" s="391" customFormat="1" customHeight="1"/>
    <row r="3900" s="391" customFormat="1" customHeight="1"/>
    <row r="3901" s="391" customFormat="1" customHeight="1"/>
    <row r="3902" s="391" customFormat="1" customHeight="1"/>
    <row r="3903" s="391" customFormat="1" customHeight="1"/>
    <row r="3904" s="391" customFormat="1" customHeight="1"/>
    <row r="3905" s="391" customFormat="1" customHeight="1"/>
    <row r="3906" s="391" customFormat="1" customHeight="1"/>
    <row r="3907" s="391" customFormat="1" customHeight="1"/>
    <row r="3908" s="391" customFormat="1" customHeight="1"/>
    <row r="3909" s="391" customFormat="1" customHeight="1"/>
    <row r="3910" s="391" customFormat="1" customHeight="1"/>
    <row r="3911" s="391" customFormat="1" customHeight="1"/>
    <row r="3912" s="391" customFormat="1" customHeight="1"/>
    <row r="3913" s="391" customFormat="1" customHeight="1"/>
    <row r="3914" s="391" customFormat="1" customHeight="1"/>
    <row r="3915" s="391" customFormat="1" customHeight="1"/>
    <row r="3916" s="391" customFormat="1" customHeight="1"/>
    <row r="3917" s="391" customFormat="1" customHeight="1"/>
    <row r="3918" s="391" customFormat="1" customHeight="1"/>
    <row r="3919" s="391" customFormat="1" customHeight="1"/>
    <row r="3920" s="391" customFormat="1" customHeight="1"/>
    <row r="3921" s="391" customFormat="1" customHeight="1"/>
    <row r="3922" s="391" customFormat="1" customHeight="1"/>
    <row r="3923" s="391" customFormat="1" customHeight="1"/>
    <row r="3924" s="391" customFormat="1" customHeight="1"/>
    <row r="3925" s="391" customFormat="1" customHeight="1"/>
    <row r="3926" s="391" customFormat="1" customHeight="1"/>
    <row r="3927" s="391" customFormat="1" customHeight="1"/>
    <row r="3928" s="391" customFormat="1" customHeight="1"/>
    <row r="3929" s="391" customFormat="1" customHeight="1"/>
    <row r="3930" s="391" customFormat="1" customHeight="1"/>
    <row r="3931" s="391" customFormat="1" customHeight="1"/>
    <row r="3932" s="391" customFormat="1" customHeight="1"/>
    <row r="3933" s="391" customFormat="1" customHeight="1"/>
    <row r="3934" s="391" customFormat="1" customHeight="1"/>
    <row r="3935" s="391" customFormat="1" customHeight="1"/>
    <row r="3936" s="391" customFormat="1" customHeight="1"/>
    <row r="3937" s="391" customFormat="1" customHeight="1"/>
    <row r="3938" s="391" customFormat="1" customHeight="1"/>
    <row r="3939" s="391" customFormat="1" customHeight="1"/>
    <row r="3940" s="391" customFormat="1" customHeight="1"/>
    <row r="3941" s="391" customFormat="1" customHeight="1"/>
    <row r="3942" s="391" customFormat="1" customHeight="1"/>
    <row r="3943" s="391" customFormat="1" customHeight="1"/>
    <row r="3944" s="391" customFormat="1" customHeight="1"/>
    <row r="3945" s="391" customFormat="1" customHeight="1"/>
    <row r="3946" s="391" customFormat="1" customHeight="1"/>
    <row r="3947" s="391" customFormat="1" customHeight="1"/>
    <row r="3948" s="391" customFormat="1" customHeight="1"/>
    <row r="3949" s="391" customFormat="1" customHeight="1"/>
    <row r="3950" s="391" customFormat="1" customHeight="1"/>
    <row r="3951" s="391" customFormat="1" customHeight="1"/>
    <row r="3952" s="391" customFormat="1" customHeight="1"/>
    <row r="3953" s="391" customFormat="1" customHeight="1"/>
    <row r="3954" s="391" customFormat="1" customHeight="1"/>
    <row r="3955" s="391" customFormat="1" customHeight="1"/>
    <row r="3956" s="391" customFormat="1" customHeight="1"/>
    <row r="3957" s="391" customFormat="1" customHeight="1"/>
    <row r="3958" s="391" customFormat="1" customHeight="1"/>
    <row r="3959" s="391" customFormat="1" customHeight="1"/>
    <row r="3960" s="391" customFormat="1" customHeight="1"/>
    <row r="3961" s="391" customFormat="1" customHeight="1"/>
    <row r="3962" s="391" customFormat="1" customHeight="1"/>
    <row r="3963" s="391" customFormat="1" customHeight="1"/>
    <row r="3964" s="391" customFormat="1" customHeight="1"/>
    <row r="3965" s="391" customFormat="1" customHeight="1"/>
    <row r="3966" s="391" customFormat="1" customHeight="1"/>
    <row r="3967" s="391" customFormat="1" customHeight="1"/>
    <row r="3968" s="391" customFormat="1" customHeight="1"/>
    <row r="3969" s="391" customFormat="1" customHeight="1"/>
    <row r="3970" s="391" customFormat="1" customHeight="1"/>
    <row r="3971" s="391" customFormat="1" customHeight="1"/>
    <row r="3972" s="391" customFormat="1" customHeight="1"/>
    <row r="3973" s="391" customFormat="1" customHeight="1"/>
    <row r="3974" s="391" customFormat="1" customHeight="1"/>
    <row r="3975" s="391" customFormat="1" customHeight="1"/>
    <row r="3976" s="391" customFormat="1" customHeight="1"/>
    <row r="3977" s="391" customFormat="1" customHeight="1"/>
    <row r="3978" s="391" customFormat="1" customHeight="1"/>
    <row r="3979" s="391" customFormat="1" customHeight="1"/>
    <row r="3980" s="391" customFormat="1" customHeight="1"/>
    <row r="3981" s="391" customFormat="1" customHeight="1"/>
    <row r="3982" s="391" customFormat="1" customHeight="1"/>
    <row r="3983" s="391" customFormat="1" customHeight="1"/>
    <row r="3984" s="391" customFormat="1" customHeight="1"/>
    <row r="3985" s="391" customFormat="1" customHeight="1"/>
    <row r="3986" s="391" customFormat="1" customHeight="1"/>
    <row r="3987" s="391" customFormat="1" customHeight="1"/>
    <row r="3988" s="391" customFormat="1" customHeight="1"/>
    <row r="3989" s="391" customFormat="1" customHeight="1"/>
    <row r="3990" s="391" customFormat="1" customHeight="1"/>
    <row r="3991" s="391" customFormat="1" customHeight="1"/>
    <row r="3992" s="391" customFormat="1" customHeight="1"/>
    <row r="3993" s="391" customFormat="1" customHeight="1"/>
    <row r="3994" s="391" customFormat="1" customHeight="1"/>
    <row r="3995" s="391" customFormat="1" customHeight="1"/>
    <row r="3996" s="391" customFormat="1" customHeight="1"/>
    <row r="3997" s="391" customFormat="1" customHeight="1"/>
    <row r="3998" s="391" customFormat="1" customHeight="1"/>
    <row r="3999" s="391" customFormat="1" customHeight="1"/>
    <row r="4000" s="391" customFormat="1" customHeight="1"/>
    <row r="4001" s="391" customFormat="1" customHeight="1"/>
    <row r="4002" s="391" customFormat="1" customHeight="1"/>
    <row r="4003" s="391" customFormat="1" customHeight="1"/>
    <row r="4004" s="391" customFormat="1" customHeight="1"/>
    <row r="4005" s="391" customFormat="1" customHeight="1"/>
    <row r="4006" s="391" customFormat="1" customHeight="1"/>
    <row r="4007" s="391" customFormat="1" customHeight="1"/>
    <row r="4008" s="391" customFormat="1" customHeight="1"/>
    <row r="4009" s="391" customFormat="1" customHeight="1"/>
    <row r="4010" s="391" customFormat="1" customHeight="1"/>
    <row r="4011" s="391" customFormat="1" customHeight="1"/>
    <row r="4012" s="391" customFormat="1" customHeight="1"/>
    <row r="4013" s="391" customFormat="1" customHeight="1"/>
    <row r="4014" s="391" customFormat="1" customHeight="1"/>
    <row r="4015" s="391" customFormat="1" customHeight="1"/>
    <row r="4016" s="391" customFormat="1" customHeight="1"/>
    <row r="4017" s="391" customFormat="1" customHeight="1"/>
    <row r="4018" s="391" customFormat="1" customHeight="1"/>
    <row r="4019" s="391" customFormat="1" customHeight="1"/>
    <row r="4020" s="391" customFormat="1" customHeight="1"/>
    <row r="4021" s="391" customFormat="1" customHeight="1"/>
    <row r="4022" s="391" customFormat="1" customHeight="1"/>
    <row r="4023" s="391" customFormat="1" customHeight="1"/>
    <row r="4024" s="391" customFormat="1" customHeight="1"/>
    <row r="4025" s="391" customFormat="1" customHeight="1"/>
    <row r="4026" s="391" customFormat="1" customHeight="1"/>
    <row r="4027" s="391" customFormat="1" customHeight="1"/>
    <row r="4028" s="391" customFormat="1" customHeight="1"/>
    <row r="4029" s="391" customFormat="1" customHeight="1"/>
    <row r="4030" s="391" customFormat="1" customHeight="1"/>
    <row r="4031" s="391" customFormat="1" customHeight="1"/>
    <row r="4032" s="391" customFormat="1" customHeight="1"/>
    <row r="4033" s="391" customFormat="1" customHeight="1"/>
    <row r="4034" s="391" customFormat="1" customHeight="1"/>
    <row r="4035" s="391" customFormat="1" customHeight="1"/>
    <row r="4036" s="391" customFormat="1" customHeight="1"/>
    <row r="4037" s="391" customFormat="1" customHeight="1"/>
    <row r="4038" s="391" customFormat="1" customHeight="1"/>
    <row r="4039" s="391" customFormat="1" customHeight="1"/>
    <row r="4040" s="391" customFormat="1" customHeight="1"/>
    <row r="4041" s="391" customFormat="1" customHeight="1"/>
    <row r="4042" s="391" customFormat="1" customHeight="1"/>
    <row r="4043" s="391" customFormat="1" customHeight="1"/>
    <row r="4044" s="391" customFormat="1" customHeight="1"/>
    <row r="4045" s="391" customFormat="1" customHeight="1"/>
    <row r="4046" s="391" customFormat="1" customHeight="1"/>
    <row r="4047" s="391" customFormat="1" customHeight="1"/>
    <row r="4048" s="391" customFormat="1" customHeight="1"/>
    <row r="4049" s="391" customFormat="1" customHeight="1"/>
    <row r="4050" s="391" customFormat="1" customHeight="1"/>
    <row r="4051" s="391" customFormat="1" customHeight="1"/>
    <row r="4052" s="391" customFormat="1" customHeight="1"/>
    <row r="4053" s="391" customFormat="1" customHeight="1"/>
    <row r="4054" s="391" customFormat="1" customHeight="1"/>
    <row r="4055" s="391" customFormat="1" customHeight="1"/>
    <row r="4056" s="391" customFormat="1" customHeight="1"/>
    <row r="4057" s="391" customFormat="1" customHeight="1"/>
    <row r="4058" s="391" customFormat="1" customHeight="1"/>
    <row r="4059" s="391" customFormat="1" customHeight="1"/>
    <row r="4060" s="391" customFormat="1" customHeight="1"/>
    <row r="4061" s="391" customFormat="1" customHeight="1"/>
    <row r="4062" s="391" customFormat="1" customHeight="1"/>
    <row r="4063" s="391" customFormat="1" customHeight="1"/>
    <row r="4064" s="391" customFormat="1" customHeight="1"/>
    <row r="4065" s="391" customFormat="1" customHeight="1"/>
    <row r="4066" s="391" customFormat="1" customHeight="1"/>
    <row r="4067" s="391" customFormat="1" customHeight="1"/>
    <row r="4068" s="391" customFormat="1" customHeight="1"/>
    <row r="4069" s="391" customFormat="1" customHeight="1"/>
    <row r="4070" s="391" customFormat="1" customHeight="1"/>
    <row r="4071" s="391" customFormat="1" customHeight="1"/>
    <row r="4072" s="391" customFormat="1" customHeight="1"/>
    <row r="4073" s="391" customFormat="1" customHeight="1"/>
    <row r="4074" s="391" customFormat="1" customHeight="1"/>
    <row r="4075" s="391" customFormat="1" customHeight="1"/>
    <row r="4076" s="391" customFormat="1" customHeight="1"/>
    <row r="4077" s="391" customFormat="1" customHeight="1"/>
    <row r="4078" s="391" customFormat="1" customHeight="1"/>
    <row r="4079" s="391" customFormat="1" customHeight="1"/>
    <row r="4080" s="391" customFormat="1" customHeight="1"/>
    <row r="4081" s="391" customFormat="1" customHeight="1"/>
    <row r="4082" s="391" customFormat="1" customHeight="1"/>
    <row r="4083" s="391" customFormat="1" customHeight="1"/>
    <row r="4084" s="391" customFormat="1" customHeight="1"/>
    <row r="4085" s="391" customFormat="1" customHeight="1"/>
    <row r="4086" s="391" customFormat="1" customHeight="1"/>
    <row r="4087" s="391" customFormat="1" customHeight="1"/>
    <row r="4088" s="391" customFormat="1" customHeight="1"/>
    <row r="4089" s="391" customFormat="1" customHeight="1"/>
    <row r="4090" s="391" customFormat="1" customHeight="1"/>
    <row r="4091" s="391" customFormat="1" customHeight="1"/>
    <row r="4092" s="391" customFormat="1" customHeight="1"/>
    <row r="4093" s="391" customFormat="1" customHeight="1"/>
    <row r="4094" s="391" customFormat="1" customHeight="1"/>
    <row r="4095" s="391" customFormat="1" customHeight="1"/>
    <row r="4096" s="391" customFormat="1" customHeight="1"/>
    <row r="4097" s="391" customFormat="1" customHeight="1"/>
    <row r="4098" s="391" customFormat="1" customHeight="1"/>
    <row r="4099" s="391" customFormat="1" customHeight="1"/>
    <row r="4100" s="391" customFormat="1" customHeight="1"/>
    <row r="4101" s="391" customFormat="1" customHeight="1"/>
    <row r="4102" s="391" customFormat="1" customHeight="1"/>
    <row r="4103" s="391" customFormat="1" customHeight="1"/>
    <row r="4104" s="391" customFormat="1" customHeight="1"/>
    <row r="4105" s="391" customFormat="1" customHeight="1"/>
    <row r="4106" s="391" customFormat="1" customHeight="1"/>
    <row r="4107" s="391" customFormat="1" customHeight="1"/>
    <row r="4108" s="391" customFormat="1" customHeight="1"/>
    <row r="4109" s="391" customFormat="1" customHeight="1"/>
    <row r="4110" s="391" customFormat="1" customHeight="1"/>
    <row r="4111" s="391" customFormat="1" customHeight="1"/>
    <row r="4112" s="391" customFormat="1" customHeight="1"/>
    <row r="4113" s="391" customFormat="1" customHeight="1"/>
    <row r="4114" s="391" customFormat="1" customHeight="1"/>
    <row r="4115" s="391" customFormat="1" customHeight="1"/>
    <row r="4116" s="391" customFormat="1" customHeight="1"/>
    <row r="4117" s="391" customFormat="1" customHeight="1"/>
    <row r="4118" s="391" customFormat="1" customHeight="1"/>
    <row r="4119" s="391" customFormat="1" customHeight="1"/>
    <row r="4120" s="391" customFormat="1" customHeight="1"/>
    <row r="4121" s="391" customFormat="1" customHeight="1"/>
    <row r="4122" s="391" customFormat="1" customHeight="1"/>
    <row r="4123" s="391" customFormat="1" customHeight="1"/>
    <row r="4124" s="391" customFormat="1" customHeight="1"/>
    <row r="4125" s="391" customFormat="1" customHeight="1"/>
    <row r="4126" s="391" customFormat="1" customHeight="1"/>
    <row r="4127" s="391" customFormat="1" customHeight="1"/>
    <row r="4128" s="391" customFormat="1" customHeight="1"/>
    <row r="4129" s="391" customFormat="1" customHeight="1"/>
    <row r="4130" s="391" customFormat="1" customHeight="1"/>
    <row r="4131" s="391" customFormat="1" customHeight="1"/>
    <row r="4132" s="391" customFormat="1" customHeight="1"/>
    <row r="4133" s="391" customFormat="1" customHeight="1"/>
    <row r="4134" s="391" customFormat="1" customHeight="1"/>
    <row r="4135" s="391" customFormat="1" customHeight="1"/>
    <row r="4136" s="391" customFormat="1" customHeight="1"/>
    <row r="4137" s="391" customFormat="1" customHeight="1"/>
    <row r="4138" s="391" customFormat="1" customHeight="1"/>
    <row r="4139" s="391" customFormat="1" customHeight="1"/>
    <row r="4140" s="391" customFormat="1" customHeight="1"/>
    <row r="4141" s="391" customFormat="1" customHeight="1"/>
    <row r="4142" s="391" customFormat="1" customHeight="1"/>
    <row r="4143" s="391" customFormat="1" customHeight="1"/>
    <row r="4144" s="391" customFormat="1" customHeight="1"/>
    <row r="4145" s="391" customFormat="1" customHeight="1"/>
    <row r="4146" s="391" customFormat="1" customHeight="1"/>
    <row r="4147" s="391" customFormat="1" customHeight="1"/>
    <row r="4148" s="391" customFormat="1" customHeight="1"/>
    <row r="4149" s="391" customFormat="1" customHeight="1"/>
    <row r="4150" s="391" customFormat="1" customHeight="1"/>
    <row r="4151" s="391" customFormat="1" customHeight="1"/>
    <row r="4152" s="391" customFormat="1" customHeight="1"/>
    <row r="4153" s="391" customFormat="1" customHeight="1"/>
    <row r="4154" s="391" customFormat="1" customHeight="1"/>
    <row r="4155" s="391" customFormat="1" customHeight="1"/>
    <row r="4156" s="391" customFormat="1" customHeight="1"/>
    <row r="4157" s="391" customFormat="1" customHeight="1"/>
    <row r="4158" s="391" customFormat="1" customHeight="1"/>
    <row r="4159" s="391" customFormat="1" customHeight="1"/>
    <row r="4160" s="391" customFormat="1" customHeight="1"/>
    <row r="4161" s="391" customFormat="1" customHeight="1"/>
    <row r="4162" s="391" customFormat="1" customHeight="1"/>
    <row r="4163" s="391" customFormat="1" customHeight="1"/>
    <row r="4164" s="391" customFormat="1" customHeight="1"/>
    <row r="4165" s="391" customFormat="1" customHeight="1"/>
    <row r="4166" s="391" customFormat="1" customHeight="1"/>
    <row r="4167" s="391" customFormat="1" customHeight="1"/>
    <row r="4168" s="391" customFormat="1" customHeight="1"/>
    <row r="4169" s="391" customFormat="1" customHeight="1"/>
    <row r="4170" s="391" customFormat="1" customHeight="1"/>
    <row r="4171" s="391" customFormat="1" customHeight="1"/>
    <row r="4172" s="391" customFormat="1" customHeight="1"/>
    <row r="4173" s="391" customFormat="1" customHeight="1"/>
    <row r="4174" s="391" customFormat="1" customHeight="1"/>
    <row r="4175" s="391" customFormat="1" customHeight="1"/>
    <row r="4176" s="391" customFormat="1" customHeight="1"/>
    <row r="4177" s="391" customFormat="1" customHeight="1"/>
    <row r="4178" s="391" customFormat="1" customHeight="1"/>
    <row r="4179" s="391" customFormat="1" customHeight="1"/>
    <row r="4180" s="391" customFormat="1" customHeight="1"/>
    <row r="4181" s="391" customFormat="1" customHeight="1"/>
    <row r="4182" s="391" customFormat="1" customHeight="1"/>
    <row r="4183" s="391" customFormat="1" customHeight="1"/>
    <row r="4184" s="391" customFormat="1" customHeight="1"/>
    <row r="4185" s="391" customFormat="1" customHeight="1"/>
    <row r="4186" s="391" customFormat="1" customHeight="1"/>
    <row r="4187" s="391" customFormat="1" customHeight="1"/>
    <row r="4188" s="391" customFormat="1" customHeight="1"/>
    <row r="4189" s="391" customFormat="1" customHeight="1"/>
    <row r="4190" s="391" customFormat="1" customHeight="1"/>
    <row r="4191" s="391" customFormat="1" customHeight="1"/>
    <row r="4192" s="391" customFormat="1" customHeight="1"/>
    <row r="4193" s="391" customFormat="1" customHeight="1"/>
    <row r="4194" s="391" customFormat="1" customHeight="1"/>
    <row r="4195" s="391" customFormat="1" customHeight="1"/>
    <row r="4196" s="391" customFormat="1" customHeight="1"/>
    <row r="4197" s="391" customFormat="1" customHeight="1"/>
    <row r="4198" s="391" customFormat="1" customHeight="1"/>
    <row r="4199" s="391" customFormat="1" customHeight="1"/>
    <row r="4200" s="391" customFormat="1" customHeight="1"/>
    <row r="4201" s="391" customFormat="1" customHeight="1"/>
    <row r="4202" s="391" customFormat="1" customHeight="1"/>
    <row r="4203" s="391" customFormat="1" customHeight="1"/>
    <row r="4204" s="391" customFormat="1" customHeight="1"/>
    <row r="4205" s="391" customFormat="1" customHeight="1"/>
    <row r="4206" s="391" customFormat="1" customHeight="1"/>
    <row r="4207" s="391" customFormat="1" customHeight="1"/>
    <row r="4208" s="391" customFormat="1" customHeight="1"/>
    <row r="4209" s="391" customFormat="1" customHeight="1"/>
    <row r="4210" s="391" customFormat="1" customHeight="1"/>
    <row r="4211" s="391" customFormat="1" customHeight="1"/>
    <row r="4212" s="391" customFormat="1" customHeight="1"/>
    <row r="4213" s="391" customFormat="1" customHeight="1"/>
    <row r="4214" s="391" customFormat="1" customHeight="1"/>
    <row r="4215" s="391" customFormat="1" customHeight="1"/>
    <row r="4216" s="391" customFormat="1" customHeight="1"/>
    <row r="4217" s="391" customFormat="1" customHeight="1"/>
    <row r="4218" s="391" customFormat="1" customHeight="1"/>
    <row r="4219" s="391" customFormat="1" customHeight="1"/>
    <row r="4220" s="391" customFormat="1" customHeight="1"/>
    <row r="4221" s="391" customFormat="1" customHeight="1"/>
    <row r="4222" s="391" customFormat="1" customHeight="1"/>
    <row r="4223" s="391" customFormat="1" customHeight="1"/>
    <row r="4224" s="391" customFormat="1" customHeight="1"/>
    <row r="4225" s="391" customFormat="1" customHeight="1"/>
    <row r="4226" s="391" customFormat="1" customHeight="1"/>
    <row r="4227" s="391" customFormat="1" customHeight="1"/>
    <row r="4228" s="391" customFormat="1" customHeight="1"/>
    <row r="4229" s="391" customFormat="1" customHeight="1"/>
    <row r="4230" s="391" customFormat="1" customHeight="1"/>
    <row r="4231" s="391" customFormat="1" customHeight="1"/>
    <row r="4232" s="391" customFormat="1" customHeight="1"/>
    <row r="4233" s="391" customFormat="1" customHeight="1"/>
    <row r="4234" s="391" customFormat="1" customHeight="1"/>
    <row r="4235" s="391" customFormat="1" customHeight="1"/>
    <row r="4236" s="391" customFormat="1" customHeight="1"/>
    <row r="4237" s="391" customFormat="1" customHeight="1"/>
    <row r="4238" s="391" customFormat="1" customHeight="1"/>
    <row r="4239" s="391" customFormat="1" customHeight="1"/>
    <row r="4240" s="391" customFormat="1" customHeight="1"/>
    <row r="4241" s="391" customFormat="1" customHeight="1"/>
    <row r="4242" s="391" customFormat="1" customHeight="1"/>
    <row r="4243" s="391" customFormat="1" customHeight="1"/>
    <row r="4244" s="391" customFormat="1" customHeight="1"/>
    <row r="4245" s="391" customFormat="1" customHeight="1"/>
    <row r="4246" s="391" customFormat="1" customHeight="1"/>
    <row r="4247" s="391" customFormat="1" customHeight="1"/>
    <row r="4248" s="391" customFormat="1" customHeight="1"/>
    <row r="4249" s="391" customFormat="1" customHeight="1"/>
    <row r="4250" s="391" customFormat="1" customHeight="1"/>
    <row r="4251" s="391" customFormat="1" customHeight="1"/>
    <row r="4252" s="391" customFormat="1" customHeight="1"/>
    <row r="4253" s="391" customFormat="1" customHeight="1"/>
    <row r="4254" s="391" customFormat="1" customHeight="1"/>
    <row r="4255" s="391" customFormat="1" customHeight="1"/>
    <row r="4256" s="391" customFormat="1" customHeight="1"/>
    <row r="4257" s="391" customFormat="1" customHeight="1"/>
    <row r="4258" s="391" customFormat="1" customHeight="1"/>
    <row r="4259" s="391" customFormat="1" customHeight="1"/>
    <row r="4260" s="391" customFormat="1" customHeight="1"/>
    <row r="4261" s="391" customFormat="1" customHeight="1"/>
    <row r="4262" s="391" customFormat="1" customHeight="1"/>
    <row r="4263" s="391" customFormat="1" customHeight="1"/>
    <row r="4264" s="391" customFormat="1" customHeight="1"/>
    <row r="4265" s="391" customFormat="1" customHeight="1"/>
    <row r="4266" s="391" customFormat="1" customHeight="1"/>
    <row r="4267" s="391" customFormat="1" customHeight="1"/>
    <row r="4268" s="391" customFormat="1" customHeight="1"/>
    <row r="4269" s="391" customFormat="1" customHeight="1"/>
    <row r="4270" s="391" customFormat="1" customHeight="1"/>
    <row r="4271" s="391" customFormat="1" customHeight="1"/>
    <row r="4272" s="391" customFormat="1" customHeight="1"/>
    <row r="4273" s="391" customFormat="1" customHeight="1"/>
    <row r="4274" s="391" customFormat="1" customHeight="1"/>
    <row r="4275" s="391" customFormat="1" customHeight="1"/>
    <row r="4276" s="391" customFormat="1" customHeight="1"/>
    <row r="4277" s="391" customFormat="1" customHeight="1"/>
    <row r="4278" s="391" customFormat="1" customHeight="1"/>
    <row r="4279" s="391" customFormat="1" customHeight="1"/>
    <row r="4280" s="391" customFormat="1" customHeight="1"/>
    <row r="4281" s="391" customFormat="1" customHeight="1"/>
    <row r="4282" s="391" customFormat="1" customHeight="1"/>
    <row r="4283" s="391" customFormat="1" customHeight="1"/>
    <row r="4284" s="391" customFormat="1" customHeight="1"/>
    <row r="4285" s="391" customFormat="1" customHeight="1"/>
    <row r="4286" s="391" customFormat="1" customHeight="1"/>
    <row r="4287" s="391" customFormat="1" customHeight="1"/>
    <row r="4288" s="391" customFormat="1" customHeight="1"/>
    <row r="4289" s="391" customFormat="1" customHeight="1"/>
    <row r="4290" s="391" customFormat="1" customHeight="1"/>
    <row r="4291" s="391" customFormat="1" customHeight="1"/>
    <row r="4292" s="391" customFormat="1" customHeight="1"/>
    <row r="4293" s="391" customFormat="1" customHeight="1"/>
    <row r="4294" s="391" customFormat="1" customHeight="1"/>
    <row r="4295" s="391" customFormat="1" customHeight="1"/>
    <row r="4296" s="391" customFormat="1" customHeight="1"/>
    <row r="4297" s="391" customFormat="1" customHeight="1"/>
    <row r="4298" s="391" customFormat="1" customHeight="1"/>
    <row r="4299" s="391" customFormat="1" customHeight="1"/>
    <row r="4300" s="391" customFormat="1" customHeight="1"/>
    <row r="4301" s="391" customFormat="1" customHeight="1"/>
    <row r="4302" s="391" customFormat="1" customHeight="1"/>
    <row r="4303" s="391" customFormat="1" customHeight="1"/>
    <row r="4304" s="391" customFormat="1" customHeight="1"/>
    <row r="4305" s="391" customFormat="1" customHeight="1"/>
    <row r="4306" s="391" customFormat="1" customHeight="1"/>
    <row r="4307" s="391" customFormat="1" customHeight="1"/>
    <row r="4308" s="391" customFormat="1" customHeight="1"/>
    <row r="4309" s="391" customFormat="1" customHeight="1"/>
    <row r="4310" s="391" customFormat="1" customHeight="1"/>
    <row r="4311" s="391" customFormat="1" customHeight="1"/>
    <row r="4312" s="391" customFormat="1" customHeight="1"/>
    <row r="4313" s="391" customFormat="1" customHeight="1"/>
    <row r="4314" s="391" customFormat="1" customHeight="1"/>
    <row r="4315" s="391" customFormat="1" customHeight="1"/>
    <row r="4316" s="391" customFormat="1" customHeight="1"/>
    <row r="4317" s="391" customFormat="1" customHeight="1"/>
    <row r="4318" s="391" customFormat="1" customHeight="1"/>
    <row r="4319" s="391" customFormat="1" customHeight="1"/>
    <row r="4320" s="391" customFormat="1" customHeight="1"/>
    <row r="4321" s="391" customFormat="1" customHeight="1"/>
    <row r="4322" s="391" customFormat="1" customHeight="1"/>
    <row r="4323" s="391" customFormat="1" customHeight="1"/>
    <row r="4324" s="391" customFormat="1" customHeight="1"/>
    <row r="4325" s="391" customFormat="1" customHeight="1"/>
    <row r="4326" s="391" customFormat="1" customHeight="1"/>
    <row r="4327" s="391" customFormat="1" customHeight="1"/>
    <row r="4328" s="391" customFormat="1" customHeight="1"/>
    <row r="4329" s="391" customFormat="1" customHeight="1"/>
    <row r="4330" s="391" customFormat="1" customHeight="1"/>
    <row r="4331" s="391" customFormat="1" customHeight="1"/>
    <row r="4332" s="391" customFormat="1" customHeight="1"/>
    <row r="4333" s="391" customFormat="1" customHeight="1"/>
    <row r="4334" s="391" customFormat="1" customHeight="1"/>
    <row r="4335" s="391" customFormat="1" customHeight="1"/>
    <row r="4336" s="391" customFormat="1" customHeight="1"/>
    <row r="4337" s="391" customFormat="1" customHeight="1"/>
    <row r="4338" s="391" customFormat="1" customHeight="1"/>
    <row r="4339" s="391" customFormat="1" customHeight="1"/>
    <row r="4340" s="391" customFormat="1" customHeight="1"/>
    <row r="4341" s="391" customFormat="1" customHeight="1"/>
    <row r="4342" s="391" customFormat="1" customHeight="1"/>
    <row r="4343" s="391" customFormat="1" customHeight="1"/>
    <row r="4344" s="391" customFormat="1" customHeight="1"/>
    <row r="4345" s="391" customFormat="1" customHeight="1"/>
    <row r="4346" s="391" customFormat="1" customHeight="1"/>
    <row r="4347" s="391" customFormat="1" customHeight="1"/>
    <row r="4348" s="391" customFormat="1" customHeight="1"/>
    <row r="4349" s="391" customFormat="1" customHeight="1"/>
    <row r="4350" s="391" customFormat="1" customHeight="1"/>
    <row r="4351" s="391" customFormat="1" customHeight="1"/>
    <row r="4352" s="391" customFormat="1" customHeight="1"/>
    <row r="4353" s="391" customFormat="1" customHeight="1"/>
    <row r="4354" s="391" customFormat="1" customHeight="1"/>
    <row r="4355" s="391" customFormat="1" customHeight="1"/>
    <row r="4356" s="391" customFormat="1" customHeight="1"/>
    <row r="4357" s="391" customFormat="1" customHeight="1"/>
    <row r="4358" s="391" customFormat="1" customHeight="1"/>
    <row r="4359" s="391" customFormat="1" customHeight="1"/>
    <row r="4360" s="391" customFormat="1" customHeight="1"/>
    <row r="4361" s="391" customFormat="1" customHeight="1"/>
    <row r="4362" s="391" customFormat="1" customHeight="1"/>
    <row r="4363" s="391" customFormat="1" customHeight="1"/>
    <row r="4364" s="391" customFormat="1" customHeight="1"/>
    <row r="4365" s="391" customFormat="1" customHeight="1"/>
    <row r="4366" s="391" customFormat="1" customHeight="1"/>
    <row r="4367" s="391" customFormat="1" customHeight="1"/>
    <row r="4368" s="391" customFormat="1" customHeight="1"/>
    <row r="4369" s="391" customFormat="1" customHeight="1"/>
    <row r="4370" s="391" customFormat="1" customHeight="1"/>
    <row r="4371" s="391" customFormat="1" customHeight="1"/>
    <row r="4372" s="391" customFormat="1" customHeight="1"/>
    <row r="4373" s="391" customFormat="1" customHeight="1"/>
    <row r="4374" s="391" customFormat="1" customHeight="1"/>
    <row r="4375" s="391" customFormat="1" customHeight="1"/>
    <row r="4376" s="391" customFormat="1" customHeight="1"/>
    <row r="4377" s="391" customFormat="1" customHeight="1"/>
    <row r="4378" s="391" customFormat="1" customHeight="1"/>
    <row r="4379" s="391" customFormat="1" customHeight="1"/>
    <row r="4380" s="391" customFormat="1" customHeight="1"/>
    <row r="4381" s="391" customFormat="1" customHeight="1"/>
    <row r="4382" s="391" customFormat="1" customHeight="1"/>
    <row r="4383" s="391" customFormat="1" customHeight="1"/>
    <row r="4384" s="391" customFormat="1" customHeight="1"/>
    <row r="4385" s="391" customFormat="1" customHeight="1"/>
    <row r="4386" s="391" customFormat="1" customHeight="1"/>
    <row r="4387" s="391" customFormat="1" customHeight="1"/>
    <row r="4388" s="391" customFormat="1" customHeight="1"/>
    <row r="4389" s="391" customFormat="1" customHeight="1"/>
    <row r="4390" s="391" customFormat="1" customHeight="1"/>
    <row r="4391" s="391" customFormat="1" customHeight="1"/>
    <row r="4392" s="391" customFormat="1" customHeight="1"/>
    <row r="4393" s="391" customFormat="1" customHeight="1"/>
    <row r="4394" s="391" customFormat="1" customHeight="1"/>
    <row r="4395" s="391" customFormat="1" customHeight="1"/>
    <row r="4396" s="391" customFormat="1" customHeight="1"/>
    <row r="4397" s="391" customFormat="1" customHeight="1"/>
    <row r="4398" s="391" customFormat="1" customHeight="1"/>
    <row r="4399" s="391" customFormat="1" customHeight="1"/>
    <row r="4400" s="391" customFormat="1" customHeight="1"/>
    <row r="4401" s="391" customFormat="1" customHeight="1"/>
    <row r="4402" s="391" customFormat="1" customHeight="1"/>
    <row r="4403" s="391" customFormat="1" customHeight="1"/>
    <row r="4404" s="391" customFormat="1" customHeight="1"/>
    <row r="4405" s="391" customFormat="1" customHeight="1"/>
    <row r="4406" s="391" customFormat="1" customHeight="1"/>
    <row r="4407" s="391" customFormat="1" customHeight="1"/>
    <row r="4408" s="391" customFormat="1" customHeight="1"/>
    <row r="4409" s="391" customFormat="1" customHeight="1"/>
    <row r="4410" s="391" customFormat="1" customHeight="1"/>
    <row r="4411" s="391" customFormat="1" customHeight="1"/>
    <row r="4412" s="391" customFormat="1" customHeight="1"/>
    <row r="4413" s="391" customFormat="1" customHeight="1"/>
    <row r="4414" s="391" customFormat="1" customHeight="1"/>
    <row r="4415" s="391" customFormat="1" customHeight="1"/>
    <row r="4416" s="391" customFormat="1" customHeight="1"/>
    <row r="4417" s="391" customFormat="1" customHeight="1"/>
    <row r="4418" s="391" customFormat="1" customHeight="1"/>
    <row r="4419" s="391" customFormat="1" customHeight="1"/>
    <row r="4420" s="391" customFormat="1" customHeight="1"/>
    <row r="4421" s="391" customFormat="1" customHeight="1"/>
    <row r="4422" s="391" customFormat="1" customHeight="1"/>
    <row r="4423" s="391" customFormat="1" customHeight="1"/>
    <row r="4424" s="391" customFormat="1" customHeight="1"/>
    <row r="4425" s="391" customFormat="1" customHeight="1"/>
    <row r="4426" s="391" customFormat="1" customHeight="1"/>
    <row r="4427" s="391" customFormat="1" customHeight="1"/>
    <row r="4428" s="391" customFormat="1" customHeight="1"/>
    <row r="4429" s="391" customFormat="1" customHeight="1"/>
    <row r="4430" s="391" customFormat="1" customHeight="1"/>
    <row r="4431" s="391" customFormat="1" customHeight="1"/>
    <row r="4432" s="391" customFormat="1" customHeight="1"/>
    <row r="4433" s="391" customFormat="1" customHeight="1"/>
    <row r="4434" s="391" customFormat="1" customHeight="1"/>
    <row r="4435" s="391" customFormat="1" customHeight="1"/>
    <row r="4436" s="391" customFormat="1" customHeight="1"/>
    <row r="4437" s="391" customFormat="1" customHeight="1"/>
    <row r="4438" s="391" customFormat="1" customHeight="1"/>
    <row r="4439" s="391" customFormat="1" customHeight="1"/>
    <row r="4440" s="391" customFormat="1" customHeight="1"/>
    <row r="4441" s="391" customFormat="1" customHeight="1"/>
    <row r="4442" s="391" customFormat="1" customHeight="1"/>
    <row r="4443" s="391" customFormat="1" customHeight="1"/>
    <row r="4444" s="391" customFormat="1" customHeight="1"/>
    <row r="4445" s="391" customFormat="1" customHeight="1"/>
    <row r="4446" s="391" customFormat="1" customHeight="1"/>
    <row r="4447" s="391" customFormat="1" customHeight="1"/>
    <row r="4448" s="391" customFormat="1" customHeight="1"/>
    <row r="4449" s="391" customFormat="1" customHeight="1"/>
    <row r="4450" s="391" customFormat="1" customHeight="1"/>
    <row r="4451" s="391" customFormat="1" customHeight="1"/>
    <row r="4452" s="391" customFormat="1" customHeight="1"/>
    <row r="4453" s="391" customFormat="1" customHeight="1"/>
    <row r="4454" s="391" customFormat="1" customHeight="1"/>
    <row r="4455" s="391" customFormat="1" customHeight="1"/>
    <row r="4456" s="391" customFormat="1" customHeight="1"/>
    <row r="4457" s="391" customFormat="1" customHeight="1"/>
    <row r="4458" s="391" customFormat="1" customHeight="1"/>
    <row r="4459" s="391" customFormat="1" customHeight="1"/>
    <row r="4460" s="391" customFormat="1" customHeight="1"/>
    <row r="4461" s="391" customFormat="1" customHeight="1"/>
    <row r="4462" s="391" customFormat="1" customHeight="1"/>
    <row r="4463" s="391" customFormat="1" customHeight="1"/>
    <row r="4464" s="391" customFormat="1" customHeight="1"/>
    <row r="4465" s="391" customFormat="1" customHeight="1"/>
    <row r="4466" s="391" customFormat="1" customHeight="1"/>
    <row r="4467" s="391" customFormat="1" customHeight="1"/>
    <row r="4468" s="391" customFormat="1" customHeight="1"/>
    <row r="4469" s="391" customFormat="1" customHeight="1"/>
    <row r="4470" s="391" customFormat="1" customHeight="1"/>
    <row r="4471" s="391" customFormat="1" customHeight="1"/>
    <row r="4472" s="391" customFormat="1" customHeight="1"/>
    <row r="4473" s="391" customFormat="1" customHeight="1"/>
    <row r="4474" s="391" customFormat="1" customHeight="1"/>
    <row r="4475" s="391" customFormat="1" customHeight="1"/>
    <row r="4476" s="391" customFormat="1" customHeight="1"/>
    <row r="4477" s="391" customFormat="1" customHeight="1"/>
    <row r="4478" s="391" customFormat="1" customHeight="1"/>
    <row r="4479" s="391" customFormat="1" customHeight="1"/>
    <row r="4480" s="391" customFormat="1" customHeight="1"/>
    <row r="4481" s="391" customFormat="1" customHeight="1"/>
    <row r="4482" s="391" customFormat="1" customHeight="1"/>
    <row r="4483" s="391" customFormat="1" customHeight="1"/>
    <row r="4484" s="391" customFormat="1" customHeight="1"/>
    <row r="4485" s="391" customFormat="1" customHeight="1"/>
    <row r="4486" s="391" customFormat="1" customHeight="1"/>
    <row r="4487" s="391" customFormat="1" customHeight="1"/>
    <row r="4488" s="391" customFormat="1" customHeight="1"/>
    <row r="4489" s="391" customFormat="1" customHeight="1"/>
    <row r="4490" s="391" customFormat="1" customHeight="1"/>
    <row r="4491" s="391" customFormat="1" customHeight="1"/>
    <row r="4492" s="391" customFormat="1" customHeight="1"/>
    <row r="4493" s="391" customFormat="1" customHeight="1"/>
    <row r="4494" s="391" customFormat="1" customHeight="1"/>
    <row r="4495" s="391" customFormat="1" customHeight="1"/>
    <row r="4496" s="391" customFormat="1" customHeight="1"/>
    <row r="4497" s="391" customFormat="1" customHeight="1"/>
    <row r="4498" s="391" customFormat="1" customHeight="1"/>
    <row r="4499" s="391" customFormat="1" customHeight="1"/>
    <row r="4500" s="391" customFormat="1" customHeight="1"/>
    <row r="4501" s="391" customFormat="1" customHeight="1"/>
    <row r="4502" s="391" customFormat="1" customHeight="1"/>
    <row r="4503" s="391" customFormat="1" customHeight="1"/>
    <row r="4504" s="391" customFormat="1" customHeight="1"/>
    <row r="4505" s="391" customFormat="1" customHeight="1"/>
    <row r="4506" s="391" customFormat="1" customHeight="1"/>
    <row r="4507" s="391" customFormat="1" customHeight="1"/>
    <row r="4508" s="391" customFormat="1" customHeight="1"/>
    <row r="4509" s="391" customFormat="1" customHeight="1"/>
    <row r="4510" s="391" customFormat="1" customHeight="1"/>
    <row r="4511" s="391" customFormat="1" customHeight="1"/>
    <row r="4512" s="391" customFormat="1" customHeight="1"/>
    <row r="4513" s="391" customFormat="1" customHeight="1"/>
    <row r="4514" s="391" customFormat="1" customHeight="1"/>
    <row r="4515" s="391" customFormat="1" customHeight="1"/>
    <row r="4516" s="391" customFormat="1" customHeight="1"/>
    <row r="4517" s="391" customFormat="1" customHeight="1"/>
    <row r="4518" s="391" customFormat="1" customHeight="1"/>
    <row r="4519" s="391" customFormat="1" customHeight="1"/>
    <row r="4520" s="391" customFormat="1" customHeight="1"/>
    <row r="4521" s="391" customFormat="1" customHeight="1"/>
    <row r="4522" s="391" customFormat="1" customHeight="1"/>
    <row r="4523" s="391" customFormat="1" customHeight="1"/>
    <row r="4524" s="391" customFormat="1" customHeight="1"/>
    <row r="4525" s="391" customFormat="1" customHeight="1"/>
    <row r="4526" s="391" customFormat="1" customHeight="1"/>
    <row r="4527" s="391" customFormat="1" customHeight="1"/>
    <row r="4528" s="391" customFormat="1" customHeight="1"/>
    <row r="4529" s="391" customFormat="1" customHeight="1"/>
    <row r="4530" s="391" customFormat="1" customHeight="1"/>
    <row r="4531" s="391" customFormat="1" customHeight="1"/>
    <row r="4532" s="391" customFormat="1" customHeight="1"/>
    <row r="4533" s="391" customFormat="1" customHeight="1"/>
    <row r="4534" s="391" customFormat="1" customHeight="1"/>
    <row r="4535" s="391" customFormat="1" customHeight="1"/>
    <row r="4536" s="391" customFormat="1" customHeight="1"/>
    <row r="4537" s="391" customFormat="1" customHeight="1"/>
    <row r="4538" s="391" customFormat="1" customHeight="1"/>
    <row r="4539" s="391" customFormat="1" customHeight="1"/>
    <row r="4540" s="391" customFormat="1" customHeight="1"/>
    <row r="4541" s="391" customFormat="1" customHeight="1"/>
    <row r="4542" s="391" customFormat="1" customHeight="1"/>
    <row r="4543" s="391" customFormat="1" customHeight="1"/>
    <row r="4544" s="391" customFormat="1" customHeight="1"/>
    <row r="4545" s="391" customFormat="1" customHeight="1"/>
    <row r="4546" s="391" customFormat="1" customHeight="1"/>
    <row r="4547" s="391" customFormat="1" customHeight="1"/>
    <row r="4548" s="391" customFormat="1" customHeight="1"/>
    <row r="4549" s="391" customFormat="1" customHeight="1"/>
    <row r="4550" s="391" customFormat="1" customHeight="1"/>
    <row r="4551" s="391" customFormat="1" customHeight="1"/>
    <row r="4552" s="391" customFormat="1" customHeight="1"/>
    <row r="4553" s="391" customFormat="1" customHeight="1"/>
    <row r="4554" s="391" customFormat="1" customHeight="1"/>
    <row r="4555" s="391" customFormat="1" customHeight="1"/>
    <row r="4556" s="391" customFormat="1" customHeight="1"/>
    <row r="4557" s="391" customFormat="1" customHeight="1"/>
    <row r="4558" s="391" customFormat="1" customHeight="1"/>
    <row r="4559" s="391" customFormat="1" customHeight="1"/>
    <row r="4560" s="391" customFormat="1" customHeight="1"/>
    <row r="4561" s="391" customFormat="1" customHeight="1"/>
    <row r="4562" s="391" customFormat="1" customHeight="1"/>
    <row r="4563" s="391" customFormat="1" customHeight="1"/>
    <row r="4564" s="391" customFormat="1" customHeight="1"/>
    <row r="4565" s="391" customFormat="1" customHeight="1"/>
    <row r="4566" s="391" customFormat="1" customHeight="1"/>
    <row r="4567" s="391" customFormat="1" customHeight="1"/>
    <row r="4568" s="391" customFormat="1" customHeight="1"/>
    <row r="4569" s="391" customFormat="1" customHeight="1"/>
    <row r="4570" s="391" customFormat="1" customHeight="1"/>
    <row r="4571" s="391" customFormat="1" customHeight="1"/>
    <row r="4572" s="391" customFormat="1" customHeight="1"/>
    <row r="4573" s="391" customFormat="1" customHeight="1"/>
    <row r="4574" s="391" customFormat="1" customHeight="1"/>
    <row r="4575" s="391" customFormat="1" customHeight="1"/>
    <row r="4576" s="391" customFormat="1" customHeight="1"/>
    <row r="4577" s="391" customFormat="1" customHeight="1"/>
    <row r="4578" s="391" customFormat="1" customHeight="1"/>
    <row r="4579" s="391" customFormat="1" customHeight="1"/>
    <row r="4580" s="391" customFormat="1" customHeight="1"/>
    <row r="4581" s="391" customFormat="1" customHeight="1"/>
    <row r="4582" s="391" customFormat="1" customHeight="1"/>
    <row r="4583" s="391" customFormat="1" customHeight="1"/>
    <row r="4584" s="391" customFormat="1" customHeight="1"/>
    <row r="4585" s="391" customFormat="1" customHeight="1"/>
    <row r="4586" s="391" customFormat="1" customHeight="1"/>
    <row r="4587" s="391" customFormat="1" customHeight="1"/>
    <row r="4588" s="391" customFormat="1" customHeight="1"/>
    <row r="4589" s="391" customFormat="1" customHeight="1"/>
    <row r="4590" s="391" customFormat="1" customHeight="1"/>
    <row r="4591" s="391" customFormat="1" customHeight="1"/>
    <row r="4592" s="391" customFormat="1" customHeight="1"/>
    <row r="4593" s="391" customFormat="1" customHeight="1"/>
    <row r="4594" s="391" customFormat="1" customHeight="1"/>
    <row r="4595" s="391" customFormat="1" customHeight="1"/>
    <row r="4596" s="391" customFormat="1" customHeight="1"/>
    <row r="4597" s="391" customFormat="1" customHeight="1"/>
    <row r="4598" s="391" customFormat="1" customHeight="1"/>
    <row r="4599" s="391" customFormat="1" customHeight="1"/>
    <row r="4600" s="391" customFormat="1" customHeight="1"/>
    <row r="4601" s="391" customFormat="1" customHeight="1"/>
    <row r="4602" s="391" customFormat="1" customHeight="1"/>
    <row r="4603" s="391" customFormat="1" customHeight="1"/>
    <row r="4604" s="391" customFormat="1" customHeight="1"/>
    <row r="4605" s="391" customFormat="1" customHeight="1"/>
    <row r="4606" s="391" customFormat="1" customHeight="1"/>
    <row r="4607" s="391" customFormat="1" customHeight="1"/>
    <row r="4608" s="391" customFormat="1" customHeight="1"/>
    <row r="4609" s="391" customFormat="1" customHeight="1"/>
    <row r="4610" s="391" customFormat="1" customHeight="1"/>
    <row r="4611" s="391" customFormat="1" customHeight="1"/>
    <row r="4612" s="391" customFormat="1" customHeight="1"/>
    <row r="4613" s="391" customFormat="1" customHeight="1"/>
    <row r="4614" s="391" customFormat="1" customHeight="1"/>
    <row r="4615" s="391" customFormat="1" customHeight="1"/>
    <row r="4616" s="391" customFormat="1" customHeight="1"/>
    <row r="4617" s="391" customFormat="1" customHeight="1"/>
    <row r="4618" s="391" customFormat="1" customHeight="1"/>
    <row r="4619" s="391" customFormat="1" customHeight="1"/>
    <row r="4620" s="391" customFormat="1" customHeight="1"/>
    <row r="4621" s="391" customFormat="1" customHeight="1"/>
    <row r="4622" s="391" customFormat="1" customHeight="1"/>
    <row r="4623" s="391" customFormat="1" customHeight="1"/>
    <row r="4624" s="391" customFormat="1" customHeight="1"/>
    <row r="4625" s="391" customFormat="1" customHeight="1"/>
    <row r="4626" s="391" customFormat="1" customHeight="1"/>
    <row r="4627" s="391" customFormat="1" customHeight="1"/>
    <row r="4628" s="391" customFormat="1" customHeight="1"/>
    <row r="4629" s="391" customFormat="1" customHeight="1"/>
    <row r="4630" s="391" customFormat="1" customHeight="1"/>
    <row r="4631" s="391" customFormat="1" customHeight="1"/>
    <row r="4632" s="391" customFormat="1" customHeight="1"/>
    <row r="4633" s="391" customFormat="1" customHeight="1"/>
    <row r="4634" s="391" customFormat="1" customHeight="1"/>
    <row r="4635" s="391" customFormat="1" customHeight="1"/>
    <row r="4636" s="391" customFormat="1" customHeight="1"/>
    <row r="4637" s="391" customFormat="1" customHeight="1"/>
    <row r="4638" s="391" customFormat="1" customHeight="1"/>
    <row r="4639" s="391" customFormat="1" customHeight="1"/>
    <row r="4640" s="391" customFormat="1" customHeight="1"/>
    <row r="4641" s="391" customFormat="1" customHeight="1"/>
    <row r="4642" s="391" customFormat="1" customHeight="1"/>
    <row r="4643" s="391" customFormat="1" customHeight="1"/>
    <row r="4644" s="391" customFormat="1" customHeight="1"/>
    <row r="4645" s="391" customFormat="1" customHeight="1"/>
    <row r="4646" s="391" customFormat="1" customHeight="1"/>
    <row r="4647" s="391" customFormat="1" customHeight="1"/>
    <row r="4648" s="391" customFormat="1" customHeight="1"/>
    <row r="4649" s="391" customFormat="1" customHeight="1"/>
    <row r="4650" s="391" customFormat="1" customHeight="1"/>
    <row r="4651" s="391" customFormat="1" customHeight="1"/>
    <row r="4652" s="391" customFormat="1" customHeight="1"/>
    <row r="4653" s="391" customFormat="1" customHeight="1"/>
    <row r="4654" s="391" customFormat="1" customHeight="1"/>
    <row r="4655" s="391" customFormat="1" customHeight="1"/>
    <row r="4656" s="391" customFormat="1" customHeight="1"/>
    <row r="4657" s="391" customFormat="1" customHeight="1"/>
    <row r="4658" s="391" customFormat="1" customHeight="1"/>
    <row r="4659" s="391" customFormat="1" customHeight="1"/>
    <row r="4660" s="391" customFormat="1" customHeight="1"/>
    <row r="4661" s="391" customFormat="1" customHeight="1"/>
    <row r="4662" s="391" customFormat="1" customHeight="1"/>
    <row r="4663" s="391" customFormat="1" customHeight="1"/>
    <row r="4664" s="391" customFormat="1" customHeight="1"/>
    <row r="4665" s="391" customFormat="1" customHeight="1"/>
    <row r="4666" s="391" customFormat="1" customHeight="1"/>
    <row r="4667" s="391" customFormat="1" customHeight="1"/>
    <row r="4668" s="391" customFormat="1" customHeight="1"/>
    <row r="4669" s="391" customFormat="1" customHeight="1"/>
    <row r="4670" s="391" customFormat="1" customHeight="1"/>
    <row r="4671" s="391" customFormat="1" customHeight="1"/>
    <row r="4672" s="391" customFormat="1" customHeight="1"/>
    <row r="4673" s="391" customFormat="1" customHeight="1"/>
    <row r="4674" s="391" customFormat="1" customHeight="1"/>
    <row r="4675" s="391" customFormat="1" customHeight="1"/>
    <row r="4676" s="391" customFormat="1" customHeight="1"/>
    <row r="4677" s="391" customFormat="1" customHeight="1"/>
    <row r="4678" s="391" customFormat="1" customHeight="1"/>
    <row r="4679" s="391" customFormat="1" customHeight="1"/>
    <row r="4680" s="391" customFormat="1" customHeight="1"/>
    <row r="4681" s="391" customFormat="1" customHeight="1"/>
    <row r="4682" s="391" customFormat="1" customHeight="1"/>
    <row r="4683" s="391" customFormat="1" customHeight="1"/>
    <row r="4684" s="391" customFormat="1" customHeight="1"/>
    <row r="4685" s="391" customFormat="1" customHeight="1"/>
    <row r="4686" s="391" customFormat="1" customHeight="1"/>
    <row r="4687" s="391" customFormat="1" customHeight="1"/>
    <row r="4688" s="391" customFormat="1" customHeight="1"/>
    <row r="4689" s="391" customFormat="1" customHeight="1"/>
    <row r="4690" s="391" customFormat="1" customHeight="1"/>
    <row r="4691" s="391" customFormat="1" customHeight="1"/>
    <row r="4692" s="391" customFormat="1" customHeight="1"/>
    <row r="4693" s="391" customFormat="1" customHeight="1"/>
    <row r="4694" s="391" customFormat="1" customHeight="1"/>
    <row r="4695" s="391" customFormat="1" customHeight="1"/>
    <row r="4696" s="391" customFormat="1" customHeight="1"/>
    <row r="4697" s="391" customFormat="1" customHeight="1"/>
    <row r="4698" s="391" customFormat="1" customHeight="1"/>
    <row r="4699" s="391" customFormat="1" customHeight="1"/>
    <row r="4700" s="391" customFormat="1" customHeight="1"/>
    <row r="4701" s="391" customFormat="1" customHeight="1"/>
    <row r="4702" s="391" customFormat="1" customHeight="1"/>
    <row r="4703" s="391" customFormat="1" customHeight="1"/>
    <row r="4704" s="391" customFormat="1" customHeight="1"/>
    <row r="4705" s="391" customFormat="1" customHeight="1"/>
    <row r="4706" s="391" customFormat="1" customHeight="1"/>
    <row r="4707" s="391" customFormat="1" customHeight="1"/>
    <row r="4708" s="391" customFormat="1" customHeight="1"/>
    <row r="4709" s="391" customFormat="1" customHeight="1"/>
    <row r="4710" s="391" customFormat="1" customHeight="1"/>
    <row r="4711" s="391" customFormat="1" customHeight="1"/>
    <row r="4712" s="391" customFormat="1" customHeight="1"/>
    <row r="4713" s="391" customFormat="1" customHeight="1"/>
    <row r="4714" s="391" customFormat="1" customHeight="1"/>
    <row r="4715" s="391" customFormat="1" customHeight="1"/>
    <row r="4716" s="391" customFormat="1" customHeight="1"/>
    <row r="4717" s="391" customFormat="1" customHeight="1"/>
    <row r="4718" s="391" customFormat="1" customHeight="1"/>
    <row r="4719" s="391" customFormat="1" customHeight="1"/>
    <row r="4720" s="391" customFormat="1" customHeight="1"/>
    <row r="4721" s="391" customFormat="1" customHeight="1"/>
    <row r="4722" s="391" customFormat="1" customHeight="1"/>
    <row r="4723" s="391" customFormat="1" customHeight="1"/>
    <row r="4724" s="391" customFormat="1" customHeight="1"/>
    <row r="4725" s="391" customFormat="1" customHeight="1"/>
    <row r="4726" s="391" customFormat="1" customHeight="1"/>
    <row r="4727" s="391" customFormat="1" customHeight="1"/>
    <row r="4728" s="391" customFormat="1" customHeight="1"/>
    <row r="4729" s="391" customFormat="1" customHeight="1"/>
    <row r="4730" s="391" customFormat="1" customHeight="1"/>
    <row r="4731" s="391" customFormat="1" customHeight="1"/>
    <row r="4732" s="391" customFormat="1" customHeight="1"/>
    <row r="4733" s="391" customFormat="1" customHeight="1"/>
    <row r="4734" s="391" customFormat="1" customHeight="1"/>
    <row r="4735" s="391" customFormat="1" customHeight="1"/>
    <row r="4736" s="391" customFormat="1" customHeight="1"/>
    <row r="4737" s="391" customFormat="1" customHeight="1"/>
    <row r="4738" s="391" customFormat="1" customHeight="1"/>
    <row r="4739" s="391" customFormat="1" customHeight="1"/>
    <row r="4740" s="391" customFormat="1" customHeight="1"/>
    <row r="4741" s="391" customFormat="1" customHeight="1"/>
    <row r="4742" s="391" customFormat="1" customHeight="1"/>
    <row r="4743" s="391" customFormat="1" customHeight="1"/>
    <row r="4744" s="391" customFormat="1" customHeight="1"/>
    <row r="4745" s="391" customFormat="1" customHeight="1"/>
    <row r="4746" s="391" customFormat="1" customHeight="1"/>
    <row r="4747" s="391" customFormat="1" customHeight="1"/>
    <row r="4748" s="391" customFormat="1" customHeight="1"/>
    <row r="4749" s="391" customFormat="1" customHeight="1"/>
    <row r="4750" s="391" customFormat="1" customHeight="1"/>
    <row r="4751" s="391" customFormat="1" customHeight="1"/>
    <row r="4752" s="391" customFormat="1" customHeight="1"/>
    <row r="4753" s="391" customFormat="1" customHeight="1"/>
    <row r="4754" s="391" customFormat="1" customHeight="1"/>
    <row r="4755" s="391" customFormat="1" customHeight="1"/>
    <row r="4756" s="391" customFormat="1" customHeight="1"/>
    <row r="4757" s="391" customFormat="1" customHeight="1"/>
    <row r="4758" s="391" customFormat="1" customHeight="1"/>
    <row r="4759" s="391" customFormat="1" customHeight="1"/>
    <row r="4760" s="391" customFormat="1" customHeight="1"/>
    <row r="4761" s="391" customFormat="1" customHeight="1"/>
    <row r="4762" s="391" customFormat="1" customHeight="1"/>
    <row r="4763" s="391" customFormat="1" customHeight="1"/>
    <row r="4764" s="391" customFormat="1" customHeight="1"/>
    <row r="4765" s="391" customFormat="1" customHeight="1"/>
    <row r="4766" s="391" customFormat="1" customHeight="1"/>
    <row r="4767" s="391" customFormat="1" customHeight="1"/>
    <row r="4768" s="391" customFormat="1" customHeight="1"/>
    <row r="4769" s="391" customFormat="1" customHeight="1"/>
    <row r="4770" s="391" customFormat="1" customHeight="1"/>
    <row r="4771" s="391" customFormat="1" customHeight="1"/>
    <row r="4772" s="391" customFormat="1" customHeight="1"/>
    <row r="4773" s="391" customFormat="1" customHeight="1"/>
    <row r="4774" s="391" customFormat="1" customHeight="1"/>
    <row r="4775" s="391" customFormat="1" customHeight="1"/>
    <row r="4776" s="391" customFormat="1" customHeight="1"/>
    <row r="4777" s="391" customFormat="1" customHeight="1"/>
    <row r="4778" s="391" customFormat="1" customHeight="1"/>
    <row r="4779" s="391" customFormat="1" customHeight="1"/>
    <row r="4780" s="391" customFormat="1" customHeight="1"/>
    <row r="4781" s="391" customFormat="1" customHeight="1"/>
    <row r="4782" s="391" customFormat="1" customHeight="1"/>
    <row r="4783" s="391" customFormat="1" customHeight="1"/>
    <row r="4784" s="391" customFormat="1" customHeight="1"/>
    <row r="4785" s="391" customFormat="1" customHeight="1"/>
    <row r="4786" s="391" customFormat="1" customHeight="1"/>
    <row r="4787" s="391" customFormat="1" customHeight="1"/>
    <row r="4788" s="391" customFormat="1" customHeight="1"/>
    <row r="4789" s="391" customFormat="1" customHeight="1"/>
    <row r="4790" s="391" customFormat="1" customHeight="1"/>
    <row r="4791" s="391" customFormat="1" customHeight="1"/>
    <row r="4792" s="391" customFormat="1" customHeight="1"/>
    <row r="4793" s="391" customFormat="1" customHeight="1"/>
    <row r="4794" s="391" customFormat="1" customHeight="1"/>
    <row r="4795" s="391" customFormat="1" customHeight="1"/>
    <row r="4796" s="391" customFormat="1" customHeight="1"/>
    <row r="4797" s="391" customFormat="1" customHeight="1"/>
    <row r="4798" s="391" customFormat="1" customHeight="1"/>
    <row r="4799" s="391" customFormat="1" customHeight="1"/>
    <row r="4800" s="391" customFormat="1" customHeight="1"/>
    <row r="4801" s="391" customFormat="1" customHeight="1"/>
    <row r="4802" s="391" customFormat="1" customHeight="1"/>
    <row r="4803" s="391" customFormat="1" customHeight="1"/>
    <row r="4804" s="391" customFormat="1" customHeight="1"/>
    <row r="4805" s="391" customFormat="1" customHeight="1"/>
    <row r="4806" s="391" customFormat="1" customHeight="1"/>
    <row r="4807" s="391" customFormat="1" customHeight="1"/>
    <row r="4808" s="391" customFormat="1" customHeight="1"/>
    <row r="4809" s="391" customFormat="1" customHeight="1"/>
    <row r="4810" s="391" customFormat="1" customHeight="1"/>
    <row r="4811" s="391" customFormat="1" customHeight="1"/>
    <row r="4812" s="391" customFormat="1" customHeight="1"/>
    <row r="4813" s="391" customFormat="1" customHeight="1"/>
    <row r="4814" s="391" customFormat="1" customHeight="1"/>
    <row r="4815" s="391" customFormat="1" customHeight="1"/>
    <row r="4816" s="391" customFormat="1" customHeight="1"/>
    <row r="4817" s="391" customFormat="1" customHeight="1"/>
    <row r="4818" s="391" customFormat="1" customHeight="1"/>
    <row r="4819" s="391" customFormat="1" customHeight="1"/>
    <row r="4820" s="391" customFormat="1" customHeight="1"/>
    <row r="4821" s="391" customFormat="1" customHeight="1"/>
    <row r="4822" s="391" customFormat="1" customHeight="1"/>
    <row r="4823" s="391" customFormat="1" customHeight="1"/>
    <row r="4824" s="391" customFormat="1" customHeight="1"/>
    <row r="4825" s="391" customFormat="1" customHeight="1"/>
    <row r="4826" s="391" customFormat="1" customHeight="1"/>
    <row r="4827" s="391" customFormat="1" customHeight="1"/>
    <row r="4828" s="391" customFormat="1" customHeight="1"/>
    <row r="4829" s="391" customFormat="1" customHeight="1"/>
    <row r="4830" s="391" customFormat="1" customHeight="1"/>
    <row r="4831" s="391" customFormat="1" customHeight="1"/>
    <row r="4832" s="391" customFormat="1" customHeight="1"/>
    <row r="4833" s="391" customFormat="1" customHeight="1"/>
    <row r="4834" s="391" customFormat="1" customHeight="1"/>
    <row r="4835" s="391" customFormat="1" customHeight="1"/>
    <row r="4836" s="391" customFormat="1" customHeight="1"/>
    <row r="4837" s="391" customFormat="1" customHeight="1"/>
    <row r="4838" s="391" customFormat="1" customHeight="1"/>
    <row r="4839" s="391" customFormat="1" customHeight="1"/>
    <row r="4840" s="391" customFormat="1" customHeight="1"/>
    <row r="4841" s="391" customFormat="1" customHeight="1"/>
    <row r="4842" s="391" customFormat="1" customHeight="1"/>
    <row r="4843" s="391" customFormat="1" customHeight="1"/>
    <row r="4844" s="391" customFormat="1" customHeight="1"/>
    <row r="4845" s="391" customFormat="1" customHeight="1"/>
    <row r="4846" s="391" customFormat="1" customHeight="1"/>
    <row r="4847" s="391" customFormat="1" customHeight="1"/>
    <row r="4848" s="391" customFormat="1" customHeight="1"/>
    <row r="4849" s="391" customFormat="1" customHeight="1"/>
    <row r="4850" s="391" customFormat="1" customHeight="1"/>
    <row r="4851" s="391" customFormat="1" customHeight="1"/>
    <row r="4852" s="391" customFormat="1" customHeight="1"/>
    <row r="4853" s="391" customFormat="1" customHeight="1"/>
    <row r="4854" s="391" customFormat="1" customHeight="1"/>
    <row r="4855" s="391" customFormat="1" customHeight="1"/>
    <row r="4856" s="391" customFormat="1" customHeight="1"/>
    <row r="4857" s="391" customFormat="1" customHeight="1"/>
    <row r="4858" s="391" customFormat="1" customHeight="1"/>
    <row r="4859" s="391" customFormat="1" customHeight="1"/>
    <row r="4860" s="391" customFormat="1" customHeight="1"/>
    <row r="4861" s="391" customFormat="1" customHeight="1"/>
    <row r="4862" s="391" customFormat="1" customHeight="1"/>
    <row r="4863" s="391" customFormat="1" customHeight="1"/>
    <row r="4864" s="391" customFormat="1" customHeight="1"/>
    <row r="4865" s="391" customFormat="1" customHeight="1"/>
    <row r="4866" s="391" customFormat="1" customHeight="1"/>
    <row r="4867" s="391" customFormat="1" customHeight="1"/>
    <row r="4868" s="391" customFormat="1" customHeight="1"/>
    <row r="4869" s="391" customFormat="1" customHeight="1"/>
    <row r="4870" s="391" customFormat="1" customHeight="1"/>
    <row r="4871" s="391" customFormat="1" customHeight="1"/>
    <row r="4872" s="391" customFormat="1" customHeight="1"/>
    <row r="4873" s="391" customFormat="1" customHeight="1"/>
    <row r="4874" s="391" customFormat="1" customHeight="1"/>
    <row r="4875" s="391" customFormat="1" customHeight="1"/>
    <row r="4876" s="391" customFormat="1" customHeight="1"/>
    <row r="4877" s="391" customFormat="1" customHeight="1"/>
    <row r="4878" s="391" customFormat="1" customHeight="1"/>
    <row r="4879" s="391" customFormat="1" customHeight="1"/>
    <row r="4880" s="391" customFormat="1" customHeight="1"/>
    <row r="4881" s="391" customFormat="1" customHeight="1"/>
    <row r="4882" s="391" customFormat="1" customHeight="1"/>
    <row r="4883" s="391" customFormat="1" customHeight="1"/>
    <row r="4884" s="391" customFormat="1" customHeight="1"/>
    <row r="4885" s="391" customFormat="1" customHeight="1"/>
    <row r="4886" s="391" customFormat="1" customHeight="1"/>
    <row r="4887" s="391" customFormat="1" customHeight="1"/>
    <row r="4888" s="391" customFormat="1" customHeight="1"/>
    <row r="4889" s="391" customFormat="1" customHeight="1"/>
    <row r="4890" s="391" customFormat="1" customHeight="1"/>
    <row r="4891" s="391" customFormat="1" customHeight="1"/>
    <row r="4892" s="391" customFormat="1" customHeight="1"/>
    <row r="4893" s="391" customFormat="1" customHeight="1"/>
    <row r="4894" s="391" customFormat="1" customHeight="1"/>
    <row r="4895" s="391" customFormat="1" customHeight="1"/>
    <row r="4896" s="391" customFormat="1" customHeight="1"/>
    <row r="4897" s="391" customFormat="1" customHeight="1"/>
    <row r="4898" s="391" customFormat="1" customHeight="1"/>
    <row r="4899" s="391" customFormat="1" customHeight="1"/>
    <row r="4900" s="391" customFormat="1" customHeight="1"/>
    <row r="4901" s="391" customFormat="1" customHeight="1"/>
    <row r="4902" s="391" customFormat="1" customHeight="1"/>
    <row r="4903" s="391" customFormat="1" customHeight="1"/>
    <row r="4904" s="391" customFormat="1" customHeight="1"/>
    <row r="4905" s="391" customFormat="1" customHeight="1"/>
    <row r="4906" s="391" customFormat="1" customHeight="1"/>
    <row r="4907" s="391" customFormat="1" customHeight="1"/>
    <row r="4908" s="391" customFormat="1" customHeight="1"/>
    <row r="4909" s="391" customFormat="1" customHeight="1"/>
    <row r="4910" s="391" customFormat="1" customHeight="1"/>
    <row r="4911" s="391" customFormat="1" customHeight="1"/>
    <row r="4912" s="391" customFormat="1" customHeight="1"/>
    <row r="4913" s="391" customFormat="1" customHeight="1"/>
    <row r="4914" s="391" customFormat="1" customHeight="1"/>
    <row r="4915" s="391" customFormat="1" customHeight="1"/>
    <row r="4916" s="391" customFormat="1" customHeight="1"/>
    <row r="4917" s="391" customFormat="1" customHeight="1"/>
    <row r="4918" s="391" customFormat="1" customHeight="1"/>
    <row r="4919" s="391" customFormat="1" customHeight="1"/>
    <row r="4920" s="391" customFormat="1" customHeight="1"/>
    <row r="4921" s="391" customFormat="1" customHeight="1"/>
    <row r="4922" s="391" customFormat="1" customHeight="1"/>
    <row r="4923" s="391" customFormat="1" customHeight="1"/>
    <row r="4924" s="391" customFormat="1" customHeight="1"/>
    <row r="4925" s="391" customFormat="1" customHeight="1"/>
    <row r="4926" s="391" customFormat="1" customHeight="1"/>
    <row r="4927" s="391" customFormat="1" customHeight="1"/>
    <row r="4928" s="391" customFormat="1" customHeight="1"/>
    <row r="4929" s="391" customFormat="1" customHeight="1"/>
    <row r="4930" s="391" customFormat="1" customHeight="1"/>
    <row r="4931" s="391" customFormat="1" customHeight="1"/>
    <row r="4932" s="391" customFormat="1" customHeight="1"/>
    <row r="4933" s="391" customFormat="1" customHeight="1"/>
    <row r="4934" s="391" customFormat="1" customHeight="1"/>
    <row r="4935" s="391" customFormat="1" customHeight="1"/>
    <row r="4936" s="391" customFormat="1" customHeight="1"/>
    <row r="4937" s="391" customFormat="1" customHeight="1"/>
    <row r="4938" s="391" customFormat="1" customHeight="1"/>
    <row r="4939" s="391" customFormat="1" customHeight="1"/>
    <row r="4940" s="391" customFormat="1" customHeight="1"/>
    <row r="4941" s="391" customFormat="1" customHeight="1"/>
    <row r="4942" s="391" customFormat="1" customHeight="1"/>
    <row r="4943" s="391" customFormat="1" customHeight="1"/>
    <row r="4944" s="391" customFormat="1" customHeight="1"/>
    <row r="4945" s="391" customFormat="1" customHeight="1"/>
    <row r="4946" s="391" customFormat="1" customHeight="1"/>
    <row r="4947" s="391" customFormat="1" customHeight="1"/>
    <row r="4948" s="391" customFormat="1" customHeight="1"/>
    <row r="4949" s="391" customFormat="1" customHeight="1"/>
    <row r="4950" s="391" customFormat="1" customHeight="1"/>
    <row r="4951" s="391" customFormat="1" customHeight="1"/>
    <row r="4952" s="391" customFormat="1" customHeight="1"/>
    <row r="4953" s="391" customFormat="1" customHeight="1"/>
    <row r="4954" s="391" customFormat="1" customHeight="1"/>
    <row r="4955" s="391" customFormat="1" customHeight="1"/>
    <row r="4956" s="391" customFormat="1" customHeight="1"/>
    <row r="4957" s="391" customFormat="1" customHeight="1"/>
    <row r="4958" s="391" customFormat="1" customHeight="1"/>
    <row r="4959" s="391" customFormat="1" customHeight="1"/>
    <row r="4960" s="391" customFormat="1" customHeight="1"/>
    <row r="4961" s="391" customFormat="1" customHeight="1"/>
    <row r="4962" s="391" customFormat="1" customHeight="1"/>
    <row r="4963" s="391" customFormat="1" customHeight="1"/>
    <row r="4964" s="391" customFormat="1" customHeight="1"/>
    <row r="4965" s="391" customFormat="1" customHeight="1"/>
    <row r="4966" s="391" customFormat="1" customHeight="1"/>
    <row r="4967" s="391" customFormat="1" customHeight="1"/>
    <row r="4968" s="391" customFormat="1" customHeight="1"/>
    <row r="4969" s="391" customFormat="1" customHeight="1"/>
    <row r="4970" s="391" customFormat="1" customHeight="1"/>
    <row r="4971" s="391" customFormat="1" customHeight="1"/>
    <row r="4972" s="391" customFormat="1" customHeight="1"/>
    <row r="4973" s="391" customFormat="1" customHeight="1"/>
    <row r="4974" s="391" customFormat="1" customHeight="1"/>
    <row r="4975" s="391" customFormat="1" customHeight="1"/>
    <row r="4976" s="391" customFormat="1" customHeight="1"/>
    <row r="4977" s="391" customFormat="1" customHeight="1"/>
    <row r="4978" s="391" customFormat="1" customHeight="1"/>
    <row r="4979" s="391" customFormat="1" customHeight="1"/>
    <row r="4980" s="391" customFormat="1" customHeight="1"/>
    <row r="4981" s="391" customFormat="1" customHeight="1"/>
    <row r="4982" s="391" customFormat="1" customHeight="1"/>
    <row r="4983" s="391" customFormat="1" customHeight="1"/>
    <row r="4984" s="391" customFormat="1" customHeight="1"/>
    <row r="4985" s="391" customFormat="1" customHeight="1"/>
    <row r="4986" s="391" customFormat="1" customHeight="1"/>
    <row r="4987" s="391" customFormat="1" customHeight="1"/>
    <row r="4988" s="391" customFormat="1" customHeight="1"/>
    <row r="4989" s="391" customFormat="1" customHeight="1"/>
    <row r="4990" s="391" customFormat="1" customHeight="1"/>
    <row r="4991" s="391" customFormat="1" customHeight="1"/>
    <row r="4992" s="391" customFormat="1" customHeight="1"/>
    <row r="4993" s="391" customFormat="1" customHeight="1"/>
    <row r="4994" s="391" customFormat="1" customHeight="1"/>
    <row r="4995" s="391" customFormat="1" customHeight="1"/>
    <row r="4996" s="391" customFormat="1" customHeight="1"/>
    <row r="4997" s="391" customFormat="1" customHeight="1"/>
    <row r="4998" s="391" customFormat="1" customHeight="1"/>
    <row r="4999" s="391" customFormat="1" customHeight="1"/>
    <row r="5000" s="391" customFormat="1" customHeight="1"/>
    <row r="5001" s="391" customFormat="1" customHeight="1"/>
    <row r="5002" s="391" customFormat="1" customHeight="1"/>
    <row r="5003" s="391" customFormat="1" customHeight="1"/>
    <row r="5004" s="391" customFormat="1" customHeight="1"/>
    <row r="5005" s="391" customFormat="1" customHeight="1"/>
    <row r="5006" s="391" customFormat="1" customHeight="1"/>
    <row r="5007" s="391" customFormat="1" customHeight="1"/>
    <row r="5008" s="391" customFormat="1" customHeight="1"/>
    <row r="5009" s="391" customFormat="1" customHeight="1"/>
    <row r="5010" s="391" customFormat="1" customHeight="1"/>
    <row r="5011" s="391" customFormat="1" customHeight="1"/>
    <row r="5012" s="391" customFormat="1" customHeight="1"/>
    <row r="5013" s="391" customFormat="1" customHeight="1"/>
    <row r="5014" s="391" customFormat="1" customHeight="1"/>
    <row r="5015" s="391" customFormat="1" customHeight="1"/>
    <row r="5016" s="391" customFormat="1" customHeight="1"/>
    <row r="5017" s="391" customFormat="1" customHeight="1"/>
    <row r="5018" s="391" customFormat="1" customHeight="1"/>
    <row r="5019" s="391" customFormat="1" customHeight="1"/>
    <row r="5020" s="391" customFormat="1" customHeight="1"/>
    <row r="5021" s="391" customFormat="1" customHeight="1"/>
    <row r="5022" s="391" customFormat="1" customHeight="1"/>
    <row r="5023" s="391" customFormat="1" customHeight="1"/>
    <row r="5024" s="391" customFormat="1" customHeight="1"/>
    <row r="5025" s="391" customFormat="1" customHeight="1"/>
    <row r="5026" s="391" customFormat="1" customHeight="1"/>
    <row r="5027" s="391" customFormat="1" customHeight="1"/>
    <row r="5028" s="391" customFormat="1" customHeight="1"/>
    <row r="5029" s="391" customFormat="1" customHeight="1"/>
    <row r="5030" s="391" customFormat="1" customHeight="1"/>
    <row r="5031" s="391" customFormat="1" customHeight="1"/>
    <row r="5032" s="391" customFormat="1" customHeight="1"/>
    <row r="5033" s="391" customFormat="1" customHeight="1"/>
    <row r="5034" s="391" customFormat="1" customHeight="1"/>
    <row r="5035" s="391" customFormat="1" customHeight="1"/>
    <row r="5036" s="391" customFormat="1" customHeight="1"/>
    <row r="5037" s="391" customFormat="1" customHeight="1"/>
    <row r="5038" s="391" customFormat="1" customHeight="1"/>
    <row r="5039" s="391" customFormat="1" customHeight="1"/>
    <row r="5040" s="391" customFormat="1" customHeight="1"/>
    <row r="5041" s="391" customFormat="1" customHeight="1"/>
    <row r="5042" s="391" customFormat="1" customHeight="1"/>
    <row r="5043" s="391" customFormat="1" customHeight="1"/>
    <row r="5044" s="391" customFormat="1" customHeight="1"/>
    <row r="5045" s="391" customFormat="1" customHeight="1"/>
    <row r="5046" s="391" customFormat="1" customHeight="1"/>
    <row r="5047" s="391" customFormat="1" customHeight="1"/>
    <row r="5048" s="391" customFormat="1" customHeight="1"/>
    <row r="5049" s="391" customFormat="1" customHeight="1"/>
    <row r="5050" s="391" customFormat="1" customHeight="1"/>
    <row r="5051" s="391" customFormat="1" customHeight="1"/>
    <row r="5052" s="391" customFormat="1" customHeight="1"/>
    <row r="5053" s="391" customFormat="1" customHeight="1"/>
    <row r="5054" s="391" customFormat="1" customHeight="1"/>
    <row r="5055" s="391" customFormat="1" customHeight="1"/>
    <row r="5056" s="391" customFormat="1" customHeight="1"/>
    <row r="5057" s="391" customFormat="1" customHeight="1"/>
    <row r="5058" s="391" customFormat="1" customHeight="1"/>
    <row r="5059" s="391" customFormat="1" customHeight="1"/>
    <row r="5060" s="391" customFormat="1" customHeight="1"/>
    <row r="5061" s="391" customFormat="1" customHeight="1"/>
    <row r="5062" s="391" customFormat="1" customHeight="1"/>
    <row r="5063" s="391" customFormat="1" customHeight="1"/>
    <row r="5064" s="391" customFormat="1" customHeight="1"/>
    <row r="5065" s="391" customFormat="1" customHeight="1"/>
    <row r="5066" s="391" customFormat="1" customHeight="1"/>
    <row r="5067" s="391" customFormat="1" customHeight="1"/>
    <row r="5068" s="391" customFormat="1" customHeight="1"/>
    <row r="5069" s="391" customFormat="1" customHeight="1"/>
    <row r="5070" s="391" customFormat="1" customHeight="1"/>
    <row r="5071" s="391" customFormat="1" customHeight="1"/>
    <row r="5072" s="391" customFormat="1" customHeight="1"/>
    <row r="5073" s="391" customFormat="1" customHeight="1"/>
    <row r="5074" s="391" customFormat="1" customHeight="1"/>
    <row r="5075" s="391" customFormat="1" customHeight="1"/>
    <row r="5076" s="391" customFormat="1" customHeight="1"/>
    <row r="5077" s="391" customFormat="1" customHeight="1"/>
    <row r="5078" s="391" customFormat="1" customHeight="1"/>
    <row r="5079" s="391" customFormat="1" customHeight="1"/>
    <row r="5080" s="391" customFormat="1" customHeight="1"/>
    <row r="5081" s="391" customFormat="1" customHeight="1"/>
    <row r="5082" s="391" customFormat="1" customHeight="1"/>
    <row r="5083" s="391" customFormat="1" customHeight="1"/>
    <row r="5084" s="391" customFormat="1" customHeight="1"/>
    <row r="5085" s="391" customFormat="1" customHeight="1"/>
    <row r="5086" s="391" customFormat="1" customHeight="1"/>
    <row r="5087" s="391" customFormat="1" customHeight="1"/>
    <row r="5088" s="391" customFormat="1" customHeight="1"/>
    <row r="5089" s="391" customFormat="1" customHeight="1"/>
    <row r="5090" s="391" customFormat="1" customHeight="1"/>
    <row r="5091" s="391" customFormat="1" customHeight="1"/>
    <row r="5092" s="391" customFormat="1" customHeight="1"/>
    <row r="5093" s="391" customFormat="1" customHeight="1"/>
    <row r="5094" s="391" customFormat="1" customHeight="1"/>
    <row r="5095" s="391" customFormat="1" customHeight="1"/>
    <row r="5096" s="391" customFormat="1" customHeight="1"/>
    <row r="5097" s="391" customFormat="1" customHeight="1"/>
    <row r="5098" s="391" customFormat="1" customHeight="1"/>
    <row r="5099" s="391" customFormat="1" customHeight="1"/>
    <row r="5100" s="391" customFormat="1" customHeight="1"/>
    <row r="5101" s="391" customFormat="1" customHeight="1"/>
    <row r="5102" s="391" customFormat="1" customHeight="1"/>
    <row r="5103" s="391" customFormat="1" customHeight="1"/>
    <row r="5104" s="391" customFormat="1" customHeight="1"/>
    <row r="5105" s="391" customFormat="1" customHeight="1"/>
    <row r="5106" s="391" customFormat="1" customHeight="1"/>
    <row r="5107" s="391" customFormat="1" customHeight="1"/>
    <row r="5108" s="391" customFormat="1" customHeight="1"/>
    <row r="5109" s="391" customFormat="1" customHeight="1"/>
    <row r="5110" s="391" customFormat="1" customHeight="1"/>
    <row r="5111" s="391" customFormat="1" customHeight="1"/>
    <row r="5112" s="391" customFormat="1" customHeight="1"/>
    <row r="5113" s="391" customFormat="1" customHeight="1"/>
    <row r="5114" s="391" customFormat="1" customHeight="1"/>
    <row r="5115" s="391" customFormat="1" customHeight="1"/>
    <row r="5116" s="391" customFormat="1" customHeight="1"/>
    <row r="5117" s="391" customFormat="1" customHeight="1"/>
    <row r="5118" s="391" customFormat="1" customHeight="1"/>
    <row r="5119" s="391" customFormat="1" customHeight="1"/>
    <row r="5120" s="391" customFormat="1" customHeight="1"/>
    <row r="5121" s="391" customFormat="1" customHeight="1"/>
    <row r="5122" s="391" customFormat="1" customHeight="1"/>
    <row r="5123" s="391" customFormat="1" customHeight="1"/>
    <row r="5124" s="391" customFormat="1" customHeight="1"/>
    <row r="5125" s="391" customFormat="1" customHeight="1"/>
    <row r="5126" s="391" customFormat="1" customHeight="1"/>
    <row r="5127" s="391" customFormat="1" customHeight="1"/>
    <row r="5128" s="391" customFormat="1" customHeight="1"/>
    <row r="5129" s="391" customFormat="1" customHeight="1"/>
    <row r="5130" s="391" customFormat="1" customHeight="1"/>
    <row r="5131" s="391" customFormat="1" customHeight="1"/>
    <row r="5132" s="391" customFormat="1" customHeight="1"/>
    <row r="5133" s="391" customFormat="1" customHeight="1"/>
    <row r="5134" s="391" customFormat="1" customHeight="1"/>
    <row r="5135" s="391" customFormat="1" customHeight="1"/>
    <row r="5136" s="391" customFormat="1" customHeight="1"/>
    <row r="5137" s="391" customFormat="1" customHeight="1"/>
    <row r="5138" s="391" customFormat="1" customHeight="1"/>
    <row r="5139" s="391" customFormat="1" customHeight="1"/>
    <row r="5140" s="391" customFormat="1" customHeight="1"/>
    <row r="5141" s="391" customFormat="1" customHeight="1"/>
    <row r="5142" s="391" customFormat="1" customHeight="1"/>
    <row r="5143" s="391" customFormat="1" customHeight="1"/>
    <row r="5144" s="391" customFormat="1" customHeight="1"/>
    <row r="5145" s="391" customFormat="1" customHeight="1"/>
    <row r="5146" s="391" customFormat="1" customHeight="1"/>
    <row r="5147" s="391" customFormat="1" customHeight="1"/>
    <row r="5148" s="391" customFormat="1" customHeight="1"/>
    <row r="5149" s="391" customFormat="1" customHeight="1"/>
    <row r="5150" s="391" customFormat="1" customHeight="1"/>
    <row r="5151" s="391" customFormat="1" customHeight="1"/>
    <row r="5152" s="391" customFormat="1" customHeight="1"/>
    <row r="5153" s="391" customFormat="1" customHeight="1"/>
    <row r="5154" s="391" customFormat="1" customHeight="1"/>
    <row r="5155" s="391" customFormat="1" customHeight="1"/>
    <row r="5156" s="391" customFormat="1" customHeight="1"/>
    <row r="5157" s="391" customFormat="1" customHeight="1"/>
    <row r="5158" s="391" customFormat="1" customHeight="1"/>
    <row r="5159" s="391" customFormat="1" customHeight="1"/>
    <row r="5160" s="391" customFormat="1" customHeight="1"/>
    <row r="5161" s="391" customFormat="1" customHeight="1"/>
    <row r="5162" s="391" customFormat="1" customHeight="1"/>
    <row r="5163" s="391" customFormat="1" customHeight="1"/>
    <row r="5164" s="391" customFormat="1" customHeight="1"/>
    <row r="5165" s="391" customFormat="1" customHeight="1"/>
    <row r="5166" s="391" customFormat="1" customHeight="1"/>
    <row r="5167" s="391" customFormat="1" customHeight="1"/>
    <row r="5168" s="391" customFormat="1" customHeight="1"/>
    <row r="5169" s="391" customFormat="1" customHeight="1"/>
    <row r="5170" s="391" customFormat="1" customHeight="1"/>
    <row r="5171" s="391" customFormat="1" customHeight="1"/>
    <row r="5172" s="391" customFormat="1" customHeight="1"/>
    <row r="5173" s="391" customFormat="1" customHeight="1"/>
    <row r="5174" s="391" customFormat="1" customHeight="1"/>
    <row r="5175" s="391" customFormat="1" customHeight="1"/>
    <row r="5176" s="391" customFormat="1" customHeight="1"/>
    <row r="5177" s="391" customFormat="1" customHeight="1"/>
    <row r="5178" s="391" customFormat="1" customHeight="1"/>
    <row r="5179" s="391" customFormat="1" customHeight="1"/>
    <row r="5180" s="391" customFormat="1" customHeight="1"/>
    <row r="5181" s="391" customFormat="1" customHeight="1"/>
    <row r="5182" s="391" customFormat="1" customHeight="1"/>
    <row r="5183" s="391" customFormat="1" customHeight="1"/>
    <row r="5184" s="391" customFormat="1" customHeight="1"/>
    <row r="5185" s="391" customFormat="1" customHeight="1"/>
    <row r="5186" s="391" customFormat="1" customHeight="1"/>
    <row r="5187" s="391" customFormat="1" customHeight="1"/>
    <row r="5188" s="391" customFormat="1" customHeight="1"/>
    <row r="5189" s="391" customFormat="1" customHeight="1"/>
    <row r="5190" s="391" customFormat="1" customHeight="1"/>
    <row r="5191" s="391" customFormat="1" customHeight="1"/>
    <row r="5192" s="391" customFormat="1" customHeight="1"/>
    <row r="5193" s="391" customFormat="1" customHeight="1"/>
    <row r="5194" s="391" customFormat="1" customHeight="1"/>
    <row r="5195" s="391" customFormat="1" customHeight="1"/>
    <row r="5196" s="391" customFormat="1" customHeight="1"/>
    <row r="5197" s="391" customFormat="1" customHeight="1"/>
    <row r="5198" s="391" customFormat="1" customHeight="1"/>
    <row r="5199" s="391" customFormat="1" customHeight="1"/>
    <row r="5200" s="391" customFormat="1" customHeight="1"/>
    <row r="5201" s="391" customFormat="1" customHeight="1"/>
    <row r="5202" s="391" customFormat="1" customHeight="1"/>
    <row r="5203" s="391" customFormat="1" customHeight="1"/>
    <row r="5204" s="391" customFormat="1" customHeight="1"/>
    <row r="5205" s="391" customFormat="1" customHeight="1"/>
    <row r="5206" s="391" customFormat="1" customHeight="1"/>
    <row r="5207" s="391" customFormat="1" customHeight="1"/>
    <row r="5208" s="391" customFormat="1" customHeight="1"/>
    <row r="5209" s="391" customFormat="1" customHeight="1"/>
    <row r="5210" s="391" customFormat="1" customHeight="1"/>
    <row r="5211" s="391" customFormat="1" customHeight="1"/>
    <row r="5212" s="391" customFormat="1" customHeight="1"/>
    <row r="5213" s="391" customFormat="1" customHeight="1"/>
    <row r="5214" s="391" customFormat="1" customHeight="1"/>
    <row r="5215" s="391" customFormat="1" customHeight="1"/>
    <row r="5216" s="391" customFormat="1" customHeight="1"/>
    <row r="5217" s="391" customFormat="1" customHeight="1"/>
    <row r="5218" s="391" customFormat="1" customHeight="1"/>
    <row r="5219" s="391" customFormat="1" customHeight="1"/>
    <row r="5220" s="391" customFormat="1" customHeight="1"/>
    <row r="5221" s="391" customFormat="1" customHeight="1"/>
    <row r="5222" s="391" customFormat="1" customHeight="1"/>
    <row r="5223" s="391" customFormat="1" customHeight="1"/>
    <row r="5224" s="391" customFormat="1" customHeight="1"/>
    <row r="5225" s="391" customFormat="1" customHeight="1"/>
    <row r="5226" s="391" customFormat="1" customHeight="1"/>
    <row r="5227" s="391" customFormat="1" customHeight="1"/>
    <row r="5228" s="391" customFormat="1" customHeight="1"/>
    <row r="5229" s="391" customFormat="1" customHeight="1"/>
    <row r="5230" s="391" customFormat="1" customHeight="1"/>
    <row r="5231" s="391" customFormat="1" customHeight="1"/>
    <row r="5232" s="391" customFormat="1" customHeight="1"/>
    <row r="5233" s="391" customFormat="1" customHeight="1"/>
    <row r="5234" s="391" customFormat="1" customHeight="1"/>
    <row r="5235" s="391" customFormat="1" customHeight="1"/>
    <row r="5236" s="391" customFormat="1" customHeight="1"/>
    <row r="5237" s="391" customFormat="1" customHeight="1"/>
    <row r="5238" s="391" customFormat="1" customHeight="1"/>
    <row r="5239" s="391" customFormat="1" customHeight="1"/>
    <row r="5240" s="391" customFormat="1" customHeight="1"/>
    <row r="5241" s="391" customFormat="1" customHeight="1"/>
    <row r="5242" s="391" customFormat="1" customHeight="1"/>
    <row r="5243" s="391" customFormat="1" customHeight="1"/>
    <row r="5244" s="391" customFormat="1" customHeight="1"/>
    <row r="5245" s="391" customFormat="1" customHeight="1"/>
    <row r="5246" s="391" customFormat="1" customHeight="1"/>
    <row r="5247" s="391" customFormat="1" customHeight="1"/>
    <row r="5248" s="391" customFormat="1" customHeight="1"/>
    <row r="5249" s="391" customFormat="1" customHeight="1"/>
    <row r="5250" s="391" customFormat="1" customHeight="1"/>
    <row r="5251" s="391" customFormat="1" customHeight="1"/>
    <row r="5252" s="391" customFormat="1" customHeight="1"/>
    <row r="5253" s="391" customFormat="1" customHeight="1"/>
    <row r="5254" s="391" customFormat="1" customHeight="1"/>
    <row r="5255" s="391" customFormat="1" customHeight="1"/>
    <row r="5256" s="391" customFormat="1" customHeight="1"/>
    <row r="5257" s="391" customFormat="1" customHeight="1"/>
    <row r="5258" s="391" customFormat="1" customHeight="1"/>
    <row r="5259" s="391" customFormat="1" customHeight="1"/>
    <row r="5260" s="391" customFormat="1" customHeight="1"/>
    <row r="5261" s="391" customFormat="1" customHeight="1"/>
    <row r="5262" s="391" customFormat="1" customHeight="1"/>
    <row r="5263" s="391" customFormat="1" customHeight="1"/>
    <row r="5264" s="391" customFormat="1" customHeight="1"/>
    <row r="5265" s="391" customFormat="1" customHeight="1"/>
    <row r="5266" s="391" customFormat="1" customHeight="1"/>
    <row r="5267" s="391" customFormat="1" customHeight="1"/>
    <row r="5268" s="391" customFormat="1" customHeight="1"/>
    <row r="5269" s="391" customFormat="1" customHeight="1"/>
    <row r="5270" s="391" customFormat="1" customHeight="1"/>
    <row r="5271" s="391" customFormat="1" customHeight="1"/>
    <row r="5272" s="391" customFormat="1" customHeight="1"/>
    <row r="5273" s="391" customFormat="1" customHeight="1"/>
    <row r="5274" s="391" customFormat="1" customHeight="1"/>
    <row r="5275" s="391" customFormat="1" customHeight="1"/>
    <row r="5276" s="391" customFormat="1" customHeight="1"/>
    <row r="5277" s="391" customFormat="1" customHeight="1"/>
    <row r="5278" s="391" customFormat="1" customHeight="1"/>
    <row r="5279" s="391" customFormat="1" customHeight="1"/>
    <row r="5280" s="391" customFormat="1" customHeight="1"/>
    <row r="5281" s="391" customFormat="1" customHeight="1"/>
    <row r="5282" s="391" customFormat="1" customHeight="1"/>
    <row r="5283" s="391" customFormat="1" customHeight="1"/>
    <row r="5284" s="391" customFormat="1" customHeight="1"/>
    <row r="5285" s="391" customFormat="1" customHeight="1"/>
    <row r="5286" s="391" customFormat="1" customHeight="1"/>
    <row r="5287" s="391" customFormat="1" customHeight="1"/>
    <row r="5288" s="391" customFormat="1" customHeight="1"/>
    <row r="5289" s="391" customFormat="1" customHeight="1"/>
    <row r="5290" s="391" customFormat="1" customHeight="1"/>
    <row r="5291" s="391" customFormat="1" customHeight="1"/>
    <row r="5292" s="391" customFormat="1" customHeight="1"/>
    <row r="5293" s="391" customFormat="1" customHeight="1"/>
    <row r="5294" s="391" customFormat="1" customHeight="1"/>
    <row r="5295" s="391" customFormat="1" customHeight="1"/>
    <row r="5296" s="391" customFormat="1" customHeight="1"/>
    <row r="5297" s="391" customFormat="1" customHeight="1"/>
    <row r="5298" s="391" customFormat="1" customHeight="1"/>
    <row r="5299" s="391" customFormat="1" customHeight="1"/>
    <row r="5300" s="391" customFormat="1" customHeight="1"/>
    <row r="5301" s="391" customFormat="1" customHeight="1"/>
    <row r="5302" s="391" customFormat="1" customHeight="1"/>
    <row r="5303" s="391" customFormat="1" customHeight="1"/>
    <row r="5304" s="391" customFormat="1" customHeight="1"/>
    <row r="5305" s="391" customFormat="1" customHeight="1"/>
    <row r="5306" s="391" customFormat="1" customHeight="1"/>
    <row r="5307" s="391" customFormat="1" customHeight="1"/>
    <row r="5308" s="391" customFormat="1" customHeight="1"/>
    <row r="5309" s="391" customFormat="1" customHeight="1"/>
    <row r="5310" s="391" customFormat="1" customHeight="1"/>
    <row r="5311" s="391" customFormat="1" customHeight="1"/>
    <row r="5312" s="391" customFormat="1" customHeight="1"/>
    <row r="5313" s="391" customFormat="1" customHeight="1"/>
    <row r="5314" s="391" customFormat="1" customHeight="1"/>
    <row r="5315" s="391" customFormat="1" customHeight="1"/>
    <row r="5316" s="391" customFormat="1" customHeight="1"/>
    <row r="5317" s="391" customFormat="1" customHeight="1"/>
    <row r="5318" s="391" customFormat="1" customHeight="1"/>
    <row r="5319" s="391" customFormat="1" customHeight="1"/>
    <row r="5320" s="391" customFormat="1" customHeight="1"/>
    <row r="5321" s="391" customFormat="1" customHeight="1"/>
    <row r="5322" s="391" customFormat="1" customHeight="1"/>
    <row r="5323" s="391" customFormat="1" customHeight="1"/>
    <row r="5324" s="391" customFormat="1" customHeight="1"/>
    <row r="5325" s="391" customFormat="1" customHeight="1"/>
    <row r="5326" s="391" customFormat="1" customHeight="1"/>
    <row r="5327" s="391" customFormat="1" customHeight="1"/>
    <row r="5328" s="391" customFormat="1" customHeight="1"/>
    <row r="5329" s="391" customFormat="1" customHeight="1"/>
    <row r="5330" s="391" customFormat="1" customHeight="1"/>
    <row r="5331" s="391" customFormat="1" customHeight="1"/>
    <row r="5332" s="391" customFormat="1" customHeight="1"/>
    <row r="5333" s="391" customFormat="1" customHeight="1"/>
    <row r="5334" s="391" customFormat="1" customHeight="1"/>
    <row r="5335" s="391" customFormat="1" customHeight="1"/>
    <row r="5336" s="391" customFormat="1" customHeight="1"/>
    <row r="5337" s="391" customFormat="1" customHeight="1"/>
    <row r="5338" s="391" customFormat="1" customHeight="1"/>
    <row r="5339" s="391" customFormat="1" customHeight="1"/>
    <row r="5340" s="391" customFormat="1" customHeight="1"/>
    <row r="5341" s="391" customFormat="1" customHeight="1"/>
    <row r="5342" s="391" customFormat="1" customHeight="1"/>
    <row r="5343" s="391" customFormat="1" customHeight="1"/>
    <row r="5344" s="391" customFormat="1" customHeight="1"/>
    <row r="5345" s="391" customFormat="1" customHeight="1"/>
    <row r="5346" s="391" customFormat="1" customHeight="1"/>
    <row r="5347" s="391" customFormat="1" customHeight="1"/>
    <row r="5348" s="391" customFormat="1" customHeight="1"/>
    <row r="5349" s="391" customFormat="1" customHeight="1"/>
    <row r="5350" s="391" customFormat="1" customHeight="1"/>
    <row r="5351" s="391" customFormat="1" customHeight="1"/>
    <row r="5352" s="391" customFormat="1" customHeight="1"/>
    <row r="5353" s="391" customFormat="1" customHeight="1"/>
    <row r="5354" s="391" customFormat="1" customHeight="1"/>
    <row r="5355" s="391" customFormat="1" customHeight="1"/>
    <row r="5356" s="391" customFormat="1" customHeight="1"/>
    <row r="5357" s="391" customFormat="1" customHeight="1"/>
    <row r="5358" s="391" customFormat="1" customHeight="1"/>
    <row r="5359" s="391" customFormat="1" customHeight="1"/>
    <row r="5360" s="391" customFormat="1" customHeight="1"/>
    <row r="5361" s="391" customFormat="1" customHeight="1"/>
    <row r="5362" s="391" customFormat="1" customHeight="1"/>
    <row r="5363" s="391" customFormat="1" customHeight="1"/>
    <row r="5364" s="391" customFormat="1" customHeight="1"/>
    <row r="5365" s="391" customFormat="1" customHeight="1"/>
    <row r="5366" s="391" customFormat="1" customHeight="1"/>
    <row r="5367" s="391" customFormat="1" customHeight="1"/>
    <row r="5368" s="391" customFormat="1" customHeight="1"/>
    <row r="5369" s="391" customFormat="1" customHeight="1"/>
    <row r="5370" s="391" customFormat="1" customHeight="1"/>
    <row r="5371" s="391" customFormat="1" customHeight="1"/>
    <row r="5372" s="391" customFormat="1" customHeight="1"/>
    <row r="5373" s="391" customFormat="1" customHeight="1"/>
    <row r="5374" s="391" customFormat="1" customHeight="1"/>
    <row r="5375" s="391" customFormat="1" customHeight="1"/>
    <row r="5376" s="391" customFormat="1" customHeight="1"/>
    <row r="5377" s="391" customFormat="1" customHeight="1"/>
    <row r="5378" s="391" customFormat="1" customHeight="1"/>
    <row r="5379" s="391" customFormat="1" customHeight="1"/>
    <row r="5380" s="391" customFormat="1" customHeight="1"/>
    <row r="5381" s="391" customFormat="1" customHeight="1"/>
    <row r="5382" s="391" customFormat="1" customHeight="1"/>
    <row r="5383" s="391" customFormat="1" customHeight="1"/>
    <row r="5384" s="391" customFormat="1" customHeight="1"/>
    <row r="5385" s="391" customFormat="1" customHeight="1"/>
    <row r="5386" s="391" customFormat="1" customHeight="1"/>
    <row r="5387" s="391" customFormat="1" customHeight="1"/>
    <row r="5388" s="391" customFormat="1" customHeight="1"/>
    <row r="5389" s="391" customFormat="1" customHeight="1"/>
    <row r="5390" s="391" customFormat="1" customHeight="1"/>
    <row r="5391" s="391" customFormat="1" customHeight="1"/>
    <row r="5392" s="391" customFormat="1" customHeight="1"/>
    <row r="5393" s="391" customFormat="1" customHeight="1"/>
    <row r="5394" s="391" customFormat="1" customHeight="1"/>
    <row r="5395" s="391" customFormat="1" customHeight="1"/>
    <row r="5396" s="391" customFormat="1" customHeight="1"/>
    <row r="5397" s="391" customFormat="1" customHeight="1"/>
    <row r="5398" s="391" customFormat="1" customHeight="1"/>
    <row r="5399" s="391" customFormat="1" customHeight="1"/>
    <row r="5400" s="391" customFormat="1" customHeight="1"/>
    <row r="5401" s="391" customFormat="1" customHeight="1"/>
    <row r="5402" s="391" customFormat="1" customHeight="1"/>
    <row r="5403" s="391" customFormat="1" customHeight="1"/>
    <row r="5404" s="391" customFormat="1" customHeight="1"/>
    <row r="5405" s="391" customFormat="1" customHeight="1"/>
    <row r="5406" s="391" customFormat="1" customHeight="1"/>
    <row r="5407" s="391" customFormat="1" customHeight="1"/>
    <row r="5408" s="391" customFormat="1" customHeight="1"/>
    <row r="5409" s="391" customFormat="1" customHeight="1"/>
    <row r="5410" s="391" customFormat="1" customHeight="1"/>
    <row r="5411" s="391" customFormat="1" customHeight="1"/>
    <row r="5412" s="391" customFormat="1" customHeight="1"/>
    <row r="5413" s="391" customFormat="1" customHeight="1"/>
    <row r="5414" s="391" customFormat="1" customHeight="1"/>
    <row r="5415" s="391" customFormat="1" customHeight="1"/>
    <row r="5416" s="391" customFormat="1" customHeight="1"/>
    <row r="5417" s="391" customFormat="1" customHeight="1"/>
    <row r="5418" s="391" customFormat="1" customHeight="1"/>
    <row r="5419" s="391" customFormat="1" customHeight="1"/>
    <row r="5420" s="391" customFormat="1" customHeight="1"/>
    <row r="5421" s="391" customFormat="1" customHeight="1"/>
    <row r="5422" s="391" customFormat="1" customHeight="1"/>
    <row r="5423" s="391" customFormat="1" customHeight="1"/>
    <row r="5424" s="391" customFormat="1" customHeight="1"/>
    <row r="5425" s="391" customFormat="1" customHeight="1"/>
    <row r="5426" s="391" customFormat="1" customHeight="1"/>
    <row r="5427" s="391" customFormat="1" customHeight="1"/>
    <row r="5428" s="391" customFormat="1" customHeight="1"/>
    <row r="5429" s="391" customFormat="1" customHeight="1"/>
    <row r="5430" s="391" customFormat="1" customHeight="1"/>
    <row r="5431" s="391" customFormat="1" customHeight="1"/>
    <row r="5432" s="391" customFormat="1" customHeight="1"/>
    <row r="5433" s="391" customFormat="1" customHeight="1"/>
    <row r="5434" s="391" customFormat="1" customHeight="1"/>
    <row r="5435" s="391" customFormat="1" customHeight="1"/>
    <row r="5436" s="391" customFormat="1" customHeight="1"/>
    <row r="5437" s="391" customFormat="1" customHeight="1"/>
    <row r="5438" s="391" customFormat="1" customHeight="1"/>
    <row r="5439" s="391" customFormat="1" customHeight="1"/>
    <row r="5440" s="391" customFormat="1" customHeight="1"/>
    <row r="5441" s="391" customFormat="1" customHeight="1"/>
    <row r="5442" s="391" customFormat="1" customHeight="1"/>
    <row r="5443" s="391" customFormat="1" customHeight="1"/>
    <row r="5444" s="391" customFormat="1" customHeight="1"/>
    <row r="5445" s="391" customFormat="1" customHeight="1"/>
    <row r="5446" s="391" customFormat="1" customHeight="1"/>
    <row r="5447" s="391" customFormat="1" customHeight="1"/>
    <row r="5448" s="391" customFormat="1" customHeight="1"/>
    <row r="5449" s="391" customFormat="1" customHeight="1"/>
    <row r="5450" s="391" customFormat="1" customHeight="1"/>
    <row r="5451" s="391" customFormat="1" customHeight="1"/>
    <row r="5452" s="391" customFormat="1" customHeight="1"/>
    <row r="5453" s="391" customFormat="1" customHeight="1"/>
    <row r="5454" s="391" customFormat="1" customHeight="1"/>
    <row r="5455" s="391" customFormat="1" customHeight="1"/>
    <row r="5456" s="391" customFormat="1" customHeight="1"/>
    <row r="5457" s="391" customFormat="1" customHeight="1"/>
    <row r="5458" s="391" customFormat="1" customHeight="1"/>
    <row r="5459" s="391" customFormat="1" customHeight="1"/>
    <row r="5460" s="391" customFormat="1" customHeight="1"/>
    <row r="5461" s="391" customFormat="1" customHeight="1"/>
    <row r="5462" s="391" customFormat="1" customHeight="1"/>
    <row r="5463" s="391" customFormat="1" customHeight="1"/>
    <row r="5464" s="391" customFormat="1" customHeight="1"/>
    <row r="5465" s="391" customFormat="1" customHeight="1"/>
    <row r="5466" s="391" customFormat="1" customHeight="1"/>
    <row r="5467" s="391" customFormat="1" customHeight="1"/>
    <row r="5468" s="391" customFormat="1" customHeight="1"/>
    <row r="5469" s="391" customFormat="1" customHeight="1"/>
    <row r="5470" s="391" customFormat="1" customHeight="1"/>
    <row r="5471" s="391" customFormat="1" customHeight="1"/>
    <row r="5472" s="391" customFormat="1" customHeight="1"/>
    <row r="5473" s="391" customFormat="1" customHeight="1"/>
    <row r="5474" s="391" customFormat="1" customHeight="1"/>
    <row r="5475" s="391" customFormat="1" customHeight="1"/>
    <row r="5476" s="391" customFormat="1" customHeight="1"/>
    <row r="5477" s="391" customFormat="1" customHeight="1"/>
    <row r="5478" s="391" customFormat="1" customHeight="1"/>
    <row r="5479" s="391" customFormat="1" customHeight="1"/>
    <row r="5480" s="391" customFormat="1" customHeight="1"/>
    <row r="5481" s="391" customFormat="1" customHeight="1"/>
    <row r="5482" s="391" customFormat="1" customHeight="1"/>
    <row r="5483" s="391" customFormat="1" customHeight="1"/>
    <row r="5484" s="391" customFormat="1" customHeight="1"/>
    <row r="5485" s="391" customFormat="1" customHeight="1"/>
    <row r="5486" s="391" customFormat="1" customHeight="1"/>
    <row r="5487" s="391" customFormat="1" customHeight="1"/>
    <row r="5488" s="391" customFormat="1" customHeight="1"/>
    <row r="5489" s="391" customFormat="1" customHeight="1"/>
    <row r="5490" s="391" customFormat="1" customHeight="1"/>
    <row r="5491" s="391" customFormat="1" customHeight="1"/>
    <row r="5492" s="391" customFormat="1" customHeight="1"/>
    <row r="5493" s="391" customFormat="1" customHeight="1"/>
    <row r="5494" s="391" customFormat="1" customHeight="1"/>
    <row r="5495" s="391" customFormat="1" customHeight="1"/>
    <row r="5496" s="391" customFormat="1" customHeight="1"/>
    <row r="5497" s="391" customFormat="1" customHeight="1"/>
    <row r="5498" s="391" customFormat="1" customHeight="1"/>
    <row r="5499" s="391" customFormat="1" customHeight="1"/>
    <row r="5500" s="391" customFormat="1" customHeight="1"/>
    <row r="5501" s="391" customFormat="1" customHeight="1"/>
    <row r="5502" s="391" customFormat="1" customHeight="1"/>
    <row r="5503" s="391" customFormat="1" customHeight="1"/>
    <row r="5504" s="391" customFormat="1" customHeight="1"/>
    <row r="5505" s="391" customFormat="1" customHeight="1"/>
    <row r="5506" s="391" customFormat="1" customHeight="1"/>
    <row r="5507" s="391" customFormat="1" customHeight="1"/>
    <row r="5508" s="391" customFormat="1" customHeight="1"/>
    <row r="5509" s="391" customFormat="1" customHeight="1"/>
    <row r="5510" s="391" customFormat="1" customHeight="1"/>
    <row r="5511" s="391" customFormat="1" customHeight="1"/>
    <row r="5512" s="391" customFormat="1" customHeight="1"/>
    <row r="5513" s="391" customFormat="1" customHeight="1"/>
    <row r="5514" s="391" customFormat="1" customHeight="1"/>
    <row r="5515" s="391" customFormat="1" customHeight="1"/>
    <row r="5516" s="391" customFormat="1" customHeight="1"/>
    <row r="5517" s="391" customFormat="1" customHeight="1"/>
    <row r="5518" s="391" customFormat="1" customHeight="1"/>
    <row r="5519" s="391" customFormat="1" customHeight="1"/>
    <row r="5520" s="391" customFormat="1" customHeight="1"/>
    <row r="5521" s="391" customFormat="1" customHeight="1"/>
    <row r="5522" s="391" customFormat="1" customHeight="1"/>
    <row r="5523" s="391" customFormat="1" customHeight="1"/>
    <row r="5524" s="391" customFormat="1" customHeight="1"/>
    <row r="5525" s="391" customFormat="1" customHeight="1"/>
    <row r="5526" s="391" customFormat="1" customHeight="1"/>
    <row r="5527" s="391" customFormat="1" customHeight="1"/>
    <row r="5528" s="391" customFormat="1" customHeight="1"/>
    <row r="5529" s="391" customFormat="1" customHeight="1"/>
    <row r="5530" s="391" customFormat="1" customHeight="1"/>
    <row r="5531" s="391" customFormat="1" customHeight="1"/>
    <row r="5532" s="391" customFormat="1" customHeight="1"/>
    <row r="5533" s="391" customFormat="1" customHeight="1"/>
    <row r="5534" s="391" customFormat="1" customHeight="1"/>
    <row r="5535" s="391" customFormat="1" customHeight="1"/>
    <row r="5536" s="391" customFormat="1" customHeight="1"/>
    <row r="5537" s="391" customFormat="1" customHeight="1"/>
    <row r="5538" s="391" customFormat="1" customHeight="1"/>
    <row r="5539" s="391" customFormat="1" customHeight="1"/>
    <row r="5540" s="391" customFormat="1" customHeight="1"/>
    <row r="5541" s="391" customFormat="1" customHeight="1"/>
    <row r="5542" s="391" customFormat="1" customHeight="1"/>
    <row r="5543" s="391" customFormat="1" customHeight="1"/>
    <row r="5544" s="391" customFormat="1" customHeight="1"/>
    <row r="5545" s="391" customFormat="1" customHeight="1"/>
    <row r="5546" s="391" customFormat="1" customHeight="1"/>
    <row r="5547" s="391" customFormat="1" customHeight="1"/>
    <row r="5548" s="391" customFormat="1" customHeight="1"/>
    <row r="5549" s="391" customFormat="1" customHeight="1"/>
    <row r="5550" s="391" customFormat="1" customHeight="1"/>
    <row r="5551" s="391" customFormat="1" customHeight="1"/>
    <row r="5552" s="391" customFormat="1" customHeight="1"/>
    <row r="5553" s="391" customFormat="1" customHeight="1"/>
    <row r="5554" s="391" customFormat="1" customHeight="1"/>
    <row r="5555" s="391" customFormat="1" customHeight="1"/>
    <row r="5556" s="391" customFormat="1" customHeight="1"/>
    <row r="5557" s="391" customFormat="1" customHeight="1"/>
    <row r="5558" s="391" customFormat="1" customHeight="1"/>
    <row r="5559" s="391" customFormat="1" customHeight="1"/>
    <row r="5560" s="391" customFormat="1" customHeight="1"/>
    <row r="5561" s="391" customFormat="1" customHeight="1"/>
    <row r="5562" s="391" customFormat="1" customHeight="1"/>
    <row r="5563" s="391" customFormat="1" customHeight="1"/>
    <row r="5564" s="391" customFormat="1" customHeight="1"/>
    <row r="5565" s="391" customFormat="1" customHeight="1"/>
    <row r="5566" s="391" customFormat="1" customHeight="1"/>
    <row r="5567" s="391" customFormat="1" customHeight="1"/>
    <row r="5568" s="391" customFormat="1" customHeight="1"/>
    <row r="5569" s="391" customFormat="1" customHeight="1"/>
    <row r="5570" s="391" customFormat="1" customHeight="1"/>
    <row r="5571" s="391" customFormat="1" customHeight="1"/>
    <row r="5572" s="391" customFormat="1" customHeight="1"/>
    <row r="5573" s="391" customFormat="1" customHeight="1"/>
    <row r="5574" s="391" customFormat="1" customHeight="1"/>
    <row r="5575" s="391" customFormat="1" customHeight="1"/>
    <row r="5576" s="391" customFormat="1" customHeight="1"/>
    <row r="5577" s="391" customFormat="1" customHeight="1"/>
    <row r="5578" s="391" customFormat="1" customHeight="1"/>
    <row r="5579" s="391" customFormat="1" customHeight="1"/>
    <row r="5580" s="391" customFormat="1" customHeight="1"/>
    <row r="5581" s="391" customFormat="1" customHeight="1"/>
    <row r="5582" s="391" customFormat="1" customHeight="1"/>
    <row r="5583" s="391" customFormat="1" customHeight="1"/>
    <row r="5584" s="391" customFormat="1" customHeight="1"/>
    <row r="5585" s="391" customFormat="1" customHeight="1"/>
    <row r="5586" s="391" customFormat="1" customHeight="1"/>
    <row r="5587" s="391" customFormat="1" customHeight="1"/>
    <row r="5588" s="391" customFormat="1" customHeight="1"/>
    <row r="5589" s="391" customFormat="1" customHeight="1"/>
    <row r="5590" s="391" customFormat="1" customHeight="1"/>
    <row r="5591" s="391" customFormat="1" customHeight="1"/>
    <row r="5592" s="391" customFormat="1" customHeight="1"/>
    <row r="5593" s="391" customFormat="1" customHeight="1"/>
    <row r="5594" s="391" customFormat="1" customHeight="1"/>
    <row r="5595" s="391" customFormat="1" customHeight="1"/>
    <row r="5596" s="391" customFormat="1" customHeight="1"/>
    <row r="5597" s="391" customFormat="1" customHeight="1"/>
    <row r="5598" s="391" customFormat="1" customHeight="1"/>
    <row r="5599" s="391" customFormat="1" customHeight="1"/>
    <row r="5600" s="391" customFormat="1" customHeight="1"/>
    <row r="5601" s="391" customFormat="1" customHeight="1"/>
    <row r="5602" s="391" customFormat="1" customHeight="1"/>
    <row r="5603" s="391" customFormat="1" customHeight="1"/>
    <row r="5604" s="391" customFormat="1" customHeight="1"/>
    <row r="5605" s="391" customFormat="1" customHeight="1"/>
    <row r="5606" s="391" customFormat="1" customHeight="1"/>
    <row r="5607" s="391" customFormat="1" customHeight="1"/>
    <row r="5608" s="391" customFormat="1" customHeight="1"/>
    <row r="5609" s="391" customFormat="1" customHeight="1"/>
    <row r="5610" s="391" customFormat="1" customHeight="1"/>
    <row r="5611" s="391" customFormat="1" customHeight="1"/>
    <row r="5612" s="391" customFormat="1" customHeight="1"/>
    <row r="5613" s="391" customFormat="1" customHeight="1"/>
    <row r="5614" s="391" customFormat="1" customHeight="1"/>
    <row r="5615" s="391" customFormat="1" customHeight="1"/>
    <row r="5616" s="391" customFormat="1" customHeight="1"/>
    <row r="5617" s="391" customFormat="1" customHeight="1"/>
    <row r="5618" s="391" customFormat="1" customHeight="1"/>
    <row r="5619" s="391" customFormat="1" customHeight="1"/>
    <row r="5620" s="391" customFormat="1" customHeight="1"/>
    <row r="5621" s="391" customFormat="1" customHeight="1"/>
    <row r="5622" s="391" customFormat="1" customHeight="1"/>
    <row r="5623" s="391" customFormat="1" customHeight="1"/>
    <row r="5624" s="391" customFormat="1" customHeight="1"/>
    <row r="5625" s="391" customFormat="1" customHeight="1"/>
    <row r="5626" s="391" customFormat="1" customHeight="1"/>
    <row r="5627" s="391" customFormat="1" customHeight="1"/>
    <row r="5628" s="391" customFormat="1" customHeight="1"/>
    <row r="5629" s="391" customFormat="1" customHeight="1"/>
    <row r="5630" s="391" customFormat="1" customHeight="1"/>
    <row r="5631" s="391" customFormat="1" customHeight="1"/>
    <row r="5632" s="391" customFormat="1" customHeight="1"/>
    <row r="5633" s="391" customFormat="1" customHeight="1"/>
    <row r="5634" s="391" customFormat="1" customHeight="1"/>
    <row r="5635" s="391" customFormat="1" customHeight="1"/>
    <row r="5636" s="391" customFormat="1" customHeight="1"/>
    <row r="5637" s="391" customFormat="1" customHeight="1"/>
    <row r="5638" s="391" customFormat="1" customHeight="1"/>
    <row r="5639" s="391" customFormat="1" customHeight="1"/>
    <row r="5640" s="391" customFormat="1" customHeight="1"/>
    <row r="5641" s="391" customFormat="1" customHeight="1"/>
    <row r="5642" s="391" customFormat="1" customHeight="1"/>
    <row r="5643" s="391" customFormat="1" customHeight="1"/>
    <row r="5644" s="391" customFormat="1" customHeight="1"/>
    <row r="5645" s="391" customFormat="1" customHeight="1"/>
    <row r="5646" s="391" customFormat="1" customHeight="1"/>
    <row r="5647" s="391" customFormat="1" customHeight="1"/>
    <row r="5648" s="391" customFormat="1" customHeight="1"/>
    <row r="5649" s="391" customFormat="1" customHeight="1"/>
    <row r="5650" s="391" customFormat="1" customHeight="1"/>
    <row r="5651" s="391" customFormat="1" customHeight="1"/>
    <row r="5652" s="391" customFormat="1" customHeight="1"/>
    <row r="5653" s="391" customFormat="1" customHeight="1"/>
    <row r="5654" s="391" customFormat="1" customHeight="1"/>
    <row r="5655" s="391" customFormat="1" customHeight="1"/>
    <row r="5656" s="391" customFormat="1" customHeight="1"/>
    <row r="5657" s="391" customFormat="1" customHeight="1"/>
    <row r="5658" s="391" customFormat="1" customHeight="1"/>
    <row r="5659" s="391" customFormat="1" customHeight="1"/>
    <row r="5660" s="391" customFormat="1" customHeight="1"/>
    <row r="5661" s="391" customFormat="1" customHeight="1"/>
    <row r="5662" s="391" customFormat="1" customHeight="1"/>
    <row r="5663" s="391" customFormat="1" customHeight="1"/>
    <row r="5664" s="391" customFormat="1" customHeight="1"/>
    <row r="5665" s="391" customFormat="1" customHeight="1"/>
    <row r="5666" s="391" customFormat="1" customHeight="1"/>
    <row r="5667" s="391" customFormat="1" customHeight="1"/>
    <row r="5668" s="391" customFormat="1" customHeight="1"/>
    <row r="5669" s="391" customFormat="1" customHeight="1"/>
    <row r="5670" s="391" customFormat="1" customHeight="1"/>
    <row r="5671" s="391" customFormat="1" customHeight="1"/>
    <row r="5672" s="391" customFormat="1" customHeight="1"/>
    <row r="5673" s="391" customFormat="1" customHeight="1"/>
    <row r="5674" s="391" customFormat="1" customHeight="1"/>
    <row r="5675" s="391" customFormat="1" customHeight="1"/>
    <row r="5676" s="391" customFormat="1" customHeight="1"/>
    <row r="5677" s="391" customFormat="1" customHeight="1"/>
    <row r="5678" s="391" customFormat="1" customHeight="1"/>
    <row r="5679" s="391" customFormat="1" customHeight="1"/>
    <row r="5680" s="391" customFormat="1" customHeight="1"/>
    <row r="5681" s="391" customFormat="1" customHeight="1"/>
    <row r="5682" s="391" customFormat="1" customHeight="1"/>
    <row r="5683" s="391" customFormat="1" customHeight="1"/>
    <row r="5684" s="391" customFormat="1" customHeight="1"/>
    <row r="5685" s="391" customFormat="1" customHeight="1"/>
    <row r="5686" s="391" customFormat="1" customHeight="1"/>
    <row r="5687" s="391" customFormat="1" customHeight="1"/>
    <row r="5688" s="391" customFormat="1" customHeight="1"/>
    <row r="5689" s="391" customFormat="1" customHeight="1"/>
    <row r="5690" s="391" customFormat="1" customHeight="1"/>
    <row r="5691" s="391" customFormat="1" customHeight="1"/>
    <row r="5692" s="391" customFormat="1" customHeight="1"/>
    <row r="5693" s="391" customFormat="1" customHeight="1"/>
    <row r="5694" s="391" customFormat="1" customHeight="1"/>
    <row r="5695" s="391" customFormat="1" customHeight="1"/>
    <row r="5696" s="391" customFormat="1" customHeight="1"/>
    <row r="5697" s="391" customFormat="1" customHeight="1"/>
    <row r="5698" s="391" customFormat="1" customHeight="1"/>
    <row r="5699" s="391" customFormat="1" customHeight="1"/>
    <row r="5700" s="391" customFormat="1" customHeight="1"/>
    <row r="5701" s="391" customFormat="1" customHeight="1"/>
    <row r="5702" s="391" customFormat="1" customHeight="1"/>
    <row r="5703" s="391" customFormat="1" customHeight="1"/>
    <row r="5704" s="391" customFormat="1" customHeight="1"/>
    <row r="5705" s="391" customFormat="1" customHeight="1"/>
    <row r="5706" s="391" customFormat="1" customHeight="1"/>
    <row r="5707" s="391" customFormat="1" customHeight="1"/>
    <row r="5708" s="391" customFormat="1" customHeight="1"/>
    <row r="5709" s="391" customFormat="1" customHeight="1"/>
    <row r="5710" s="391" customFormat="1" customHeight="1"/>
    <row r="5711" s="391" customFormat="1" customHeight="1"/>
    <row r="5712" s="391" customFormat="1" customHeight="1"/>
    <row r="5713" s="391" customFormat="1" customHeight="1"/>
    <row r="5714" s="391" customFormat="1" customHeight="1"/>
    <row r="5715" s="391" customFormat="1" customHeight="1"/>
    <row r="5716" s="391" customFormat="1" customHeight="1"/>
    <row r="5717" s="391" customFormat="1" customHeight="1"/>
    <row r="5718" s="391" customFormat="1" customHeight="1"/>
    <row r="5719" s="391" customFormat="1" customHeight="1"/>
    <row r="5720" s="391" customFormat="1" customHeight="1"/>
    <row r="5721" s="391" customFormat="1" customHeight="1"/>
    <row r="5722" s="391" customFormat="1" customHeight="1"/>
    <row r="5723" s="391" customFormat="1" customHeight="1"/>
    <row r="5724" s="391" customFormat="1" customHeight="1"/>
    <row r="5725" s="391" customFormat="1" customHeight="1"/>
    <row r="5726" s="391" customFormat="1" customHeight="1"/>
    <row r="5727" s="391" customFormat="1" customHeight="1"/>
    <row r="5728" s="391" customFormat="1" customHeight="1"/>
    <row r="5729" s="391" customFormat="1" customHeight="1"/>
    <row r="5730" s="391" customFormat="1" customHeight="1"/>
    <row r="5731" s="391" customFormat="1" customHeight="1"/>
    <row r="5732" s="391" customFormat="1" customHeight="1"/>
    <row r="5733" s="391" customFormat="1" customHeight="1"/>
    <row r="5734" s="391" customFormat="1" customHeight="1"/>
    <row r="5735" s="391" customFormat="1" customHeight="1"/>
    <row r="5736" s="391" customFormat="1" customHeight="1"/>
    <row r="5737" s="391" customFormat="1" customHeight="1"/>
    <row r="5738" s="391" customFormat="1" customHeight="1"/>
    <row r="5739" s="391" customFormat="1" customHeight="1"/>
    <row r="5740" s="391" customFormat="1" customHeight="1"/>
    <row r="5741" s="391" customFormat="1" customHeight="1"/>
    <row r="5742" s="391" customFormat="1" customHeight="1"/>
    <row r="5743" s="391" customFormat="1" customHeight="1"/>
    <row r="5744" s="391" customFormat="1" customHeight="1"/>
    <row r="5745" s="391" customFormat="1" customHeight="1"/>
    <row r="5746" s="391" customFormat="1" customHeight="1"/>
    <row r="5747" s="391" customFormat="1" customHeight="1"/>
    <row r="5748" s="391" customFormat="1" customHeight="1"/>
    <row r="5749" s="391" customFormat="1" customHeight="1"/>
    <row r="5750" s="391" customFormat="1" customHeight="1"/>
    <row r="5751" s="391" customFormat="1" customHeight="1"/>
    <row r="5752" s="391" customFormat="1" customHeight="1"/>
    <row r="5753" s="391" customFormat="1" customHeight="1"/>
    <row r="5754" s="391" customFormat="1" customHeight="1"/>
    <row r="5755" s="391" customFormat="1" customHeight="1"/>
    <row r="5756" s="391" customFormat="1" customHeight="1"/>
    <row r="5757" s="391" customFormat="1" customHeight="1"/>
    <row r="5758" s="391" customFormat="1" customHeight="1"/>
    <row r="5759" s="391" customFormat="1" customHeight="1"/>
    <row r="5760" s="391" customFormat="1" customHeight="1"/>
    <row r="5761" s="391" customFormat="1" customHeight="1"/>
    <row r="5762" s="391" customFormat="1" customHeight="1"/>
    <row r="5763" s="391" customFormat="1" customHeight="1"/>
    <row r="5764" s="391" customFormat="1" customHeight="1"/>
    <row r="5765" s="391" customFormat="1" customHeight="1"/>
    <row r="5766" s="391" customFormat="1" customHeight="1"/>
    <row r="5767" s="391" customFormat="1" customHeight="1"/>
    <row r="5768" s="391" customFormat="1" customHeight="1"/>
    <row r="5769" s="391" customFormat="1" customHeight="1"/>
    <row r="5770" s="391" customFormat="1" customHeight="1"/>
    <row r="5771" s="391" customFormat="1" customHeight="1"/>
    <row r="5772" s="391" customFormat="1" customHeight="1"/>
    <row r="5773" s="391" customFormat="1" customHeight="1"/>
    <row r="5774" s="391" customFormat="1" customHeight="1"/>
    <row r="5775" s="391" customFormat="1" customHeight="1"/>
    <row r="5776" s="391" customFormat="1" customHeight="1"/>
    <row r="5777" s="391" customFormat="1" customHeight="1"/>
    <row r="5778" s="391" customFormat="1" customHeight="1"/>
    <row r="5779" s="391" customFormat="1" customHeight="1"/>
    <row r="5780" s="391" customFormat="1" customHeight="1"/>
    <row r="5781" s="391" customFormat="1" customHeight="1"/>
    <row r="5782" s="391" customFormat="1" customHeight="1"/>
    <row r="5783" s="391" customFormat="1" customHeight="1"/>
    <row r="5784" s="391" customFormat="1" customHeight="1"/>
    <row r="5785" s="391" customFormat="1" customHeight="1"/>
    <row r="5786" s="391" customFormat="1" customHeight="1"/>
    <row r="5787" s="391" customFormat="1" customHeight="1"/>
    <row r="5788" s="391" customFormat="1" customHeight="1"/>
    <row r="5789" s="391" customFormat="1" customHeight="1"/>
    <row r="5790" s="391" customFormat="1" customHeight="1"/>
    <row r="5791" s="391" customFormat="1" customHeight="1"/>
    <row r="5792" s="391" customFormat="1" customHeight="1"/>
    <row r="5793" s="391" customFormat="1" customHeight="1"/>
    <row r="5794" s="391" customFormat="1" customHeight="1"/>
    <row r="5795" s="391" customFormat="1" customHeight="1"/>
    <row r="5796" s="391" customFormat="1" customHeight="1"/>
    <row r="5797" s="391" customFormat="1" customHeight="1"/>
    <row r="5798" s="391" customFormat="1" customHeight="1"/>
    <row r="5799" s="391" customFormat="1" customHeight="1"/>
    <row r="5800" s="391" customFormat="1" customHeight="1"/>
    <row r="5801" s="391" customFormat="1" customHeight="1"/>
    <row r="5802" s="391" customFormat="1" customHeight="1"/>
    <row r="5803" s="391" customFormat="1" customHeight="1"/>
    <row r="5804" s="391" customFormat="1" customHeight="1"/>
    <row r="5805" s="391" customFormat="1" customHeight="1"/>
    <row r="5806" s="391" customFormat="1" customHeight="1"/>
    <row r="5807" s="391" customFormat="1" customHeight="1"/>
    <row r="5808" s="391" customFormat="1" customHeight="1"/>
    <row r="5809" s="391" customFormat="1" customHeight="1"/>
    <row r="5810" s="391" customFormat="1" customHeight="1"/>
    <row r="5811" s="391" customFormat="1" customHeight="1"/>
    <row r="5812" s="391" customFormat="1" customHeight="1"/>
    <row r="5813" s="391" customFormat="1" customHeight="1"/>
    <row r="5814" s="391" customFormat="1" customHeight="1"/>
    <row r="5815" s="391" customFormat="1" customHeight="1"/>
    <row r="5816" s="391" customFormat="1" customHeight="1"/>
    <row r="5817" s="391" customFormat="1" customHeight="1"/>
    <row r="5818" s="391" customFormat="1" customHeight="1"/>
    <row r="5819" s="391" customFormat="1" customHeight="1"/>
    <row r="5820" s="391" customFormat="1" customHeight="1"/>
    <row r="5821" s="391" customFormat="1" customHeight="1"/>
    <row r="5822" s="391" customFormat="1" customHeight="1"/>
    <row r="5823" s="391" customFormat="1" customHeight="1"/>
    <row r="5824" s="391" customFormat="1" customHeight="1"/>
    <row r="5825" s="391" customFormat="1" customHeight="1"/>
    <row r="5826" s="391" customFormat="1" customHeight="1"/>
    <row r="5827" s="391" customFormat="1" customHeight="1"/>
    <row r="5828" s="391" customFormat="1" customHeight="1"/>
    <row r="5829" s="391" customFormat="1" customHeight="1"/>
    <row r="5830" s="391" customFormat="1" customHeight="1"/>
    <row r="5831" s="391" customFormat="1" customHeight="1"/>
    <row r="5832" s="391" customFormat="1" customHeight="1"/>
    <row r="5833" s="391" customFormat="1" customHeight="1"/>
    <row r="5834" s="391" customFormat="1" customHeight="1"/>
    <row r="5835" s="391" customFormat="1" customHeight="1"/>
    <row r="5836" s="391" customFormat="1" customHeight="1"/>
    <row r="5837" s="391" customFormat="1" customHeight="1"/>
    <row r="5838" s="391" customFormat="1" customHeight="1"/>
    <row r="5839" s="391" customFormat="1" customHeight="1"/>
    <row r="5840" s="391" customFormat="1" customHeight="1"/>
    <row r="5841" s="391" customFormat="1" customHeight="1"/>
    <row r="5842" s="391" customFormat="1" customHeight="1"/>
    <row r="5843" s="391" customFormat="1" customHeight="1"/>
    <row r="5844" s="391" customFormat="1" customHeight="1"/>
    <row r="5845" s="391" customFormat="1" customHeight="1"/>
    <row r="5846" s="391" customFormat="1" customHeight="1"/>
    <row r="5847" s="391" customFormat="1" customHeight="1"/>
    <row r="5848" s="391" customFormat="1" customHeight="1"/>
    <row r="5849" s="391" customFormat="1" customHeight="1"/>
    <row r="5850" s="391" customFormat="1" customHeight="1"/>
    <row r="5851" s="391" customFormat="1" customHeight="1"/>
    <row r="5852" s="391" customFormat="1" customHeight="1"/>
    <row r="5853" s="391" customFormat="1" customHeight="1"/>
    <row r="5854" s="391" customFormat="1" customHeight="1"/>
    <row r="5855" s="391" customFormat="1" customHeight="1"/>
    <row r="5856" s="391" customFormat="1" customHeight="1"/>
    <row r="5857" s="391" customFormat="1" customHeight="1"/>
    <row r="5858" s="391" customFormat="1" customHeight="1"/>
    <row r="5859" s="391" customFormat="1" customHeight="1"/>
    <row r="5860" s="391" customFormat="1" customHeight="1"/>
    <row r="5861" s="391" customFormat="1" customHeight="1"/>
    <row r="5862" s="391" customFormat="1" customHeight="1"/>
    <row r="5863" s="391" customFormat="1" customHeight="1"/>
    <row r="5864" s="391" customFormat="1" customHeight="1"/>
    <row r="5865" s="391" customFormat="1" customHeight="1"/>
    <row r="5866" s="391" customFormat="1" customHeight="1"/>
    <row r="5867" s="391" customFormat="1" customHeight="1"/>
    <row r="5868" s="391" customFormat="1" customHeight="1"/>
    <row r="5869" s="391" customFormat="1" customHeight="1"/>
    <row r="5870" s="391" customFormat="1" customHeight="1"/>
    <row r="5871" s="391" customFormat="1" customHeight="1"/>
    <row r="5872" s="391" customFormat="1" customHeight="1"/>
    <row r="5873" s="391" customFormat="1" customHeight="1"/>
    <row r="5874" s="391" customFormat="1" customHeight="1"/>
    <row r="5875" s="391" customFormat="1" customHeight="1"/>
    <row r="5876" s="391" customFormat="1" customHeight="1"/>
    <row r="5877" s="391" customFormat="1" customHeight="1"/>
    <row r="5878" s="391" customFormat="1" customHeight="1"/>
    <row r="5879" s="391" customFormat="1" customHeight="1"/>
    <row r="5880" s="391" customFormat="1" customHeight="1"/>
    <row r="5881" s="391" customFormat="1" customHeight="1"/>
    <row r="5882" s="391" customFormat="1" customHeight="1"/>
    <row r="5883" s="391" customFormat="1" customHeight="1"/>
    <row r="5884" s="391" customFormat="1" customHeight="1"/>
    <row r="5885" s="391" customFormat="1" customHeight="1"/>
    <row r="5886" s="391" customFormat="1" customHeight="1"/>
    <row r="5887" s="391" customFormat="1" customHeight="1"/>
    <row r="5888" s="391" customFormat="1" customHeight="1"/>
    <row r="5889" s="391" customFormat="1" customHeight="1"/>
    <row r="5890" s="391" customFormat="1" customHeight="1"/>
    <row r="5891" s="391" customFormat="1" customHeight="1"/>
    <row r="5892" s="391" customFormat="1" customHeight="1"/>
    <row r="5893" s="391" customFormat="1" customHeight="1"/>
    <row r="5894" s="391" customFormat="1" customHeight="1"/>
    <row r="5895" s="391" customFormat="1" customHeight="1"/>
    <row r="5896" s="391" customFormat="1" customHeight="1"/>
    <row r="5897" s="391" customFormat="1" customHeight="1"/>
    <row r="5898" s="391" customFormat="1" customHeight="1"/>
    <row r="5899" s="391" customFormat="1" customHeight="1"/>
    <row r="5900" s="391" customFormat="1" customHeight="1"/>
    <row r="5901" s="391" customFormat="1" customHeight="1"/>
    <row r="5902" s="391" customFormat="1" customHeight="1"/>
    <row r="5903" s="391" customFormat="1" customHeight="1"/>
    <row r="5904" s="391" customFormat="1" customHeight="1"/>
    <row r="5905" s="391" customFormat="1" customHeight="1"/>
    <row r="5906" s="391" customFormat="1" customHeight="1"/>
    <row r="5907" s="391" customFormat="1" customHeight="1"/>
    <row r="5908" s="391" customFormat="1" customHeight="1"/>
    <row r="5909" s="391" customFormat="1" customHeight="1"/>
    <row r="5910" s="391" customFormat="1" customHeight="1"/>
    <row r="5911" s="391" customFormat="1" customHeight="1"/>
    <row r="5912" s="391" customFormat="1" customHeight="1"/>
    <row r="5913" s="391" customFormat="1" customHeight="1"/>
    <row r="5914" s="391" customFormat="1" customHeight="1"/>
    <row r="5915" s="391" customFormat="1" customHeight="1"/>
    <row r="5916" s="391" customFormat="1" customHeight="1"/>
    <row r="5917" s="391" customFormat="1" customHeight="1"/>
    <row r="5918" s="391" customFormat="1" customHeight="1"/>
    <row r="5919" s="391" customFormat="1" customHeight="1"/>
    <row r="5920" s="391" customFormat="1" customHeight="1"/>
    <row r="5921" s="391" customFormat="1" customHeight="1"/>
    <row r="5922" s="391" customFormat="1" customHeight="1"/>
    <row r="5923" s="391" customFormat="1" customHeight="1"/>
    <row r="5924" s="391" customFormat="1" customHeight="1"/>
    <row r="5925" s="391" customFormat="1" customHeight="1"/>
    <row r="5926" s="391" customFormat="1" customHeight="1"/>
    <row r="5927" s="391" customFormat="1" customHeight="1"/>
    <row r="5928" s="391" customFormat="1" customHeight="1"/>
    <row r="5929" s="391" customFormat="1" customHeight="1"/>
    <row r="5930" s="391" customFormat="1" customHeight="1"/>
    <row r="5931" s="391" customFormat="1" customHeight="1"/>
    <row r="5932" s="391" customFormat="1" customHeight="1"/>
    <row r="5933" s="391" customFormat="1" customHeight="1"/>
    <row r="5934" s="391" customFormat="1" customHeight="1"/>
    <row r="5935" s="391" customFormat="1" customHeight="1"/>
    <row r="5936" s="391" customFormat="1" customHeight="1"/>
    <row r="5937" s="391" customFormat="1" customHeight="1"/>
    <row r="5938" s="391" customFormat="1" customHeight="1"/>
    <row r="5939" s="391" customFormat="1" customHeight="1"/>
    <row r="5940" s="391" customFormat="1" customHeight="1"/>
    <row r="5941" s="391" customFormat="1" customHeight="1"/>
    <row r="5942" s="391" customFormat="1" customHeight="1"/>
    <row r="5943" s="391" customFormat="1" customHeight="1"/>
    <row r="5944" s="391" customFormat="1" customHeight="1"/>
    <row r="5945" s="391" customFormat="1" customHeight="1"/>
    <row r="5946" s="391" customFormat="1" customHeight="1"/>
    <row r="5947" s="391" customFormat="1" customHeight="1"/>
    <row r="5948" s="391" customFormat="1" customHeight="1"/>
    <row r="5949" s="391" customFormat="1" customHeight="1"/>
    <row r="5950" s="391" customFormat="1" customHeight="1"/>
    <row r="5951" s="391" customFormat="1" customHeight="1"/>
    <row r="5952" s="391" customFormat="1" customHeight="1"/>
    <row r="5953" s="391" customFormat="1" customHeight="1"/>
    <row r="5954" s="391" customFormat="1" customHeight="1"/>
    <row r="5955" s="391" customFormat="1" customHeight="1"/>
    <row r="5956" s="391" customFormat="1" customHeight="1"/>
    <row r="5957" s="391" customFormat="1" customHeight="1"/>
    <row r="5958" s="391" customFormat="1" customHeight="1"/>
    <row r="5959" s="391" customFormat="1" customHeight="1"/>
    <row r="5960" s="391" customFormat="1" customHeight="1"/>
    <row r="5961" s="391" customFormat="1" customHeight="1"/>
    <row r="5962" s="391" customFormat="1" customHeight="1"/>
    <row r="5963" s="391" customFormat="1" customHeight="1"/>
    <row r="5964" s="391" customFormat="1" customHeight="1"/>
    <row r="5965" s="391" customFormat="1" customHeight="1"/>
    <row r="5966" s="391" customFormat="1" customHeight="1"/>
    <row r="5967" s="391" customFormat="1" customHeight="1"/>
    <row r="5968" s="391" customFormat="1" customHeight="1"/>
    <row r="5969" s="391" customFormat="1" customHeight="1"/>
    <row r="5970" s="391" customFormat="1" customHeight="1"/>
    <row r="5971" s="391" customFormat="1" customHeight="1"/>
    <row r="5972" s="391" customFormat="1" customHeight="1"/>
    <row r="5973" s="391" customFormat="1" customHeight="1"/>
    <row r="5974" s="391" customFormat="1" customHeight="1"/>
    <row r="5975" s="391" customFormat="1" customHeight="1"/>
    <row r="5976" s="391" customFormat="1" customHeight="1"/>
    <row r="5977" s="391" customFormat="1" customHeight="1"/>
    <row r="5978" s="391" customFormat="1" customHeight="1"/>
    <row r="5979" s="391" customFormat="1" customHeight="1"/>
    <row r="5980" s="391" customFormat="1" customHeight="1"/>
    <row r="5981" s="391" customFormat="1" customHeight="1"/>
    <row r="5982" s="391" customFormat="1" customHeight="1"/>
    <row r="5983" s="391" customFormat="1" customHeight="1"/>
    <row r="5984" s="391" customFormat="1" customHeight="1"/>
    <row r="5985" s="391" customFormat="1" customHeight="1"/>
    <row r="5986" s="391" customFormat="1" customHeight="1"/>
    <row r="5987" s="391" customFormat="1" customHeight="1"/>
    <row r="5988" s="391" customFormat="1" customHeight="1"/>
    <row r="5989" s="391" customFormat="1" customHeight="1"/>
    <row r="5990" s="391" customFormat="1" customHeight="1"/>
    <row r="5991" s="391" customFormat="1" customHeight="1"/>
    <row r="5992" s="391" customFormat="1" customHeight="1"/>
    <row r="5993" s="391" customFormat="1" customHeight="1"/>
    <row r="5994" s="391" customFormat="1" customHeight="1"/>
    <row r="5995" s="391" customFormat="1" customHeight="1"/>
    <row r="5996" s="391" customFormat="1" customHeight="1"/>
    <row r="5997" s="391" customFormat="1" customHeight="1"/>
    <row r="5998" s="391" customFormat="1" customHeight="1"/>
    <row r="5999" s="391" customFormat="1" customHeight="1"/>
    <row r="6000" s="391" customFormat="1" customHeight="1"/>
    <row r="6001" s="391" customFormat="1" customHeight="1"/>
    <row r="6002" s="391" customFormat="1" customHeight="1"/>
    <row r="6003" s="391" customFormat="1" customHeight="1"/>
    <row r="6004" s="391" customFormat="1" customHeight="1"/>
    <row r="6005" s="391" customFormat="1" customHeight="1"/>
    <row r="6006" s="391" customFormat="1" customHeight="1"/>
    <row r="6007" s="391" customFormat="1" customHeight="1"/>
    <row r="6008" s="391" customFormat="1" customHeight="1"/>
    <row r="6009" s="391" customFormat="1" customHeight="1"/>
    <row r="6010" s="391" customFormat="1" customHeight="1"/>
    <row r="6011" s="391" customFormat="1" customHeight="1"/>
    <row r="6012" s="391" customFormat="1" customHeight="1"/>
    <row r="6013" s="391" customFormat="1" customHeight="1"/>
    <row r="6014" s="391" customFormat="1" customHeight="1"/>
    <row r="6015" s="391" customFormat="1" customHeight="1"/>
    <row r="6016" s="391" customFormat="1" customHeight="1"/>
    <row r="6017" s="391" customFormat="1" customHeight="1"/>
    <row r="6018" s="391" customFormat="1" customHeight="1"/>
    <row r="6019" s="391" customFormat="1" customHeight="1"/>
    <row r="6020" s="391" customFormat="1" customHeight="1"/>
    <row r="6021" s="391" customFormat="1" customHeight="1"/>
    <row r="6022" s="391" customFormat="1" customHeight="1"/>
    <row r="6023" s="391" customFormat="1" customHeight="1"/>
    <row r="6024" s="391" customFormat="1" customHeight="1"/>
    <row r="6025" s="391" customFormat="1" customHeight="1"/>
    <row r="6026" s="391" customFormat="1" customHeight="1"/>
    <row r="6027" s="391" customFormat="1" customHeight="1"/>
    <row r="6028" s="391" customFormat="1" customHeight="1"/>
    <row r="6029" s="391" customFormat="1" customHeight="1"/>
    <row r="6030" s="391" customFormat="1" customHeight="1"/>
    <row r="6031" s="391" customFormat="1" customHeight="1"/>
    <row r="6032" s="391" customFormat="1" customHeight="1"/>
    <row r="6033" s="391" customFormat="1" customHeight="1"/>
    <row r="6034" s="391" customFormat="1" customHeight="1"/>
    <row r="6035" s="391" customFormat="1" customHeight="1"/>
    <row r="6036" s="391" customFormat="1" customHeight="1"/>
    <row r="6037" s="391" customFormat="1" customHeight="1"/>
    <row r="6038" s="391" customFormat="1" customHeight="1"/>
    <row r="6039" s="391" customFormat="1" customHeight="1"/>
    <row r="6040" s="391" customFormat="1" customHeight="1"/>
    <row r="6041" s="391" customFormat="1" customHeight="1"/>
    <row r="6042" s="391" customFormat="1" customHeight="1"/>
    <row r="6043" s="391" customFormat="1" customHeight="1"/>
    <row r="6044" s="391" customFormat="1" customHeight="1"/>
    <row r="6045" s="391" customFormat="1" customHeight="1"/>
    <row r="6046" s="391" customFormat="1" customHeight="1"/>
    <row r="6047" s="391" customFormat="1" customHeight="1"/>
    <row r="6048" s="391" customFormat="1" customHeight="1"/>
    <row r="6049" s="391" customFormat="1" customHeight="1"/>
    <row r="6050" s="391" customFormat="1" customHeight="1"/>
    <row r="6051" s="391" customFormat="1" customHeight="1"/>
    <row r="6052" s="391" customFormat="1" customHeight="1"/>
    <row r="6053" s="391" customFormat="1" customHeight="1"/>
    <row r="6054" s="391" customFormat="1" customHeight="1"/>
    <row r="6055" s="391" customFormat="1" customHeight="1"/>
    <row r="6056" s="391" customFormat="1" customHeight="1"/>
    <row r="6057" s="391" customFormat="1" customHeight="1"/>
    <row r="6058" s="391" customFormat="1" customHeight="1"/>
    <row r="6059" s="391" customFormat="1" customHeight="1"/>
    <row r="6060" s="391" customFormat="1" customHeight="1"/>
    <row r="6061" s="391" customFormat="1" customHeight="1"/>
    <row r="6062" s="391" customFormat="1" customHeight="1"/>
    <row r="6063" s="391" customFormat="1" customHeight="1"/>
    <row r="6064" s="391" customFormat="1" customHeight="1"/>
    <row r="6065" s="391" customFormat="1" customHeight="1"/>
    <row r="6066" s="391" customFormat="1" customHeight="1"/>
    <row r="6067" s="391" customFormat="1" customHeight="1"/>
    <row r="6068" s="391" customFormat="1" customHeight="1"/>
    <row r="6069" s="391" customFormat="1" customHeight="1"/>
    <row r="6070" s="391" customFormat="1" customHeight="1"/>
    <row r="6071" s="391" customFormat="1" customHeight="1"/>
    <row r="6072" s="391" customFormat="1" customHeight="1"/>
    <row r="6073" s="391" customFormat="1" customHeight="1"/>
    <row r="6074" s="391" customFormat="1" customHeight="1"/>
    <row r="6075" s="391" customFormat="1" customHeight="1"/>
    <row r="6076" s="391" customFormat="1" customHeight="1"/>
    <row r="6077" s="391" customFormat="1" customHeight="1"/>
    <row r="6078" s="391" customFormat="1" customHeight="1"/>
    <row r="6079" s="391" customFormat="1" customHeight="1"/>
    <row r="6080" s="391" customFormat="1" customHeight="1"/>
    <row r="6081" s="391" customFormat="1" customHeight="1"/>
    <row r="6082" s="391" customFormat="1" customHeight="1"/>
    <row r="6083" s="391" customFormat="1" customHeight="1"/>
    <row r="6084" s="391" customFormat="1" customHeight="1"/>
    <row r="6085" s="391" customFormat="1" customHeight="1"/>
    <row r="6086" s="391" customFormat="1" customHeight="1"/>
    <row r="6087" s="391" customFormat="1" customHeight="1"/>
    <row r="6088" s="391" customFormat="1" customHeight="1"/>
    <row r="6089" s="391" customFormat="1" customHeight="1"/>
    <row r="6090" s="391" customFormat="1" customHeight="1"/>
    <row r="6091" s="391" customFormat="1" customHeight="1"/>
    <row r="6092" s="391" customFormat="1" customHeight="1"/>
    <row r="6093" s="391" customFormat="1" customHeight="1"/>
    <row r="6094" s="391" customFormat="1" customHeight="1"/>
    <row r="6095" s="391" customFormat="1" customHeight="1"/>
    <row r="6096" s="391" customFormat="1" customHeight="1"/>
    <row r="6097" s="391" customFormat="1" customHeight="1"/>
    <row r="6098" s="391" customFormat="1" customHeight="1"/>
    <row r="6099" s="391" customFormat="1" customHeight="1"/>
    <row r="6100" s="391" customFormat="1" customHeight="1"/>
    <row r="6101" s="391" customFormat="1" customHeight="1"/>
    <row r="6102" s="391" customFormat="1" customHeight="1"/>
    <row r="6103" s="391" customFormat="1" customHeight="1"/>
    <row r="6104" s="391" customFormat="1" customHeight="1"/>
    <row r="6105" s="391" customFormat="1" customHeight="1"/>
    <row r="6106" s="391" customFormat="1" customHeight="1"/>
    <row r="6107" s="391" customFormat="1" customHeight="1"/>
    <row r="6108" s="391" customFormat="1" customHeight="1"/>
    <row r="6109" s="391" customFormat="1" customHeight="1"/>
    <row r="6110" s="391" customFormat="1" customHeight="1"/>
    <row r="6111" s="391" customFormat="1" customHeight="1"/>
    <row r="6112" s="391" customFormat="1" customHeight="1"/>
    <row r="6113" s="391" customFormat="1" customHeight="1"/>
    <row r="6114" s="391" customFormat="1" customHeight="1"/>
    <row r="6115" s="391" customFormat="1" customHeight="1"/>
    <row r="6116" s="391" customFormat="1" customHeight="1"/>
    <row r="6117" s="391" customFormat="1" customHeight="1"/>
    <row r="6118" s="391" customFormat="1" customHeight="1"/>
    <row r="6119" s="391" customFormat="1" customHeight="1"/>
    <row r="6120" s="391" customFormat="1" customHeight="1"/>
    <row r="6121" s="391" customFormat="1" customHeight="1"/>
    <row r="6122" s="391" customFormat="1" customHeight="1"/>
    <row r="6123" s="391" customFormat="1" customHeight="1"/>
    <row r="6124" s="391" customFormat="1" customHeight="1"/>
    <row r="6125" s="391" customFormat="1" customHeight="1"/>
    <row r="6126" s="391" customFormat="1" customHeight="1"/>
    <row r="6127" s="391" customFormat="1" customHeight="1"/>
    <row r="6128" s="391" customFormat="1" customHeight="1"/>
    <row r="6129" s="391" customFormat="1" customHeight="1"/>
    <row r="6130" s="391" customFormat="1" customHeight="1"/>
    <row r="6131" s="391" customFormat="1" customHeight="1"/>
    <row r="6132" s="391" customFormat="1" customHeight="1"/>
    <row r="6133" s="391" customFormat="1" customHeight="1"/>
    <row r="6134" s="391" customFormat="1" customHeight="1"/>
    <row r="6135" s="391" customFormat="1" customHeight="1"/>
    <row r="6136" s="391" customFormat="1" customHeight="1"/>
    <row r="6137" s="391" customFormat="1" customHeight="1"/>
    <row r="6138" s="391" customFormat="1" customHeight="1"/>
    <row r="6139" s="391" customFormat="1" customHeight="1"/>
    <row r="6140" s="391" customFormat="1" customHeight="1"/>
    <row r="6141" s="391" customFormat="1" customHeight="1"/>
    <row r="6142" s="391" customFormat="1" customHeight="1"/>
    <row r="6143" s="391" customFormat="1" customHeight="1"/>
    <row r="6144" s="391" customFormat="1" customHeight="1"/>
    <row r="6145" s="391" customFormat="1" customHeight="1"/>
    <row r="6146" s="391" customFormat="1" customHeight="1"/>
    <row r="6147" s="391" customFormat="1" customHeight="1"/>
    <row r="6148" s="391" customFormat="1" customHeight="1"/>
    <row r="6149" s="391" customFormat="1" customHeight="1"/>
    <row r="6150" s="391" customFormat="1" customHeight="1"/>
    <row r="6151" s="391" customFormat="1" customHeight="1"/>
    <row r="6152" s="391" customFormat="1" customHeight="1"/>
    <row r="6153" s="391" customFormat="1" customHeight="1"/>
    <row r="6154" s="391" customFormat="1" customHeight="1"/>
    <row r="6155" s="391" customFormat="1" customHeight="1"/>
    <row r="6156" s="391" customFormat="1" customHeight="1"/>
    <row r="6157" s="391" customFormat="1" customHeight="1"/>
    <row r="6158" s="391" customFormat="1" customHeight="1"/>
    <row r="6159" s="391" customFormat="1" customHeight="1"/>
    <row r="6160" s="391" customFormat="1" customHeight="1"/>
    <row r="6161" s="391" customFormat="1" customHeight="1"/>
    <row r="6162" s="391" customFormat="1" customHeight="1"/>
    <row r="6163" s="391" customFormat="1" customHeight="1"/>
    <row r="6164" s="391" customFormat="1" customHeight="1"/>
    <row r="6165" s="391" customFormat="1" customHeight="1"/>
    <row r="6166" s="391" customFormat="1" customHeight="1"/>
    <row r="6167" s="391" customFormat="1" customHeight="1"/>
    <row r="6168" s="391" customFormat="1" customHeight="1"/>
    <row r="6169" s="391" customFormat="1" customHeight="1"/>
    <row r="6170" s="391" customFormat="1" customHeight="1"/>
    <row r="6171" s="391" customFormat="1" customHeight="1"/>
    <row r="6172" s="391" customFormat="1" customHeight="1"/>
    <row r="6173" s="391" customFormat="1" customHeight="1"/>
    <row r="6174" s="391" customFormat="1" customHeight="1"/>
    <row r="6175" s="391" customFormat="1" customHeight="1"/>
    <row r="6176" s="391" customFormat="1" customHeight="1"/>
    <row r="6177" s="391" customFormat="1" customHeight="1"/>
    <row r="6178" s="391" customFormat="1" customHeight="1"/>
    <row r="6179" s="391" customFormat="1" customHeight="1"/>
    <row r="6180" s="391" customFormat="1" customHeight="1"/>
    <row r="6181" s="391" customFormat="1" customHeight="1"/>
    <row r="6182" s="391" customFormat="1" customHeight="1"/>
    <row r="6183" s="391" customFormat="1" customHeight="1"/>
    <row r="6184" s="391" customFormat="1" customHeight="1"/>
    <row r="6185" s="391" customFormat="1" customHeight="1"/>
    <row r="6186" s="391" customFormat="1" customHeight="1"/>
    <row r="6187" s="391" customFormat="1" customHeight="1"/>
    <row r="6188" s="391" customFormat="1" customHeight="1"/>
    <row r="6189" s="391" customFormat="1" customHeight="1"/>
    <row r="6190" s="391" customFormat="1" customHeight="1"/>
    <row r="6191" s="391" customFormat="1" customHeight="1"/>
    <row r="6192" s="391" customFormat="1" customHeight="1"/>
    <row r="6193" s="391" customFormat="1" customHeight="1"/>
    <row r="6194" s="391" customFormat="1" customHeight="1"/>
    <row r="6195" s="391" customFormat="1" customHeight="1"/>
    <row r="6196" s="391" customFormat="1" customHeight="1"/>
    <row r="6197" s="391" customFormat="1" customHeight="1"/>
    <row r="6198" s="391" customFormat="1" customHeight="1"/>
    <row r="6199" s="391" customFormat="1" customHeight="1"/>
    <row r="6200" s="391" customFormat="1" customHeight="1"/>
    <row r="6201" s="391" customFormat="1" customHeight="1"/>
    <row r="6202" s="391" customFormat="1" customHeight="1"/>
    <row r="6203" s="391" customFormat="1" customHeight="1"/>
    <row r="6204" s="391" customFormat="1" customHeight="1"/>
    <row r="6205" s="391" customFormat="1" customHeight="1"/>
    <row r="6206" s="391" customFormat="1" customHeight="1"/>
    <row r="6207" s="391" customFormat="1" customHeight="1"/>
    <row r="6208" s="391" customFormat="1" customHeight="1"/>
    <row r="6209" s="391" customFormat="1" customHeight="1"/>
    <row r="6210" s="391" customFormat="1" customHeight="1"/>
    <row r="6211" s="391" customFormat="1" customHeight="1"/>
    <row r="6212" s="391" customFormat="1" customHeight="1"/>
    <row r="6213" s="391" customFormat="1" customHeight="1"/>
    <row r="6214" s="391" customFormat="1" customHeight="1"/>
    <row r="6215" s="391" customFormat="1" customHeight="1"/>
    <row r="6216" s="391" customFormat="1" customHeight="1"/>
    <row r="6217" s="391" customFormat="1" customHeight="1"/>
    <row r="6218" s="391" customFormat="1" customHeight="1"/>
    <row r="6219" s="391" customFormat="1" customHeight="1"/>
    <row r="6220" s="391" customFormat="1" customHeight="1"/>
    <row r="6221" s="391" customFormat="1" customHeight="1"/>
    <row r="6222" s="391" customFormat="1" customHeight="1"/>
    <row r="6223" s="391" customFormat="1" customHeight="1"/>
    <row r="6224" s="391" customFormat="1" customHeight="1"/>
    <row r="6225" s="391" customFormat="1" customHeight="1"/>
    <row r="6226" s="391" customFormat="1" customHeight="1"/>
    <row r="6227" s="391" customFormat="1" customHeight="1"/>
    <row r="6228" s="391" customFormat="1" customHeight="1"/>
    <row r="6229" s="391" customFormat="1" customHeight="1"/>
    <row r="6230" s="391" customFormat="1" customHeight="1"/>
    <row r="6231" s="391" customFormat="1" customHeight="1"/>
    <row r="6232" s="391" customFormat="1" customHeight="1"/>
    <row r="6233" s="391" customFormat="1" customHeight="1"/>
    <row r="6234" s="391" customFormat="1" customHeight="1"/>
    <row r="6235" s="391" customFormat="1" customHeight="1"/>
    <row r="6236" s="391" customFormat="1" customHeight="1"/>
    <row r="6237" s="391" customFormat="1" customHeight="1"/>
    <row r="6238" s="391" customFormat="1" customHeight="1"/>
    <row r="6239" s="391" customFormat="1" customHeight="1"/>
    <row r="6240" s="391" customFormat="1" customHeight="1"/>
    <row r="6241" s="391" customFormat="1" customHeight="1"/>
    <row r="6242" s="391" customFormat="1" customHeight="1"/>
    <row r="6243" s="391" customFormat="1" customHeight="1"/>
    <row r="6244" s="391" customFormat="1" customHeight="1"/>
    <row r="6245" s="391" customFormat="1" customHeight="1"/>
    <row r="6246" s="391" customFormat="1" customHeight="1"/>
    <row r="6247" s="391" customFormat="1" customHeight="1"/>
    <row r="6248" s="391" customFormat="1" customHeight="1"/>
    <row r="6249" s="391" customFormat="1" customHeight="1"/>
    <row r="6250" s="391" customFormat="1" customHeight="1"/>
    <row r="6251" s="391" customFormat="1" customHeight="1"/>
    <row r="6252" s="391" customFormat="1" customHeight="1"/>
    <row r="6253" s="391" customFormat="1" customHeight="1"/>
    <row r="6254" s="391" customFormat="1" customHeight="1"/>
    <row r="6255" s="391" customFormat="1" customHeight="1"/>
    <row r="6256" s="391" customFormat="1" customHeight="1"/>
    <row r="6257" s="391" customFormat="1" customHeight="1"/>
    <row r="6258" s="391" customFormat="1" customHeight="1"/>
    <row r="6259" s="391" customFormat="1" customHeight="1"/>
    <row r="6260" s="391" customFormat="1" customHeight="1"/>
    <row r="6261" s="391" customFormat="1" customHeight="1"/>
    <row r="6262" s="391" customFormat="1" customHeight="1"/>
    <row r="6263" s="391" customFormat="1" customHeight="1"/>
    <row r="6264" s="391" customFormat="1" customHeight="1"/>
    <row r="6265" s="391" customFormat="1" customHeight="1"/>
    <row r="6266" s="391" customFormat="1" customHeight="1"/>
    <row r="6267" s="391" customFormat="1" customHeight="1"/>
    <row r="6268" s="391" customFormat="1" customHeight="1"/>
    <row r="6269" s="391" customFormat="1" customHeight="1"/>
    <row r="6270" s="391" customFormat="1" customHeight="1"/>
    <row r="6271" s="391" customFormat="1" customHeight="1"/>
    <row r="6272" s="391" customFormat="1" customHeight="1"/>
    <row r="6273" s="391" customFormat="1" customHeight="1"/>
    <row r="6274" s="391" customFormat="1" customHeight="1"/>
    <row r="6275" s="391" customFormat="1" customHeight="1"/>
    <row r="6276" s="391" customFormat="1" customHeight="1"/>
    <row r="6277" s="391" customFormat="1" customHeight="1"/>
    <row r="6278" s="391" customFormat="1" customHeight="1"/>
    <row r="6279" s="391" customFormat="1" customHeight="1"/>
    <row r="6280" s="391" customFormat="1" customHeight="1"/>
    <row r="6281" s="391" customFormat="1" customHeight="1"/>
    <row r="6282" s="391" customFormat="1" customHeight="1"/>
    <row r="6283" s="391" customFormat="1" customHeight="1"/>
    <row r="6284" s="391" customFormat="1" customHeight="1"/>
    <row r="6285" s="391" customFormat="1" customHeight="1"/>
    <row r="6286" s="391" customFormat="1" customHeight="1"/>
    <row r="6287" s="391" customFormat="1" customHeight="1"/>
    <row r="6288" s="391" customFormat="1" customHeight="1"/>
    <row r="6289" s="391" customFormat="1" customHeight="1"/>
    <row r="6290" s="391" customFormat="1" customHeight="1"/>
    <row r="6291" s="391" customFormat="1" customHeight="1"/>
    <row r="6292" s="391" customFormat="1" customHeight="1"/>
    <row r="6293" s="391" customFormat="1" customHeight="1"/>
    <row r="6294" s="391" customFormat="1" customHeight="1"/>
    <row r="6295" s="391" customFormat="1" customHeight="1"/>
    <row r="6296" s="391" customFormat="1" customHeight="1"/>
    <row r="6297" s="391" customFormat="1" customHeight="1"/>
    <row r="6298" s="391" customFormat="1" customHeight="1"/>
    <row r="6299" s="391" customFormat="1" customHeight="1"/>
    <row r="6300" s="391" customFormat="1" customHeight="1"/>
    <row r="6301" s="391" customFormat="1" customHeight="1"/>
    <row r="6302" s="391" customFormat="1" customHeight="1"/>
    <row r="6303" s="391" customFormat="1" customHeight="1"/>
    <row r="6304" s="391" customFormat="1" customHeight="1"/>
    <row r="6305" s="391" customFormat="1" customHeight="1"/>
    <row r="6306" s="391" customFormat="1" customHeight="1"/>
    <row r="6307" s="391" customFormat="1" customHeight="1"/>
    <row r="6308" s="391" customFormat="1" customHeight="1"/>
    <row r="6309" s="391" customFormat="1" customHeight="1"/>
    <row r="6310" s="391" customFormat="1" customHeight="1"/>
    <row r="6311" s="391" customFormat="1" customHeight="1"/>
    <row r="6312" s="391" customFormat="1" customHeight="1"/>
    <row r="6313" s="391" customFormat="1" customHeight="1"/>
    <row r="6314" s="391" customFormat="1" customHeight="1"/>
    <row r="6315" s="391" customFormat="1" customHeight="1"/>
    <row r="6316" s="391" customFormat="1" customHeight="1"/>
    <row r="6317" s="391" customFormat="1" customHeight="1"/>
    <row r="6318" s="391" customFormat="1" customHeight="1"/>
    <row r="6319" s="391" customFormat="1" customHeight="1"/>
    <row r="6320" s="391" customFormat="1" customHeight="1"/>
    <row r="6321" s="391" customFormat="1" customHeight="1"/>
    <row r="6322" s="391" customFormat="1" customHeight="1"/>
    <row r="6323" s="391" customFormat="1" customHeight="1"/>
    <row r="6324" s="391" customFormat="1" customHeight="1"/>
    <row r="6325" s="391" customFormat="1" customHeight="1"/>
    <row r="6326" s="391" customFormat="1" customHeight="1"/>
    <row r="6327" s="391" customFormat="1" customHeight="1"/>
    <row r="6328" s="391" customFormat="1" customHeight="1"/>
    <row r="6329" s="391" customFormat="1" customHeight="1"/>
    <row r="6330" s="391" customFormat="1" customHeight="1"/>
    <row r="6331" s="391" customFormat="1" customHeight="1"/>
    <row r="6332" s="391" customFormat="1" customHeight="1"/>
    <row r="6333" s="391" customFormat="1" customHeight="1"/>
    <row r="6334" s="391" customFormat="1" customHeight="1"/>
    <row r="6335" s="391" customFormat="1" customHeight="1"/>
    <row r="6336" s="391" customFormat="1" customHeight="1"/>
    <row r="6337" s="391" customFormat="1" customHeight="1"/>
    <row r="6338" s="391" customFormat="1" customHeight="1"/>
    <row r="6339" s="391" customFormat="1" customHeight="1"/>
    <row r="6340" s="391" customFormat="1" customHeight="1"/>
    <row r="6341" s="391" customFormat="1" customHeight="1"/>
    <row r="6342" s="391" customFormat="1" customHeight="1"/>
    <row r="6343" s="391" customFormat="1" customHeight="1"/>
    <row r="6344" s="391" customFormat="1" customHeight="1"/>
    <row r="6345" s="391" customFormat="1" customHeight="1"/>
    <row r="6346" s="391" customFormat="1" customHeight="1"/>
    <row r="6347" s="391" customFormat="1" customHeight="1"/>
    <row r="6348" s="391" customFormat="1" customHeight="1"/>
    <row r="6349" s="391" customFormat="1" customHeight="1"/>
    <row r="6350" s="391" customFormat="1" customHeight="1"/>
    <row r="6351" s="391" customFormat="1" customHeight="1"/>
    <row r="6352" s="391" customFormat="1" customHeight="1"/>
    <row r="6353" s="391" customFormat="1" customHeight="1"/>
    <row r="6354" s="391" customFormat="1" customHeight="1"/>
    <row r="6355" s="391" customFormat="1" customHeight="1"/>
    <row r="6356" s="391" customFormat="1" customHeight="1"/>
    <row r="6357" s="391" customFormat="1" customHeight="1"/>
    <row r="6358" s="391" customFormat="1" customHeight="1"/>
    <row r="6359" s="391" customFormat="1" customHeight="1"/>
    <row r="6360" s="391" customFormat="1" customHeight="1"/>
    <row r="6361" s="391" customFormat="1" customHeight="1"/>
    <row r="6362" s="391" customFormat="1" customHeight="1"/>
    <row r="6363" s="391" customFormat="1" customHeight="1"/>
    <row r="6364" s="391" customFormat="1" customHeight="1"/>
    <row r="6365" s="391" customFormat="1" customHeight="1"/>
    <row r="6366" s="391" customFormat="1" customHeight="1"/>
    <row r="6367" s="391" customFormat="1" customHeight="1"/>
    <row r="6368" s="391" customFormat="1" customHeight="1"/>
    <row r="6369" s="391" customFormat="1" customHeight="1"/>
    <row r="6370" s="391" customFormat="1" customHeight="1"/>
    <row r="6371" s="391" customFormat="1" customHeight="1"/>
    <row r="6372" s="391" customFormat="1" customHeight="1"/>
    <row r="6373" s="391" customFormat="1" customHeight="1"/>
    <row r="6374" s="391" customFormat="1" customHeight="1"/>
    <row r="6375" s="391" customFormat="1" customHeight="1"/>
    <row r="6376" s="391" customFormat="1" customHeight="1"/>
    <row r="6377" s="391" customFormat="1" customHeight="1"/>
    <row r="6378" s="391" customFormat="1" customHeight="1"/>
    <row r="6379" s="391" customFormat="1" customHeight="1"/>
    <row r="6380" s="391" customFormat="1" customHeight="1"/>
    <row r="6381" s="391" customFormat="1" customHeight="1"/>
    <row r="6382" s="391" customFormat="1" customHeight="1"/>
    <row r="6383" s="391" customFormat="1" customHeight="1"/>
    <row r="6384" s="391" customFormat="1" customHeight="1"/>
    <row r="6385" s="391" customFormat="1" customHeight="1"/>
    <row r="6386" s="391" customFormat="1" customHeight="1"/>
    <row r="6387" s="391" customFormat="1" customHeight="1"/>
    <row r="6388" s="391" customFormat="1" customHeight="1"/>
    <row r="6389" s="391" customFormat="1" customHeight="1"/>
    <row r="6390" s="391" customFormat="1" customHeight="1"/>
    <row r="6391" s="391" customFormat="1" customHeight="1"/>
    <row r="6392" s="391" customFormat="1" customHeight="1"/>
    <row r="6393" s="391" customFormat="1" customHeight="1"/>
    <row r="6394" s="391" customFormat="1" customHeight="1"/>
    <row r="6395" s="391" customFormat="1" customHeight="1"/>
    <row r="6396" s="391" customFormat="1" customHeight="1"/>
    <row r="6397" s="391" customFormat="1" customHeight="1"/>
    <row r="6398" s="391" customFormat="1" customHeight="1"/>
    <row r="6399" s="391" customFormat="1" customHeight="1"/>
    <row r="6400" s="391" customFormat="1" customHeight="1"/>
    <row r="6401" s="391" customFormat="1" customHeight="1"/>
    <row r="6402" s="391" customFormat="1" customHeight="1"/>
    <row r="6403" s="391" customFormat="1" customHeight="1"/>
    <row r="6404" s="391" customFormat="1" customHeight="1"/>
    <row r="6405" s="391" customFormat="1" customHeight="1"/>
    <row r="6406" s="391" customFormat="1" customHeight="1"/>
    <row r="6407" s="391" customFormat="1" customHeight="1"/>
    <row r="6408" s="391" customFormat="1" customHeight="1"/>
    <row r="6409" s="391" customFormat="1" customHeight="1"/>
    <row r="6410" s="391" customFormat="1" customHeight="1"/>
    <row r="6411" s="391" customFormat="1" customHeight="1"/>
    <row r="6412" s="391" customFormat="1" customHeight="1"/>
    <row r="6413" s="391" customFormat="1" customHeight="1"/>
    <row r="6414" s="391" customFormat="1" customHeight="1"/>
    <row r="6415" s="391" customFormat="1" customHeight="1"/>
    <row r="6416" s="391" customFormat="1" customHeight="1"/>
    <row r="6417" s="391" customFormat="1" customHeight="1"/>
    <row r="6418" s="391" customFormat="1" customHeight="1"/>
    <row r="6419" s="391" customFormat="1" customHeight="1"/>
    <row r="6420" s="391" customFormat="1" customHeight="1"/>
    <row r="6421" s="391" customFormat="1" customHeight="1"/>
    <row r="6422" s="391" customFormat="1" customHeight="1"/>
    <row r="6423" s="391" customFormat="1" customHeight="1"/>
    <row r="6424" s="391" customFormat="1" customHeight="1"/>
    <row r="6425" s="391" customFormat="1" customHeight="1"/>
    <row r="6426" s="391" customFormat="1" customHeight="1"/>
    <row r="6427" s="391" customFormat="1" customHeight="1"/>
    <row r="6428" s="391" customFormat="1" customHeight="1"/>
    <row r="6429" s="391" customFormat="1" customHeight="1"/>
    <row r="6430" s="391" customFormat="1" customHeight="1"/>
    <row r="6431" s="391" customFormat="1" customHeight="1"/>
    <row r="6432" s="391" customFormat="1" customHeight="1"/>
    <row r="6433" s="391" customFormat="1" customHeight="1"/>
    <row r="6434" s="391" customFormat="1" customHeight="1"/>
    <row r="6435" s="391" customFormat="1" customHeight="1"/>
    <row r="6436" s="391" customFormat="1" customHeight="1"/>
    <row r="6437" s="391" customFormat="1" customHeight="1"/>
    <row r="6438" s="391" customFormat="1" customHeight="1"/>
    <row r="6439" s="391" customFormat="1" customHeight="1"/>
    <row r="6440" s="391" customFormat="1" customHeight="1"/>
    <row r="6441" s="391" customFormat="1" customHeight="1"/>
    <row r="6442" s="391" customFormat="1" customHeight="1"/>
    <row r="6443" s="391" customFormat="1" customHeight="1"/>
    <row r="6444" s="391" customFormat="1" customHeight="1"/>
    <row r="6445" s="391" customFormat="1" customHeight="1"/>
    <row r="6446" s="391" customFormat="1" customHeight="1"/>
    <row r="6447" s="391" customFormat="1" customHeight="1"/>
    <row r="6448" s="391" customFormat="1" customHeight="1"/>
    <row r="6449" s="391" customFormat="1" customHeight="1"/>
    <row r="6450" s="391" customFormat="1" customHeight="1"/>
    <row r="6451" s="391" customFormat="1" customHeight="1"/>
    <row r="6452" s="391" customFormat="1" customHeight="1"/>
    <row r="6453" s="391" customFormat="1" customHeight="1"/>
    <row r="6454" s="391" customFormat="1" customHeight="1"/>
    <row r="6455" s="391" customFormat="1" customHeight="1"/>
    <row r="6456" s="391" customFormat="1" customHeight="1"/>
    <row r="6457" s="391" customFormat="1" customHeight="1"/>
    <row r="6458" s="391" customFormat="1" customHeight="1"/>
    <row r="6459" s="391" customFormat="1" customHeight="1"/>
    <row r="6460" s="391" customFormat="1" customHeight="1"/>
    <row r="6461" s="391" customFormat="1" customHeight="1"/>
    <row r="6462" s="391" customFormat="1" customHeight="1"/>
    <row r="6463" s="391" customFormat="1" customHeight="1"/>
    <row r="6464" s="391" customFormat="1" customHeight="1"/>
    <row r="6465" s="391" customFormat="1" customHeight="1"/>
    <row r="6466" s="391" customFormat="1" customHeight="1"/>
    <row r="6467" s="391" customFormat="1" customHeight="1"/>
    <row r="6468" s="391" customFormat="1" customHeight="1"/>
    <row r="6469" s="391" customFormat="1" customHeight="1"/>
    <row r="6470" s="391" customFormat="1" customHeight="1"/>
    <row r="6471" s="391" customFormat="1" customHeight="1"/>
    <row r="6472" s="391" customFormat="1" customHeight="1"/>
    <row r="6473" s="391" customFormat="1" customHeight="1"/>
    <row r="6474" s="391" customFormat="1" customHeight="1"/>
    <row r="6475" s="391" customFormat="1" customHeight="1"/>
    <row r="6476" s="391" customFormat="1" customHeight="1"/>
    <row r="6477" s="391" customFormat="1" customHeight="1"/>
    <row r="6478" s="391" customFormat="1" customHeight="1"/>
    <row r="6479" s="391" customFormat="1" customHeight="1"/>
    <row r="6480" s="391" customFormat="1" customHeight="1"/>
    <row r="6481" s="391" customFormat="1" customHeight="1"/>
    <row r="6482" s="391" customFormat="1" customHeight="1"/>
    <row r="6483" s="391" customFormat="1" customHeight="1"/>
    <row r="6484" s="391" customFormat="1" customHeight="1"/>
    <row r="6485" s="391" customFormat="1" customHeight="1"/>
    <row r="6486" s="391" customFormat="1" customHeight="1"/>
    <row r="6487" s="391" customFormat="1" customHeight="1"/>
    <row r="6488" s="391" customFormat="1" customHeight="1"/>
    <row r="6489" s="391" customFormat="1" customHeight="1"/>
    <row r="6490" s="391" customFormat="1" customHeight="1"/>
    <row r="6491" s="391" customFormat="1" customHeight="1"/>
    <row r="6492" s="391" customFormat="1" customHeight="1"/>
    <row r="6493" s="391" customFormat="1" customHeight="1"/>
    <row r="6494" s="391" customFormat="1" customHeight="1"/>
    <row r="6495" s="391" customFormat="1" customHeight="1"/>
    <row r="6496" s="391" customFormat="1" customHeight="1"/>
    <row r="6497" s="391" customFormat="1" customHeight="1"/>
    <row r="6498" s="391" customFormat="1" customHeight="1"/>
    <row r="6499" s="391" customFormat="1" customHeight="1"/>
    <row r="6500" s="391" customFormat="1" customHeight="1"/>
    <row r="6501" s="391" customFormat="1" customHeight="1"/>
    <row r="6502" s="391" customFormat="1" customHeight="1"/>
    <row r="6503" s="391" customFormat="1" customHeight="1"/>
    <row r="6504" s="391" customFormat="1" customHeight="1"/>
    <row r="6505" s="391" customFormat="1" customHeight="1"/>
    <row r="6506" s="391" customFormat="1" customHeight="1"/>
    <row r="6507" s="391" customFormat="1" customHeight="1"/>
    <row r="6508" s="391" customFormat="1" customHeight="1"/>
    <row r="6509" s="391" customFormat="1" customHeight="1"/>
    <row r="6510" s="391" customFormat="1" customHeight="1"/>
    <row r="6511" s="391" customFormat="1" customHeight="1"/>
    <row r="6512" s="391" customFormat="1" customHeight="1"/>
    <row r="6513" s="391" customFormat="1" customHeight="1"/>
    <row r="6514" s="391" customFormat="1" customHeight="1"/>
    <row r="6515" s="391" customFormat="1" customHeight="1"/>
    <row r="6516" s="391" customFormat="1" customHeight="1"/>
    <row r="6517" s="391" customFormat="1" customHeight="1"/>
    <row r="6518" s="391" customFormat="1" customHeight="1"/>
    <row r="6519" s="391" customFormat="1" customHeight="1"/>
    <row r="6520" s="391" customFormat="1" customHeight="1"/>
    <row r="6521" s="391" customFormat="1" customHeight="1"/>
    <row r="6522" s="391" customFormat="1" customHeight="1"/>
    <row r="6523" s="391" customFormat="1" customHeight="1"/>
    <row r="6524" s="391" customFormat="1" customHeight="1"/>
    <row r="6525" s="391" customFormat="1" customHeight="1"/>
    <row r="6526" s="391" customFormat="1" customHeight="1"/>
    <row r="6527" s="391" customFormat="1" customHeight="1"/>
    <row r="6528" s="391" customFormat="1" customHeight="1"/>
    <row r="6529" s="391" customFormat="1" customHeight="1"/>
    <row r="6530" s="391" customFormat="1" customHeight="1"/>
    <row r="6531" s="391" customFormat="1" customHeight="1"/>
    <row r="6532" s="391" customFormat="1" customHeight="1"/>
    <row r="6533" s="391" customFormat="1" customHeight="1"/>
    <row r="6534" s="391" customFormat="1" customHeight="1"/>
    <row r="6535" s="391" customFormat="1" customHeight="1"/>
    <row r="6536" s="391" customFormat="1" customHeight="1"/>
    <row r="6537" s="391" customFormat="1" customHeight="1"/>
    <row r="6538" s="391" customFormat="1" customHeight="1"/>
    <row r="6539" s="391" customFormat="1" customHeight="1"/>
    <row r="6540" s="391" customFormat="1" customHeight="1"/>
    <row r="6541" s="391" customFormat="1" customHeight="1"/>
    <row r="6542" s="391" customFormat="1" customHeight="1"/>
    <row r="6543" s="391" customFormat="1" customHeight="1"/>
    <row r="6544" s="391" customFormat="1" customHeight="1"/>
    <row r="6545" s="391" customFormat="1" customHeight="1"/>
    <row r="6546" s="391" customFormat="1" customHeight="1"/>
    <row r="6547" s="391" customFormat="1" customHeight="1"/>
    <row r="6548" s="391" customFormat="1" customHeight="1"/>
    <row r="6549" s="391" customFormat="1" customHeight="1"/>
    <row r="6550" s="391" customFormat="1" customHeight="1"/>
    <row r="6551" s="391" customFormat="1" customHeight="1"/>
    <row r="6552" s="391" customFormat="1" customHeight="1"/>
    <row r="6553" s="391" customFormat="1" customHeight="1"/>
    <row r="6554" s="391" customFormat="1" customHeight="1"/>
    <row r="6555" s="391" customFormat="1" customHeight="1"/>
    <row r="6556" s="391" customFormat="1" customHeight="1"/>
    <row r="6557" s="391" customFormat="1" customHeight="1"/>
    <row r="6558" s="391" customFormat="1" customHeight="1"/>
    <row r="6559" s="391" customFormat="1" customHeight="1"/>
    <row r="6560" s="391" customFormat="1" customHeight="1"/>
    <row r="6561" s="391" customFormat="1" customHeight="1"/>
    <row r="6562" s="391" customFormat="1" customHeight="1"/>
    <row r="6563" s="391" customFormat="1" customHeight="1"/>
    <row r="6564" s="391" customFormat="1" customHeight="1"/>
    <row r="6565" s="391" customFormat="1" customHeight="1"/>
    <row r="6566" s="391" customFormat="1" customHeight="1"/>
    <row r="6567" s="391" customFormat="1" customHeight="1"/>
    <row r="6568" s="391" customFormat="1" customHeight="1"/>
    <row r="6569" s="391" customFormat="1" customHeight="1"/>
    <row r="6570" s="391" customFormat="1" customHeight="1"/>
    <row r="6571" s="391" customFormat="1" customHeight="1"/>
    <row r="6572" s="391" customFormat="1" customHeight="1"/>
    <row r="6573" s="391" customFormat="1" customHeight="1"/>
    <row r="6574" s="391" customFormat="1" customHeight="1"/>
    <row r="6575" s="391" customFormat="1" customHeight="1"/>
    <row r="6576" s="391" customFormat="1" customHeight="1"/>
    <row r="6577" s="391" customFormat="1" customHeight="1"/>
    <row r="6578" s="391" customFormat="1" customHeight="1"/>
    <row r="6579" s="391" customFormat="1" customHeight="1"/>
    <row r="6580" s="391" customFormat="1" customHeight="1"/>
    <row r="6581" s="391" customFormat="1" customHeight="1"/>
    <row r="6582" s="391" customFormat="1" customHeight="1"/>
    <row r="6583" s="391" customFormat="1" customHeight="1"/>
    <row r="6584" s="391" customFormat="1" customHeight="1"/>
    <row r="6585" s="391" customFormat="1" customHeight="1"/>
    <row r="6586" s="391" customFormat="1" customHeight="1"/>
    <row r="6587" s="391" customFormat="1" customHeight="1"/>
    <row r="6588" s="391" customFormat="1" customHeight="1"/>
    <row r="6589" s="391" customFormat="1" customHeight="1"/>
    <row r="6590" s="391" customFormat="1" customHeight="1"/>
    <row r="6591" s="391" customFormat="1" customHeight="1"/>
    <row r="6592" s="391" customFormat="1" customHeight="1"/>
    <row r="6593" s="391" customFormat="1" customHeight="1"/>
    <row r="6594" s="391" customFormat="1" customHeight="1"/>
    <row r="6595" s="391" customFormat="1" customHeight="1"/>
    <row r="6596" s="391" customFormat="1" customHeight="1"/>
    <row r="6597" s="391" customFormat="1" customHeight="1"/>
    <row r="6598" s="391" customFormat="1" customHeight="1"/>
    <row r="6599" s="391" customFormat="1" customHeight="1"/>
    <row r="6600" s="391" customFormat="1" customHeight="1"/>
    <row r="6601" s="391" customFormat="1" customHeight="1"/>
    <row r="6602" s="391" customFormat="1" customHeight="1"/>
    <row r="6603" s="391" customFormat="1" customHeight="1"/>
    <row r="6604" s="391" customFormat="1" customHeight="1"/>
    <row r="6605" s="391" customFormat="1" customHeight="1"/>
    <row r="6606" s="391" customFormat="1" customHeight="1"/>
    <row r="6607" s="391" customFormat="1" customHeight="1"/>
    <row r="6608" s="391" customFormat="1" customHeight="1"/>
    <row r="6609" s="391" customFormat="1" customHeight="1"/>
    <row r="6610" s="391" customFormat="1" customHeight="1"/>
    <row r="6611" s="391" customFormat="1" customHeight="1"/>
    <row r="6612" s="391" customFormat="1" customHeight="1"/>
    <row r="6613" s="391" customFormat="1" customHeight="1"/>
    <row r="6614" s="391" customFormat="1" customHeight="1"/>
    <row r="6615" s="391" customFormat="1" customHeight="1"/>
    <row r="6616" s="391" customFormat="1" customHeight="1"/>
    <row r="6617" s="391" customFormat="1" customHeight="1"/>
    <row r="6618" s="391" customFormat="1" customHeight="1"/>
    <row r="6619" s="391" customFormat="1" customHeight="1"/>
    <row r="6620" s="391" customFormat="1" customHeight="1"/>
    <row r="6621" s="391" customFormat="1" customHeight="1"/>
    <row r="6622" s="391" customFormat="1" customHeight="1"/>
    <row r="6623" s="391" customFormat="1" customHeight="1"/>
    <row r="6624" s="391" customFormat="1" customHeight="1"/>
    <row r="6625" s="391" customFormat="1" customHeight="1"/>
    <row r="6626" s="391" customFormat="1" customHeight="1"/>
    <row r="6627" s="391" customFormat="1" customHeight="1"/>
    <row r="6628" s="391" customFormat="1" customHeight="1"/>
    <row r="6629" s="391" customFormat="1" customHeight="1"/>
    <row r="6630" s="391" customFormat="1" customHeight="1"/>
    <row r="6631" s="391" customFormat="1" customHeight="1"/>
    <row r="6632" s="391" customFormat="1" customHeight="1"/>
    <row r="6633" s="391" customFormat="1" customHeight="1"/>
    <row r="6634" s="391" customFormat="1" customHeight="1"/>
    <row r="6635" s="391" customFormat="1" customHeight="1"/>
    <row r="6636" s="391" customFormat="1" customHeight="1"/>
    <row r="6637" s="391" customFormat="1" customHeight="1"/>
    <row r="6638" s="391" customFormat="1" customHeight="1"/>
    <row r="6639" s="391" customFormat="1" customHeight="1"/>
    <row r="6640" s="391" customFormat="1" customHeight="1"/>
    <row r="6641" s="391" customFormat="1" customHeight="1"/>
    <row r="6642" s="391" customFormat="1" customHeight="1"/>
    <row r="6643" s="391" customFormat="1" customHeight="1"/>
    <row r="6644" s="391" customFormat="1" customHeight="1"/>
    <row r="6645" s="391" customFormat="1" customHeight="1"/>
    <row r="6646" s="391" customFormat="1" customHeight="1"/>
    <row r="6647" s="391" customFormat="1" customHeight="1"/>
    <row r="6648" s="391" customFormat="1" customHeight="1"/>
    <row r="6649" s="391" customFormat="1" customHeight="1"/>
    <row r="6650" s="391" customFormat="1" customHeight="1"/>
    <row r="6651" s="391" customFormat="1" customHeight="1"/>
    <row r="6652" s="391" customFormat="1" customHeight="1"/>
    <row r="6653" s="391" customFormat="1" customHeight="1"/>
    <row r="6654" s="391" customFormat="1" customHeight="1"/>
    <row r="6655" s="391" customFormat="1" customHeight="1"/>
    <row r="6656" s="391" customFormat="1" customHeight="1"/>
    <row r="6657" s="391" customFormat="1" customHeight="1"/>
    <row r="6658" s="391" customFormat="1" customHeight="1"/>
    <row r="6659" s="391" customFormat="1" customHeight="1"/>
    <row r="6660" s="391" customFormat="1" customHeight="1"/>
    <row r="6661" s="391" customFormat="1" customHeight="1"/>
    <row r="6662" s="391" customFormat="1" customHeight="1"/>
    <row r="6663" s="391" customFormat="1" customHeight="1"/>
    <row r="6664" s="391" customFormat="1" customHeight="1"/>
    <row r="6665" s="391" customFormat="1" customHeight="1"/>
    <row r="6666" s="391" customFormat="1" customHeight="1"/>
    <row r="6667" s="391" customFormat="1" customHeight="1"/>
    <row r="6668" s="391" customFormat="1" customHeight="1"/>
    <row r="6669" s="391" customFormat="1" customHeight="1"/>
    <row r="6670" s="391" customFormat="1" customHeight="1"/>
    <row r="6671" s="391" customFormat="1" customHeight="1"/>
    <row r="6672" s="391" customFormat="1" customHeight="1"/>
    <row r="6673" s="391" customFormat="1" customHeight="1"/>
    <row r="6674" s="391" customFormat="1" customHeight="1"/>
    <row r="6675" s="391" customFormat="1" customHeight="1"/>
    <row r="6676" s="391" customFormat="1" customHeight="1"/>
    <row r="6677" s="391" customFormat="1" customHeight="1"/>
    <row r="6678" s="391" customFormat="1" customHeight="1"/>
    <row r="6679" s="391" customFormat="1" customHeight="1"/>
    <row r="6680" s="391" customFormat="1" customHeight="1"/>
    <row r="6681" s="391" customFormat="1" customHeight="1"/>
    <row r="6682" s="391" customFormat="1" customHeight="1"/>
    <row r="6683" s="391" customFormat="1" customHeight="1"/>
    <row r="6684" s="391" customFormat="1" customHeight="1"/>
    <row r="6685" s="391" customFormat="1" customHeight="1"/>
    <row r="6686" s="391" customFormat="1" customHeight="1"/>
    <row r="6687" s="391" customFormat="1" customHeight="1"/>
    <row r="6688" s="391" customFormat="1" customHeight="1"/>
    <row r="6689" s="391" customFormat="1" customHeight="1"/>
    <row r="6690" s="391" customFormat="1" customHeight="1"/>
    <row r="6691" s="391" customFormat="1" customHeight="1"/>
    <row r="6692" s="391" customFormat="1" customHeight="1"/>
    <row r="6693" s="391" customFormat="1" customHeight="1"/>
    <row r="6694" s="391" customFormat="1" customHeight="1"/>
    <row r="6695" s="391" customFormat="1" customHeight="1"/>
    <row r="6696" s="391" customFormat="1" customHeight="1"/>
    <row r="6697" s="391" customFormat="1" customHeight="1"/>
    <row r="6698" s="391" customFormat="1" customHeight="1"/>
    <row r="6699" s="391" customFormat="1" customHeight="1"/>
    <row r="6700" s="391" customFormat="1" customHeight="1"/>
    <row r="6701" s="391" customFormat="1" customHeight="1"/>
    <row r="6702" s="391" customFormat="1" customHeight="1"/>
    <row r="6703" s="391" customFormat="1" customHeight="1"/>
    <row r="6704" s="391" customFormat="1" customHeight="1"/>
    <row r="6705" s="391" customFormat="1" customHeight="1"/>
    <row r="6706" s="391" customFormat="1" customHeight="1"/>
    <row r="6707" s="391" customFormat="1" customHeight="1"/>
    <row r="6708" s="391" customFormat="1" customHeight="1"/>
    <row r="6709" s="391" customFormat="1" customHeight="1"/>
    <row r="6710" s="391" customFormat="1" customHeight="1"/>
    <row r="6711" s="391" customFormat="1" customHeight="1"/>
    <row r="6712" s="391" customFormat="1" customHeight="1"/>
    <row r="6713" s="391" customFormat="1" customHeight="1"/>
    <row r="6714" s="391" customFormat="1" customHeight="1"/>
    <row r="6715" s="391" customFormat="1" customHeight="1"/>
    <row r="6716" s="391" customFormat="1" customHeight="1"/>
    <row r="6717" s="391" customFormat="1" customHeight="1"/>
    <row r="6718" s="391" customFormat="1" customHeight="1"/>
    <row r="6719" s="391" customFormat="1" customHeight="1"/>
    <row r="6720" s="391" customFormat="1" customHeight="1"/>
    <row r="6721" s="391" customFormat="1" customHeight="1"/>
    <row r="6722" s="391" customFormat="1" customHeight="1"/>
    <row r="6723" s="391" customFormat="1" customHeight="1"/>
    <row r="6724" s="391" customFormat="1" customHeight="1"/>
    <row r="6725" s="391" customFormat="1" customHeight="1"/>
    <row r="6726" s="391" customFormat="1" customHeight="1"/>
    <row r="6727" s="391" customFormat="1" customHeight="1"/>
    <row r="6728" s="391" customFormat="1" customHeight="1"/>
    <row r="6729" s="391" customFormat="1" customHeight="1"/>
    <row r="6730" s="391" customFormat="1" customHeight="1"/>
    <row r="6731" s="391" customFormat="1" customHeight="1"/>
    <row r="6732" s="391" customFormat="1" customHeight="1"/>
    <row r="6733" s="391" customFormat="1" customHeight="1"/>
    <row r="6734" s="391" customFormat="1" customHeight="1"/>
    <row r="6735" s="391" customFormat="1" customHeight="1"/>
    <row r="6736" s="391" customFormat="1" customHeight="1"/>
    <row r="6737" s="391" customFormat="1" customHeight="1"/>
    <row r="6738" s="391" customFormat="1" customHeight="1"/>
    <row r="6739" s="391" customFormat="1" customHeight="1"/>
    <row r="6740" s="391" customFormat="1" customHeight="1"/>
    <row r="6741" s="391" customFormat="1" customHeight="1"/>
    <row r="6742" s="391" customFormat="1" customHeight="1"/>
    <row r="6743" s="391" customFormat="1" customHeight="1"/>
    <row r="6744" s="391" customFormat="1" customHeight="1"/>
    <row r="6745" s="391" customFormat="1" customHeight="1"/>
    <row r="6746" s="391" customFormat="1" customHeight="1"/>
    <row r="6747" s="391" customFormat="1" customHeight="1"/>
    <row r="6748" s="391" customFormat="1" customHeight="1"/>
    <row r="6749" s="391" customFormat="1" customHeight="1"/>
    <row r="6750" s="391" customFormat="1" customHeight="1"/>
    <row r="6751" s="391" customFormat="1" customHeight="1"/>
    <row r="6752" s="391" customFormat="1" customHeight="1"/>
    <row r="6753" s="391" customFormat="1" customHeight="1"/>
    <row r="6754" s="391" customFormat="1" customHeight="1"/>
    <row r="6755" s="391" customFormat="1" customHeight="1"/>
    <row r="6756" s="391" customFormat="1" customHeight="1"/>
    <row r="6757" s="391" customFormat="1" customHeight="1"/>
    <row r="6758" s="391" customFormat="1" customHeight="1"/>
    <row r="6759" s="391" customFormat="1" customHeight="1"/>
    <row r="6760" s="391" customFormat="1" customHeight="1"/>
    <row r="6761" s="391" customFormat="1" customHeight="1"/>
    <row r="6762" s="391" customFormat="1" customHeight="1"/>
    <row r="6763" s="391" customFormat="1" customHeight="1"/>
    <row r="6764" s="391" customFormat="1" customHeight="1"/>
    <row r="6765" s="391" customFormat="1" customHeight="1"/>
    <row r="6766" s="391" customFormat="1" customHeight="1"/>
    <row r="6767" s="391" customFormat="1" customHeight="1"/>
    <row r="6768" s="391" customFormat="1" customHeight="1"/>
    <row r="6769" s="391" customFormat="1" customHeight="1"/>
    <row r="6770" s="391" customFormat="1" customHeight="1"/>
    <row r="6771" s="391" customFormat="1" customHeight="1"/>
    <row r="6772" s="391" customFormat="1" customHeight="1"/>
    <row r="6773" s="391" customFormat="1" customHeight="1"/>
    <row r="6774" s="391" customFormat="1" customHeight="1"/>
    <row r="6775" s="391" customFormat="1" customHeight="1"/>
    <row r="6776" s="391" customFormat="1" customHeight="1"/>
    <row r="6777" s="391" customFormat="1" customHeight="1"/>
    <row r="6778" s="391" customFormat="1" customHeight="1"/>
    <row r="6779" s="391" customFormat="1" customHeight="1"/>
    <row r="6780" s="391" customFormat="1" customHeight="1"/>
    <row r="6781" s="391" customFormat="1" customHeight="1"/>
    <row r="6782" s="391" customFormat="1" customHeight="1"/>
    <row r="6783" s="391" customFormat="1" customHeight="1"/>
    <row r="6784" s="391" customFormat="1" customHeight="1"/>
    <row r="6785" s="391" customFormat="1" customHeight="1"/>
    <row r="6786" s="391" customFormat="1" customHeight="1"/>
    <row r="6787" s="391" customFormat="1" customHeight="1"/>
    <row r="6788" s="391" customFormat="1" customHeight="1"/>
    <row r="6789" s="391" customFormat="1" customHeight="1"/>
    <row r="6790" s="391" customFormat="1" customHeight="1"/>
    <row r="6791" s="391" customFormat="1" customHeight="1"/>
    <row r="6792" s="391" customFormat="1" customHeight="1"/>
    <row r="6793" s="391" customFormat="1" customHeight="1"/>
    <row r="6794" s="391" customFormat="1" customHeight="1"/>
    <row r="6795" s="391" customFormat="1" customHeight="1"/>
    <row r="6796" s="391" customFormat="1" customHeight="1"/>
    <row r="6797" s="391" customFormat="1" customHeight="1"/>
    <row r="6798" s="391" customFormat="1" customHeight="1"/>
    <row r="6799" s="391" customFormat="1" customHeight="1"/>
    <row r="6800" s="391" customFormat="1" customHeight="1"/>
    <row r="6801" s="391" customFormat="1" customHeight="1"/>
    <row r="6802" s="391" customFormat="1" customHeight="1"/>
    <row r="6803" s="391" customFormat="1" customHeight="1"/>
    <row r="6804" s="391" customFormat="1" customHeight="1"/>
    <row r="6805" s="391" customFormat="1" customHeight="1"/>
    <row r="6806" s="391" customFormat="1" customHeight="1"/>
    <row r="6807" s="391" customFormat="1" customHeight="1"/>
    <row r="6808" s="391" customFormat="1" customHeight="1"/>
    <row r="6809" s="391" customFormat="1" customHeight="1"/>
    <row r="6810" s="391" customFormat="1" customHeight="1"/>
    <row r="6811" s="391" customFormat="1" customHeight="1"/>
    <row r="6812" s="391" customFormat="1" customHeight="1"/>
    <row r="6813" s="391" customFormat="1" customHeight="1"/>
    <row r="6814" s="391" customFormat="1" customHeight="1"/>
    <row r="6815" s="391" customFormat="1" customHeight="1"/>
    <row r="6816" s="391" customFormat="1" customHeight="1"/>
    <row r="6817" s="391" customFormat="1" customHeight="1"/>
    <row r="6818" s="391" customFormat="1" customHeight="1"/>
    <row r="6819" s="391" customFormat="1" customHeight="1"/>
    <row r="6820" s="391" customFormat="1" customHeight="1"/>
    <row r="6821" s="391" customFormat="1" customHeight="1"/>
    <row r="6822" s="391" customFormat="1" customHeight="1"/>
    <row r="6823" s="391" customFormat="1" customHeight="1"/>
    <row r="6824" s="391" customFormat="1" customHeight="1"/>
    <row r="6825" s="391" customFormat="1" customHeight="1"/>
    <row r="6826" s="391" customFormat="1" customHeight="1"/>
    <row r="6827" s="391" customFormat="1" customHeight="1"/>
    <row r="6828" s="391" customFormat="1" customHeight="1"/>
    <row r="6829" s="391" customFormat="1" customHeight="1"/>
    <row r="6830" s="391" customFormat="1" customHeight="1"/>
    <row r="6831" s="391" customFormat="1" customHeight="1"/>
    <row r="6832" s="391" customFormat="1" customHeight="1"/>
    <row r="6833" s="391" customFormat="1" customHeight="1"/>
    <row r="6834" s="391" customFormat="1" customHeight="1"/>
    <row r="6835" s="391" customFormat="1" customHeight="1"/>
    <row r="6836" s="391" customFormat="1" customHeight="1"/>
    <row r="6837" s="391" customFormat="1" customHeight="1"/>
    <row r="6838" s="391" customFormat="1" customHeight="1"/>
    <row r="6839" s="391" customFormat="1" customHeight="1"/>
    <row r="6840" s="391" customFormat="1" customHeight="1"/>
    <row r="6841" s="391" customFormat="1" customHeight="1"/>
    <row r="6842" s="391" customFormat="1" customHeight="1"/>
    <row r="6843" s="391" customFormat="1" customHeight="1"/>
    <row r="6844" s="391" customFormat="1" customHeight="1"/>
    <row r="6845" s="391" customFormat="1" customHeight="1"/>
    <row r="6846" s="391" customFormat="1" customHeight="1"/>
    <row r="6847" s="391" customFormat="1" customHeight="1"/>
    <row r="6848" s="391" customFormat="1" customHeight="1"/>
    <row r="6849" s="391" customFormat="1" customHeight="1"/>
    <row r="6850" s="391" customFormat="1" customHeight="1"/>
    <row r="6851" s="391" customFormat="1" customHeight="1"/>
    <row r="6852" s="391" customFormat="1" customHeight="1"/>
    <row r="6853" s="391" customFormat="1" customHeight="1"/>
    <row r="6854" s="391" customFormat="1" customHeight="1"/>
    <row r="6855" s="391" customFormat="1" customHeight="1"/>
    <row r="6856" s="391" customFormat="1" customHeight="1"/>
    <row r="6857" s="391" customFormat="1" customHeight="1"/>
    <row r="6858" s="391" customFormat="1" customHeight="1"/>
    <row r="6859" s="391" customFormat="1" customHeight="1"/>
    <row r="6860" s="391" customFormat="1" customHeight="1"/>
    <row r="6861" s="391" customFormat="1" customHeight="1"/>
    <row r="6862" s="391" customFormat="1" customHeight="1"/>
    <row r="6863" s="391" customFormat="1" customHeight="1"/>
    <row r="6864" s="391" customFormat="1" customHeight="1"/>
    <row r="6865" s="391" customFormat="1" customHeight="1"/>
    <row r="6866" s="391" customFormat="1" customHeight="1"/>
    <row r="6867" s="391" customFormat="1" customHeight="1"/>
    <row r="6868" s="391" customFormat="1" customHeight="1"/>
    <row r="6869" s="391" customFormat="1" customHeight="1"/>
    <row r="6870" s="391" customFormat="1" customHeight="1"/>
    <row r="6871" s="391" customFormat="1" customHeight="1"/>
    <row r="6872" s="391" customFormat="1" customHeight="1"/>
    <row r="6873" s="391" customFormat="1" customHeight="1"/>
    <row r="6874" s="391" customFormat="1" customHeight="1"/>
    <row r="6875" s="391" customFormat="1" customHeight="1"/>
    <row r="6876" s="391" customFormat="1" customHeight="1"/>
    <row r="6877" s="391" customFormat="1" customHeight="1"/>
    <row r="6878" s="391" customFormat="1" customHeight="1"/>
    <row r="6879" s="391" customFormat="1" customHeight="1"/>
    <row r="6880" s="391" customFormat="1" customHeight="1"/>
    <row r="6881" s="391" customFormat="1" customHeight="1"/>
    <row r="6882" s="391" customFormat="1" customHeight="1"/>
    <row r="6883" s="391" customFormat="1" customHeight="1"/>
    <row r="6884" s="391" customFormat="1" customHeight="1"/>
    <row r="6885" s="391" customFormat="1" customHeight="1"/>
    <row r="6886" s="391" customFormat="1" customHeight="1"/>
    <row r="6887" s="391" customFormat="1" customHeight="1"/>
    <row r="6888" s="391" customFormat="1" customHeight="1"/>
    <row r="6889" s="391" customFormat="1" customHeight="1"/>
    <row r="6890" s="391" customFormat="1" customHeight="1"/>
    <row r="6891" s="391" customFormat="1" customHeight="1"/>
    <row r="6892" s="391" customFormat="1" customHeight="1"/>
    <row r="6893" s="391" customFormat="1" customHeight="1"/>
    <row r="6894" s="391" customFormat="1" customHeight="1"/>
    <row r="6895" s="391" customFormat="1" customHeight="1"/>
    <row r="6896" s="391" customFormat="1" customHeight="1"/>
    <row r="6897" s="391" customFormat="1" customHeight="1"/>
    <row r="6898" s="391" customFormat="1" customHeight="1"/>
    <row r="6899" s="391" customFormat="1" customHeight="1"/>
    <row r="6900" s="391" customFormat="1" customHeight="1"/>
    <row r="6901" s="391" customFormat="1" customHeight="1"/>
    <row r="6902" s="391" customFormat="1" customHeight="1"/>
    <row r="6903" s="391" customFormat="1" customHeight="1"/>
    <row r="6904" s="391" customFormat="1" customHeight="1"/>
    <row r="6905" s="391" customFormat="1" customHeight="1"/>
    <row r="6906" s="391" customFormat="1" customHeight="1"/>
    <row r="6907" s="391" customFormat="1" customHeight="1"/>
    <row r="6908" s="391" customFormat="1" customHeight="1"/>
    <row r="6909" s="391" customFormat="1" customHeight="1"/>
    <row r="6910" s="391" customFormat="1" customHeight="1"/>
    <row r="6911" s="391" customFormat="1" customHeight="1"/>
    <row r="6912" s="391" customFormat="1" customHeight="1"/>
    <row r="6913" s="391" customFormat="1" customHeight="1"/>
    <row r="6914" s="391" customFormat="1" customHeight="1"/>
    <row r="6915" s="391" customFormat="1" customHeight="1"/>
    <row r="6916" s="391" customFormat="1" customHeight="1"/>
    <row r="6917" s="391" customFormat="1" customHeight="1"/>
    <row r="6918" s="391" customFormat="1" customHeight="1"/>
    <row r="6919" s="391" customFormat="1" customHeight="1"/>
    <row r="6920" s="391" customFormat="1" customHeight="1"/>
    <row r="6921" s="391" customFormat="1" customHeight="1"/>
    <row r="6922" s="391" customFormat="1" customHeight="1"/>
    <row r="6923" s="391" customFormat="1" customHeight="1"/>
    <row r="6924" s="391" customFormat="1" customHeight="1"/>
    <row r="6925" s="391" customFormat="1" customHeight="1"/>
    <row r="6926" s="391" customFormat="1" customHeight="1"/>
    <row r="6927" s="391" customFormat="1" customHeight="1"/>
    <row r="6928" s="391" customFormat="1" customHeight="1"/>
    <row r="6929" s="391" customFormat="1" customHeight="1"/>
    <row r="6930" s="391" customFormat="1" customHeight="1"/>
    <row r="6931" s="391" customFormat="1" customHeight="1"/>
    <row r="6932" s="391" customFormat="1" customHeight="1"/>
    <row r="6933" s="391" customFormat="1" customHeight="1"/>
    <row r="6934" s="391" customFormat="1" customHeight="1"/>
    <row r="6935" s="391" customFormat="1" customHeight="1"/>
    <row r="6936" s="391" customFormat="1" customHeight="1"/>
    <row r="6937" s="391" customFormat="1" customHeight="1"/>
    <row r="6938" s="391" customFormat="1" customHeight="1"/>
    <row r="6939" s="391" customFormat="1" customHeight="1"/>
    <row r="6940" s="391" customFormat="1" customHeight="1"/>
    <row r="6941" s="391" customFormat="1" customHeight="1"/>
    <row r="6942" s="391" customFormat="1" customHeight="1"/>
    <row r="6943" s="391" customFormat="1" customHeight="1"/>
    <row r="6944" s="391" customFormat="1" customHeight="1"/>
    <row r="6945" s="391" customFormat="1" customHeight="1"/>
    <row r="6946" s="391" customFormat="1" customHeight="1"/>
    <row r="6947" s="391" customFormat="1" customHeight="1"/>
    <row r="6948" s="391" customFormat="1" customHeight="1"/>
    <row r="6949" s="391" customFormat="1" customHeight="1"/>
    <row r="6950" s="391" customFormat="1" customHeight="1"/>
    <row r="6951" s="391" customFormat="1" customHeight="1"/>
    <row r="6952" s="391" customFormat="1" customHeight="1"/>
    <row r="6953" s="391" customFormat="1" customHeight="1"/>
    <row r="6954" s="391" customFormat="1" customHeight="1"/>
    <row r="6955" s="391" customFormat="1" customHeight="1"/>
    <row r="6956" s="391" customFormat="1" customHeight="1"/>
    <row r="6957" s="391" customFormat="1" customHeight="1"/>
    <row r="6958" s="391" customFormat="1" customHeight="1"/>
    <row r="6959" s="391" customFormat="1" customHeight="1"/>
    <row r="6960" s="391" customFormat="1" customHeight="1"/>
    <row r="6961" s="391" customFormat="1" customHeight="1"/>
    <row r="6962" s="391" customFormat="1" customHeight="1"/>
    <row r="6963" s="391" customFormat="1" customHeight="1"/>
    <row r="6964" s="391" customFormat="1" customHeight="1"/>
    <row r="6965" s="391" customFormat="1" customHeight="1"/>
    <row r="6966" s="391" customFormat="1" customHeight="1"/>
    <row r="6967" s="391" customFormat="1" customHeight="1"/>
    <row r="6968" s="391" customFormat="1" customHeight="1"/>
    <row r="6969" s="391" customFormat="1" customHeight="1"/>
    <row r="6970" s="391" customFormat="1" customHeight="1"/>
    <row r="6971" s="391" customFormat="1" customHeight="1"/>
    <row r="6972" s="391" customFormat="1" customHeight="1"/>
    <row r="6973" s="391" customFormat="1" customHeight="1"/>
    <row r="6974" s="391" customFormat="1" customHeight="1"/>
    <row r="6975" s="391" customFormat="1" customHeight="1"/>
    <row r="6976" s="391" customFormat="1" customHeight="1"/>
    <row r="6977" s="391" customFormat="1" customHeight="1"/>
    <row r="6978" s="391" customFormat="1" customHeight="1"/>
    <row r="6979" s="391" customFormat="1" customHeight="1"/>
    <row r="6980" s="391" customFormat="1" customHeight="1"/>
    <row r="6981" s="391" customFormat="1" customHeight="1"/>
    <row r="6982" s="391" customFormat="1" customHeight="1"/>
    <row r="6983" s="391" customFormat="1" customHeight="1"/>
    <row r="6984" s="391" customFormat="1" customHeight="1"/>
    <row r="6985" s="391" customFormat="1" customHeight="1"/>
    <row r="6986" s="391" customFormat="1" customHeight="1"/>
    <row r="6987" s="391" customFormat="1" customHeight="1"/>
    <row r="6988" s="391" customFormat="1" customHeight="1"/>
    <row r="6989" s="391" customFormat="1" customHeight="1"/>
    <row r="6990" s="391" customFormat="1" customHeight="1"/>
    <row r="6991" s="391" customFormat="1" customHeight="1"/>
    <row r="6992" s="391" customFormat="1" customHeight="1"/>
    <row r="6993" s="391" customFormat="1" customHeight="1"/>
    <row r="6994" s="391" customFormat="1" customHeight="1"/>
    <row r="6995" s="391" customFormat="1" customHeight="1"/>
    <row r="6996" s="391" customFormat="1" customHeight="1"/>
    <row r="6997" s="391" customFormat="1" customHeight="1"/>
    <row r="6998" s="391" customFormat="1" customHeight="1"/>
    <row r="6999" s="391" customFormat="1" customHeight="1"/>
    <row r="7000" s="391" customFormat="1" customHeight="1"/>
    <row r="7001" s="391" customFormat="1" customHeight="1"/>
    <row r="7002" s="391" customFormat="1" customHeight="1"/>
    <row r="7003" s="391" customFormat="1" customHeight="1"/>
    <row r="7004" s="391" customFormat="1" customHeight="1"/>
    <row r="7005" s="391" customFormat="1" customHeight="1"/>
    <row r="7006" s="391" customFormat="1" customHeight="1"/>
    <row r="7007" s="391" customFormat="1" customHeight="1"/>
    <row r="7008" s="391" customFormat="1" customHeight="1"/>
    <row r="7009" s="391" customFormat="1" customHeight="1"/>
    <row r="7010" s="391" customFormat="1" customHeight="1"/>
    <row r="7011" s="391" customFormat="1" customHeight="1"/>
    <row r="7012" s="391" customFormat="1" customHeight="1"/>
    <row r="7013" s="391" customFormat="1" customHeight="1"/>
    <row r="7014" s="391" customFormat="1" customHeight="1"/>
    <row r="7015" s="391" customFormat="1" customHeight="1"/>
    <row r="7016" s="391" customFormat="1" customHeight="1"/>
    <row r="7017" s="391" customFormat="1" customHeight="1"/>
    <row r="7018" s="391" customFormat="1" customHeight="1"/>
    <row r="7019" s="391" customFormat="1" customHeight="1"/>
    <row r="7020" s="391" customFormat="1" customHeight="1"/>
    <row r="7021" s="391" customFormat="1" customHeight="1"/>
    <row r="7022" s="391" customFormat="1" customHeight="1"/>
    <row r="7023" s="391" customFormat="1" customHeight="1"/>
    <row r="7024" s="391" customFormat="1" customHeight="1"/>
    <row r="7025" s="391" customFormat="1" customHeight="1"/>
    <row r="7026" s="391" customFormat="1" customHeight="1"/>
    <row r="7027" s="391" customFormat="1" customHeight="1"/>
    <row r="7028" s="391" customFormat="1" customHeight="1"/>
    <row r="7029" s="391" customFormat="1" customHeight="1"/>
    <row r="7030" s="391" customFormat="1" customHeight="1"/>
    <row r="7031" s="391" customFormat="1" customHeight="1"/>
    <row r="7032" s="391" customFormat="1" customHeight="1"/>
    <row r="7033" s="391" customFormat="1" customHeight="1"/>
    <row r="7034" s="391" customFormat="1" customHeight="1"/>
    <row r="7035" s="391" customFormat="1" customHeight="1"/>
    <row r="7036" s="391" customFormat="1" customHeight="1"/>
    <row r="7037" s="391" customFormat="1" customHeight="1"/>
    <row r="7038" s="391" customFormat="1" customHeight="1"/>
    <row r="7039" s="391" customFormat="1" customHeight="1"/>
    <row r="7040" s="391" customFormat="1" customHeight="1"/>
    <row r="7041" s="391" customFormat="1" customHeight="1"/>
    <row r="7042" s="391" customFormat="1" customHeight="1"/>
    <row r="7043" s="391" customFormat="1" customHeight="1"/>
    <row r="7044" s="391" customFormat="1" customHeight="1"/>
    <row r="7045" s="391" customFormat="1" customHeight="1"/>
    <row r="7046" s="391" customFormat="1" customHeight="1"/>
    <row r="7047" s="391" customFormat="1" customHeight="1"/>
    <row r="7048" s="391" customFormat="1" customHeight="1"/>
    <row r="7049" s="391" customFormat="1" customHeight="1"/>
    <row r="7050" s="391" customFormat="1" customHeight="1"/>
    <row r="7051" s="391" customFormat="1" customHeight="1"/>
    <row r="7052" s="391" customFormat="1" customHeight="1"/>
    <row r="7053" s="391" customFormat="1" customHeight="1"/>
    <row r="7054" s="391" customFormat="1" customHeight="1"/>
    <row r="7055" s="391" customFormat="1" customHeight="1"/>
    <row r="7056" s="391" customFormat="1" customHeight="1"/>
    <row r="7057" s="391" customFormat="1" customHeight="1"/>
    <row r="7058" s="391" customFormat="1" customHeight="1"/>
    <row r="7059" s="391" customFormat="1" customHeight="1"/>
    <row r="7060" s="391" customFormat="1" customHeight="1"/>
    <row r="7061" s="391" customFormat="1" customHeight="1"/>
    <row r="7062" s="391" customFormat="1" customHeight="1"/>
    <row r="7063" s="391" customFormat="1" customHeight="1"/>
    <row r="7064" s="391" customFormat="1" customHeight="1"/>
    <row r="7065" s="391" customFormat="1" customHeight="1"/>
    <row r="7066" s="391" customFormat="1" customHeight="1"/>
    <row r="7067" s="391" customFormat="1" customHeight="1"/>
    <row r="7068" s="391" customFormat="1" customHeight="1"/>
    <row r="7069" s="391" customFormat="1" customHeight="1"/>
    <row r="7070" s="391" customFormat="1" customHeight="1"/>
    <row r="7071" s="391" customFormat="1" customHeight="1"/>
    <row r="7072" s="391" customFormat="1" customHeight="1"/>
    <row r="7073" s="391" customFormat="1" customHeight="1"/>
    <row r="7074" s="391" customFormat="1" customHeight="1"/>
    <row r="7075" s="391" customFormat="1" customHeight="1"/>
    <row r="7076" s="391" customFormat="1" customHeight="1"/>
    <row r="7077" s="391" customFormat="1" customHeight="1"/>
    <row r="7078" s="391" customFormat="1" customHeight="1"/>
    <row r="7079" s="391" customFormat="1" customHeight="1"/>
    <row r="7080" s="391" customFormat="1" customHeight="1"/>
    <row r="7081" s="391" customFormat="1" customHeight="1"/>
    <row r="7082" s="391" customFormat="1" customHeight="1"/>
    <row r="7083" s="391" customFormat="1" customHeight="1"/>
    <row r="7084" s="391" customFormat="1" customHeight="1"/>
    <row r="7085" s="391" customFormat="1" customHeight="1"/>
    <row r="7086" s="391" customFormat="1" customHeight="1"/>
    <row r="7087" s="391" customFormat="1" customHeight="1"/>
    <row r="7088" s="391" customFormat="1" customHeight="1"/>
    <row r="7089" s="391" customFormat="1" customHeight="1"/>
    <row r="7090" s="391" customFormat="1" customHeight="1"/>
    <row r="7091" s="391" customFormat="1" customHeight="1"/>
    <row r="7092" s="391" customFormat="1" customHeight="1"/>
    <row r="7093" s="391" customFormat="1" customHeight="1"/>
    <row r="7094" s="391" customFormat="1" customHeight="1"/>
    <row r="7095" s="391" customFormat="1" customHeight="1"/>
    <row r="7096" s="391" customFormat="1" customHeight="1"/>
    <row r="7097" s="391" customFormat="1" customHeight="1"/>
    <row r="7098" s="391" customFormat="1" customHeight="1"/>
    <row r="7099" s="391" customFormat="1" customHeight="1"/>
    <row r="7100" s="391" customFormat="1" customHeight="1"/>
    <row r="7101" s="391" customFormat="1" customHeight="1"/>
    <row r="7102" s="391" customFormat="1" customHeight="1"/>
    <row r="7103" s="391" customFormat="1" customHeight="1"/>
    <row r="7104" s="391" customFormat="1" customHeight="1"/>
    <row r="7105" s="391" customFormat="1" customHeight="1"/>
    <row r="7106" s="391" customFormat="1" customHeight="1"/>
    <row r="7107" s="391" customFormat="1" customHeight="1"/>
    <row r="7108" s="391" customFormat="1" customHeight="1"/>
    <row r="7109" s="391" customFormat="1" customHeight="1"/>
    <row r="7110" s="391" customFormat="1" customHeight="1"/>
    <row r="7111" s="391" customFormat="1" customHeight="1"/>
    <row r="7112" s="391" customFormat="1" customHeight="1"/>
    <row r="7113" s="391" customFormat="1" customHeight="1"/>
    <row r="7114" s="391" customFormat="1" customHeight="1"/>
    <row r="7115" s="391" customFormat="1" customHeight="1"/>
    <row r="7116" s="391" customFormat="1" customHeight="1"/>
    <row r="7117" s="391" customFormat="1" customHeight="1"/>
    <row r="7118" s="391" customFormat="1" customHeight="1"/>
    <row r="7119" s="391" customFormat="1" customHeight="1"/>
    <row r="7120" s="391" customFormat="1" customHeight="1"/>
    <row r="7121" s="391" customFormat="1" customHeight="1"/>
    <row r="7122" s="391" customFormat="1" customHeight="1"/>
    <row r="7123" s="391" customFormat="1" customHeight="1"/>
    <row r="7124" s="391" customFormat="1" customHeight="1"/>
    <row r="7125" s="391" customFormat="1" customHeight="1"/>
    <row r="7126" s="391" customFormat="1" customHeight="1"/>
    <row r="7127" s="391" customFormat="1" customHeight="1"/>
    <row r="7128" s="391" customFormat="1" customHeight="1"/>
    <row r="7129" s="391" customFormat="1" customHeight="1"/>
    <row r="7130" s="391" customFormat="1" customHeight="1"/>
    <row r="7131" s="391" customFormat="1" customHeight="1"/>
    <row r="7132" s="391" customFormat="1" customHeight="1"/>
    <row r="7133" s="391" customFormat="1" customHeight="1"/>
    <row r="7134" s="391" customFormat="1" customHeight="1"/>
    <row r="7135" s="391" customFormat="1" customHeight="1"/>
    <row r="7136" s="391" customFormat="1" customHeight="1"/>
    <row r="7137" s="391" customFormat="1" customHeight="1"/>
    <row r="7138" s="391" customFormat="1" customHeight="1"/>
    <row r="7139" s="391" customFormat="1" customHeight="1"/>
    <row r="7140" s="391" customFormat="1" customHeight="1"/>
    <row r="7141" s="391" customFormat="1" customHeight="1"/>
    <row r="7142" s="391" customFormat="1" customHeight="1"/>
    <row r="7143" s="391" customFormat="1" customHeight="1"/>
    <row r="7144" s="391" customFormat="1" customHeight="1"/>
    <row r="7145" s="391" customFormat="1" customHeight="1"/>
    <row r="7146" s="391" customFormat="1" customHeight="1"/>
    <row r="7147" s="391" customFormat="1" customHeight="1"/>
    <row r="7148" s="391" customFormat="1" customHeight="1"/>
    <row r="7149" s="391" customFormat="1" customHeight="1"/>
    <row r="7150" s="391" customFormat="1" customHeight="1"/>
    <row r="7151" s="391" customFormat="1" customHeight="1"/>
    <row r="7152" s="391" customFormat="1" customHeight="1"/>
    <row r="7153" s="391" customFormat="1" customHeight="1"/>
    <row r="7154" s="391" customFormat="1" customHeight="1"/>
    <row r="7155" s="391" customFormat="1" customHeight="1"/>
    <row r="7156" s="391" customFormat="1" customHeight="1"/>
    <row r="7157" s="391" customFormat="1" customHeight="1"/>
    <row r="7158" s="391" customFormat="1" customHeight="1"/>
    <row r="7159" s="391" customFormat="1" customHeight="1"/>
    <row r="7160" s="391" customFormat="1" customHeight="1"/>
    <row r="7161" s="391" customFormat="1" customHeight="1"/>
    <row r="7162" s="391" customFormat="1" customHeight="1"/>
    <row r="7163" s="391" customFormat="1" customHeight="1"/>
    <row r="7164" s="391" customFormat="1" customHeight="1"/>
    <row r="7165" s="391" customFormat="1" customHeight="1"/>
    <row r="7166" s="391" customFormat="1" customHeight="1"/>
    <row r="7167" s="391" customFormat="1" customHeight="1"/>
    <row r="7168" s="391" customFormat="1" customHeight="1"/>
    <row r="7169" s="391" customFormat="1" customHeight="1"/>
    <row r="7170" s="391" customFormat="1" customHeight="1"/>
    <row r="7171" s="391" customFormat="1" customHeight="1"/>
    <row r="7172" s="391" customFormat="1" customHeight="1"/>
    <row r="7173" s="391" customFormat="1" customHeight="1"/>
    <row r="7174" s="391" customFormat="1" customHeight="1"/>
    <row r="7175" s="391" customFormat="1" customHeight="1"/>
    <row r="7176" s="391" customFormat="1" customHeight="1"/>
    <row r="7177" s="391" customFormat="1" customHeight="1"/>
    <row r="7178" s="391" customFormat="1" customHeight="1"/>
    <row r="7179" s="391" customFormat="1" customHeight="1"/>
    <row r="7180" s="391" customFormat="1" customHeight="1"/>
    <row r="7181" s="391" customFormat="1" customHeight="1"/>
    <row r="7182" s="391" customFormat="1" customHeight="1"/>
    <row r="7183" s="391" customFormat="1" customHeight="1"/>
    <row r="7184" s="391" customFormat="1" customHeight="1"/>
    <row r="7185" s="391" customFormat="1" customHeight="1"/>
    <row r="7186" s="391" customFormat="1" customHeight="1"/>
    <row r="7187" s="391" customFormat="1" customHeight="1"/>
    <row r="7188" s="391" customFormat="1" customHeight="1"/>
    <row r="7189" s="391" customFormat="1" customHeight="1"/>
    <row r="7190" s="391" customFormat="1" customHeight="1"/>
    <row r="7191" s="391" customFormat="1" customHeight="1"/>
    <row r="7192" s="391" customFormat="1" customHeight="1"/>
    <row r="7193" s="391" customFormat="1" customHeight="1"/>
    <row r="7194" s="391" customFormat="1" customHeight="1"/>
    <row r="7195" s="391" customFormat="1" customHeight="1"/>
    <row r="7196" s="391" customFormat="1" customHeight="1"/>
    <row r="7197" s="391" customFormat="1" customHeight="1"/>
    <row r="7198" s="391" customFormat="1" customHeight="1"/>
    <row r="7199" s="391" customFormat="1" customHeight="1"/>
    <row r="7200" s="391" customFormat="1" customHeight="1"/>
    <row r="7201" s="391" customFormat="1" customHeight="1"/>
    <row r="7202" s="391" customFormat="1" customHeight="1"/>
    <row r="7203" s="391" customFormat="1" customHeight="1"/>
    <row r="7204" s="391" customFormat="1" customHeight="1"/>
    <row r="7205" s="391" customFormat="1" customHeight="1"/>
    <row r="7206" s="391" customFormat="1" customHeight="1"/>
    <row r="7207" s="391" customFormat="1" customHeight="1"/>
    <row r="7208" s="391" customFormat="1" customHeight="1"/>
    <row r="7209" s="391" customFormat="1" customHeight="1"/>
    <row r="7210" s="391" customFormat="1" customHeight="1"/>
    <row r="7211" s="391" customFormat="1" customHeight="1"/>
    <row r="7212" s="391" customFormat="1" customHeight="1"/>
    <row r="7213" s="391" customFormat="1" customHeight="1"/>
    <row r="7214" s="391" customFormat="1" customHeight="1"/>
    <row r="7215" s="391" customFormat="1" customHeight="1"/>
    <row r="7216" s="391" customFormat="1" customHeight="1"/>
    <row r="7217" s="391" customFormat="1" customHeight="1"/>
    <row r="7218" s="391" customFormat="1" customHeight="1"/>
    <row r="7219" s="391" customFormat="1" customHeight="1"/>
    <row r="7220" s="391" customFormat="1" customHeight="1"/>
    <row r="7221" s="391" customFormat="1" customHeight="1"/>
    <row r="7222" s="391" customFormat="1" customHeight="1"/>
    <row r="7223" s="391" customFormat="1" customHeight="1"/>
    <row r="7224" s="391" customFormat="1" customHeight="1"/>
    <row r="7225" s="391" customFormat="1" customHeight="1"/>
    <row r="7226" s="391" customFormat="1" customHeight="1"/>
    <row r="7227" s="391" customFormat="1" customHeight="1"/>
    <row r="7228" s="391" customFormat="1" customHeight="1"/>
    <row r="7229" s="391" customFormat="1" customHeight="1"/>
    <row r="7230" s="391" customFormat="1" customHeight="1"/>
    <row r="7231" s="391" customFormat="1" customHeight="1"/>
    <row r="7232" s="391" customFormat="1" customHeight="1"/>
    <row r="7233" s="391" customFormat="1" customHeight="1"/>
    <row r="7234" s="391" customFormat="1" customHeight="1"/>
    <row r="7235" s="391" customFormat="1" customHeight="1"/>
    <row r="7236" s="391" customFormat="1" customHeight="1"/>
    <row r="7237" s="391" customFormat="1" customHeight="1"/>
    <row r="7238" s="391" customFormat="1" customHeight="1"/>
    <row r="7239" s="391" customFormat="1" customHeight="1"/>
    <row r="7240" s="391" customFormat="1" customHeight="1"/>
    <row r="7241" s="391" customFormat="1" customHeight="1"/>
    <row r="7242" s="391" customFormat="1" customHeight="1"/>
    <row r="7243" s="391" customFormat="1" customHeight="1"/>
    <row r="7244" s="391" customFormat="1" customHeight="1"/>
    <row r="7245" s="391" customFormat="1" customHeight="1"/>
    <row r="7246" s="391" customFormat="1" customHeight="1"/>
    <row r="7247" s="391" customFormat="1" customHeight="1"/>
    <row r="7248" s="391" customFormat="1" customHeight="1"/>
    <row r="7249" s="391" customFormat="1" customHeight="1"/>
    <row r="7250" s="391" customFormat="1" customHeight="1"/>
    <row r="7251" s="391" customFormat="1" customHeight="1"/>
    <row r="7252" s="391" customFormat="1" customHeight="1"/>
    <row r="7253" s="391" customFormat="1" customHeight="1"/>
    <row r="7254" s="391" customFormat="1" customHeight="1"/>
    <row r="7255" s="391" customFormat="1" customHeight="1"/>
    <row r="7256" s="391" customFormat="1" customHeight="1"/>
    <row r="7257" s="391" customFormat="1" customHeight="1"/>
    <row r="7258" s="391" customFormat="1" customHeight="1"/>
    <row r="7259" s="391" customFormat="1" customHeight="1"/>
    <row r="7260" s="391" customFormat="1" customHeight="1"/>
    <row r="7261" s="391" customFormat="1" customHeight="1"/>
    <row r="7262" s="391" customFormat="1" customHeight="1"/>
    <row r="7263" s="391" customFormat="1" customHeight="1"/>
    <row r="7264" s="391" customFormat="1" customHeight="1"/>
    <row r="7265" s="391" customFormat="1" customHeight="1"/>
    <row r="7266" s="391" customFormat="1" customHeight="1"/>
    <row r="7267" s="391" customFormat="1" customHeight="1"/>
    <row r="7268" s="391" customFormat="1" customHeight="1"/>
    <row r="7269" s="391" customFormat="1" customHeight="1"/>
    <row r="7270" s="391" customFormat="1" customHeight="1"/>
    <row r="7271" s="391" customFormat="1" customHeight="1"/>
    <row r="7272" s="391" customFormat="1" customHeight="1"/>
    <row r="7273" s="391" customFormat="1" customHeight="1"/>
    <row r="7274" s="391" customFormat="1" customHeight="1"/>
    <row r="7275" s="391" customFormat="1" customHeight="1"/>
    <row r="7276" s="391" customFormat="1" customHeight="1"/>
    <row r="7277" s="391" customFormat="1" customHeight="1"/>
    <row r="7278" s="391" customFormat="1" customHeight="1"/>
    <row r="7279" s="391" customFormat="1" customHeight="1"/>
    <row r="7280" s="391" customFormat="1" customHeight="1"/>
    <row r="7281" s="391" customFormat="1" customHeight="1"/>
    <row r="7282" s="391" customFormat="1" customHeight="1"/>
    <row r="7283" s="391" customFormat="1" customHeight="1"/>
    <row r="7284" s="391" customFormat="1" customHeight="1"/>
    <row r="7285" s="391" customFormat="1" customHeight="1"/>
    <row r="7286" s="391" customFormat="1" customHeight="1"/>
    <row r="7287" s="391" customFormat="1" customHeight="1"/>
    <row r="7288" s="391" customFormat="1" customHeight="1"/>
    <row r="7289" s="391" customFormat="1" customHeight="1"/>
    <row r="7290" s="391" customFormat="1" customHeight="1"/>
    <row r="7291" s="391" customFormat="1" customHeight="1"/>
    <row r="7292" s="391" customFormat="1" customHeight="1"/>
    <row r="7293" s="391" customFormat="1" customHeight="1"/>
    <row r="7294" s="391" customFormat="1" customHeight="1"/>
    <row r="7295" s="391" customFormat="1" customHeight="1"/>
    <row r="7296" s="391" customFormat="1" customHeight="1"/>
    <row r="7297" s="391" customFormat="1" customHeight="1"/>
    <row r="7298" s="391" customFormat="1" customHeight="1"/>
    <row r="7299" s="391" customFormat="1" customHeight="1"/>
    <row r="7300" s="391" customFormat="1" customHeight="1"/>
    <row r="7301" s="391" customFormat="1" customHeight="1"/>
    <row r="7302" s="391" customFormat="1" customHeight="1"/>
    <row r="7303" s="391" customFormat="1" customHeight="1"/>
    <row r="7304" s="391" customFormat="1" customHeight="1"/>
    <row r="7305" s="391" customFormat="1" customHeight="1"/>
    <row r="7306" s="391" customFormat="1" customHeight="1"/>
    <row r="7307" s="391" customFormat="1" customHeight="1"/>
    <row r="7308" s="391" customFormat="1" customHeight="1"/>
    <row r="7309" s="391" customFormat="1" customHeight="1"/>
    <row r="7310" s="391" customFormat="1" customHeight="1"/>
    <row r="7311" s="391" customFormat="1" customHeight="1"/>
    <row r="7312" s="391" customFormat="1" customHeight="1"/>
    <row r="7313" s="391" customFormat="1" customHeight="1"/>
    <row r="7314" s="391" customFormat="1" customHeight="1"/>
    <row r="7315" s="391" customFormat="1" customHeight="1"/>
    <row r="7316" s="391" customFormat="1" customHeight="1"/>
    <row r="7317" s="391" customFormat="1" customHeight="1"/>
    <row r="7318" s="391" customFormat="1" customHeight="1"/>
    <row r="7319" s="391" customFormat="1" customHeight="1"/>
    <row r="7320" s="391" customFormat="1" customHeight="1"/>
    <row r="7321" s="391" customFormat="1" customHeight="1"/>
    <row r="7322" s="391" customFormat="1" customHeight="1"/>
    <row r="7323" s="391" customFormat="1" customHeight="1"/>
    <row r="7324" s="391" customFormat="1" customHeight="1"/>
    <row r="7325" s="391" customFormat="1" customHeight="1"/>
    <row r="7326" s="391" customFormat="1" customHeight="1"/>
    <row r="7327" s="391" customFormat="1" customHeight="1"/>
    <row r="7328" s="391" customFormat="1" customHeight="1"/>
    <row r="7329" s="391" customFormat="1" customHeight="1"/>
    <row r="7330" s="391" customFormat="1" customHeight="1"/>
    <row r="7331" s="391" customFormat="1" customHeight="1"/>
    <row r="7332" s="391" customFormat="1" customHeight="1"/>
    <row r="7333" s="391" customFormat="1" customHeight="1"/>
    <row r="7334" s="391" customFormat="1" customHeight="1"/>
    <row r="7335" s="391" customFormat="1" customHeight="1"/>
    <row r="7336" s="391" customFormat="1" customHeight="1"/>
    <row r="7337" s="391" customFormat="1" customHeight="1"/>
    <row r="7338" s="391" customFormat="1" customHeight="1"/>
    <row r="7339" s="391" customFormat="1" customHeight="1"/>
    <row r="7340" s="391" customFormat="1" customHeight="1"/>
    <row r="7341" s="391" customFormat="1" customHeight="1"/>
    <row r="7342" s="391" customFormat="1" customHeight="1"/>
    <row r="7343" s="391" customFormat="1" customHeight="1"/>
    <row r="7344" s="391" customFormat="1" customHeight="1"/>
    <row r="7345" s="391" customFormat="1" customHeight="1"/>
    <row r="7346" s="391" customFormat="1" customHeight="1"/>
    <row r="7347" s="391" customFormat="1" customHeight="1"/>
    <row r="7348" s="391" customFormat="1" customHeight="1"/>
    <row r="7349" s="391" customFormat="1" customHeight="1"/>
    <row r="7350" s="391" customFormat="1" customHeight="1"/>
    <row r="7351" s="391" customFormat="1" customHeight="1"/>
    <row r="7352" s="391" customFormat="1" customHeight="1"/>
    <row r="7353" s="391" customFormat="1" customHeight="1"/>
    <row r="7354" s="391" customFormat="1" customHeight="1"/>
    <row r="7355" s="391" customFormat="1" customHeight="1"/>
    <row r="7356" s="391" customFormat="1" customHeight="1"/>
    <row r="7357" s="391" customFormat="1" customHeight="1"/>
    <row r="7358" s="391" customFormat="1" customHeight="1"/>
    <row r="7359" s="391" customFormat="1" customHeight="1"/>
    <row r="7360" s="391" customFormat="1" customHeight="1"/>
    <row r="7361" s="391" customFormat="1" customHeight="1"/>
    <row r="7362" s="391" customFormat="1" customHeight="1"/>
    <row r="7363" s="391" customFormat="1" customHeight="1"/>
    <row r="7364" s="391" customFormat="1" customHeight="1"/>
    <row r="7365" s="391" customFormat="1" customHeight="1"/>
    <row r="7366" s="391" customFormat="1" customHeight="1"/>
    <row r="7367" s="391" customFormat="1" customHeight="1"/>
    <row r="7368" s="391" customFormat="1" customHeight="1"/>
    <row r="7369" s="391" customFormat="1" customHeight="1"/>
    <row r="7370" s="391" customFormat="1" customHeight="1"/>
    <row r="7371" s="391" customFormat="1" customHeight="1"/>
    <row r="7372" s="391" customFormat="1" customHeight="1"/>
    <row r="7373" s="391" customFormat="1" customHeight="1"/>
    <row r="7374" s="391" customFormat="1" customHeight="1"/>
    <row r="7375" s="391" customFormat="1" customHeight="1"/>
    <row r="7376" s="391" customFormat="1" customHeight="1"/>
    <row r="7377" s="391" customFormat="1" customHeight="1"/>
    <row r="7378" s="391" customFormat="1" customHeight="1"/>
    <row r="7379" s="391" customFormat="1" customHeight="1"/>
    <row r="7380" s="391" customFormat="1" customHeight="1"/>
    <row r="7381" s="391" customFormat="1" customHeight="1"/>
    <row r="7382" s="391" customFormat="1" customHeight="1"/>
    <row r="7383" s="391" customFormat="1" customHeight="1"/>
    <row r="7384" s="391" customFormat="1" customHeight="1"/>
    <row r="7385" s="391" customFormat="1" customHeight="1"/>
    <row r="7386" s="391" customFormat="1" customHeight="1"/>
    <row r="7387" s="391" customFormat="1" customHeight="1"/>
    <row r="7388" s="391" customFormat="1" customHeight="1"/>
    <row r="7389" s="391" customFormat="1" customHeight="1"/>
    <row r="7390" s="391" customFormat="1" customHeight="1"/>
    <row r="7391" s="391" customFormat="1" customHeight="1"/>
    <row r="7392" s="391" customFormat="1" customHeight="1"/>
    <row r="7393" s="391" customFormat="1" customHeight="1"/>
    <row r="7394" s="391" customFormat="1" customHeight="1"/>
    <row r="7395" s="391" customFormat="1" customHeight="1"/>
    <row r="7396" s="391" customFormat="1" customHeight="1"/>
    <row r="7397" s="391" customFormat="1" customHeight="1"/>
    <row r="7398" s="391" customFormat="1" customHeight="1"/>
    <row r="7399" s="391" customFormat="1" customHeight="1"/>
    <row r="7400" s="391" customFormat="1" customHeight="1"/>
    <row r="7401" s="391" customFormat="1" customHeight="1"/>
    <row r="7402" s="391" customFormat="1" customHeight="1"/>
    <row r="7403" s="391" customFormat="1" customHeight="1"/>
    <row r="7404" s="391" customFormat="1" customHeight="1"/>
    <row r="7405" s="391" customFormat="1" customHeight="1"/>
    <row r="7406" s="391" customFormat="1" customHeight="1"/>
    <row r="7407" s="391" customFormat="1" customHeight="1"/>
    <row r="7408" s="391" customFormat="1" customHeight="1"/>
    <row r="7409" s="391" customFormat="1" customHeight="1"/>
    <row r="7410" s="391" customFormat="1" customHeight="1"/>
    <row r="7411" s="391" customFormat="1" customHeight="1"/>
    <row r="7412" s="391" customFormat="1" customHeight="1"/>
    <row r="7413" s="391" customFormat="1" customHeight="1"/>
    <row r="7414" s="391" customFormat="1" customHeight="1"/>
    <row r="7415" s="391" customFormat="1" customHeight="1"/>
    <row r="7416" s="391" customFormat="1" customHeight="1"/>
    <row r="7417" s="391" customFormat="1" customHeight="1"/>
    <row r="7418" s="391" customFormat="1" customHeight="1"/>
    <row r="7419" s="391" customFormat="1" customHeight="1"/>
    <row r="7420" s="391" customFormat="1" customHeight="1"/>
    <row r="7421" s="391" customFormat="1" customHeight="1"/>
    <row r="7422" s="391" customFormat="1" customHeight="1"/>
    <row r="7423" s="391" customFormat="1" customHeight="1"/>
    <row r="7424" s="391" customFormat="1" customHeight="1"/>
    <row r="7425" s="391" customFormat="1" customHeight="1"/>
    <row r="7426" s="391" customFormat="1" customHeight="1"/>
    <row r="7427" s="391" customFormat="1" customHeight="1"/>
    <row r="7428" s="391" customFormat="1" customHeight="1"/>
    <row r="7429" s="391" customFormat="1" customHeight="1"/>
    <row r="7430" s="391" customFormat="1" customHeight="1"/>
    <row r="7431" s="391" customFormat="1" customHeight="1"/>
    <row r="7432" s="391" customFormat="1" customHeight="1"/>
    <row r="7433" s="391" customFormat="1" customHeight="1"/>
    <row r="7434" s="391" customFormat="1" customHeight="1"/>
    <row r="7435" s="391" customFormat="1" customHeight="1"/>
    <row r="7436" s="391" customFormat="1" customHeight="1"/>
    <row r="7437" s="391" customFormat="1" customHeight="1"/>
    <row r="7438" s="391" customFormat="1" customHeight="1"/>
    <row r="7439" s="391" customFormat="1" customHeight="1"/>
    <row r="7440" s="391" customFormat="1" customHeight="1"/>
    <row r="7441" s="391" customFormat="1" customHeight="1"/>
    <row r="7442" s="391" customFormat="1" customHeight="1"/>
    <row r="7443" s="391" customFormat="1" customHeight="1"/>
    <row r="7444" s="391" customFormat="1" customHeight="1"/>
    <row r="7445" s="391" customFormat="1" customHeight="1"/>
    <row r="7446" s="391" customFormat="1" customHeight="1"/>
    <row r="7447" s="391" customFormat="1" customHeight="1"/>
    <row r="7448" s="391" customFormat="1" customHeight="1"/>
    <row r="7449" s="391" customFormat="1" customHeight="1"/>
    <row r="7450" s="391" customFormat="1" customHeight="1"/>
    <row r="7451" s="391" customFormat="1" customHeight="1"/>
    <row r="7452" s="391" customFormat="1" customHeight="1"/>
    <row r="7453" s="391" customFormat="1" customHeight="1"/>
    <row r="7454" s="391" customFormat="1" customHeight="1"/>
    <row r="7455" s="391" customFormat="1" customHeight="1"/>
    <row r="7456" s="391" customFormat="1" customHeight="1"/>
    <row r="7457" s="391" customFormat="1" customHeight="1"/>
    <row r="7458" s="391" customFormat="1" customHeight="1"/>
    <row r="7459" s="391" customFormat="1" customHeight="1"/>
    <row r="7460" s="391" customFormat="1" customHeight="1"/>
    <row r="7461" s="391" customFormat="1" customHeight="1"/>
    <row r="7462" s="391" customFormat="1" customHeight="1"/>
    <row r="7463" s="391" customFormat="1" customHeight="1"/>
    <row r="7464" s="391" customFormat="1" customHeight="1"/>
    <row r="7465" s="391" customFormat="1" customHeight="1"/>
    <row r="7466" s="391" customFormat="1" customHeight="1"/>
    <row r="7467" s="391" customFormat="1" customHeight="1"/>
    <row r="7468" s="391" customFormat="1" customHeight="1"/>
    <row r="7469" s="391" customFormat="1" customHeight="1"/>
    <row r="7470" s="391" customFormat="1" customHeight="1"/>
    <row r="7471" s="391" customFormat="1" customHeight="1"/>
    <row r="7472" s="391" customFormat="1" customHeight="1"/>
    <row r="7473" s="391" customFormat="1" customHeight="1"/>
    <row r="7474" s="391" customFormat="1" customHeight="1"/>
    <row r="7475" s="391" customFormat="1" customHeight="1"/>
    <row r="7476" s="391" customFormat="1" customHeight="1"/>
    <row r="7477" s="391" customFormat="1" customHeight="1"/>
    <row r="7478" s="391" customFormat="1" customHeight="1"/>
    <row r="7479" s="391" customFormat="1" customHeight="1"/>
    <row r="7480" s="391" customFormat="1" customHeight="1"/>
    <row r="7481" s="391" customFormat="1" customHeight="1"/>
    <row r="7482" s="391" customFormat="1" customHeight="1"/>
    <row r="7483" s="391" customFormat="1" customHeight="1"/>
    <row r="7484" s="391" customFormat="1" customHeight="1"/>
    <row r="7485" s="391" customFormat="1" customHeight="1"/>
    <row r="7486" s="391" customFormat="1" customHeight="1"/>
    <row r="7487" s="391" customFormat="1" customHeight="1"/>
    <row r="7488" s="391" customFormat="1" customHeight="1"/>
    <row r="7489" s="391" customFormat="1" customHeight="1"/>
    <row r="7490" s="391" customFormat="1" customHeight="1"/>
    <row r="7491" s="391" customFormat="1" customHeight="1"/>
    <row r="7492" s="391" customFormat="1" customHeight="1"/>
    <row r="7493" s="391" customFormat="1" customHeight="1"/>
    <row r="7494" s="391" customFormat="1" customHeight="1"/>
    <row r="7495" s="391" customFormat="1" customHeight="1"/>
    <row r="7496" s="391" customFormat="1" customHeight="1"/>
    <row r="7497" s="391" customFormat="1" customHeight="1"/>
    <row r="7498" s="391" customFormat="1" customHeight="1"/>
    <row r="7499" s="391" customFormat="1" customHeight="1"/>
    <row r="7500" s="391" customFormat="1" customHeight="1"/>
    <row r="7501" s="391" customFormat="1" customHeight="1"/>
    <row r="7502" s="391" customFormat="1" customHeight="1"/>
    <row r="7503" s="391" customFormat="1" customHeight="1"/>
    <row r="7504" s="391" customFormat="1" customHeight="1"/>
    <row r="7505" s="391" customFormat="1" customHeight="1"/>
    <row r="7506" s="391" customFormat="1" customHeight="1"/>
    <row r="7507" s="391" customFormat="1" customHeight="1"/>
    <row r="7508" s="391" customFormat="1" customHeight="1"/>
    <row r="7509" s="391" customFormat="1" customHeight="1"/>
    <row r="7510" s="391" customFormat="1" customHeight="1"/>
    <row r="7511" s="391" customFormat="1" customHeight="1"/>
    <row r="7512" s="391" customFormat="1" customHeight="1"/>
    <row r="7513" s="391" customFormat="1" customHeight="1"/>
    <row r="7514" s="391" customFormat="1" customHeight="1"/>
    <row r="7515" s="391" customFormat="1" customHeight="1"/>
    <row r="7516" s="391" customFormat="1" customHeight="1"/>
    <row r="7517" s="391" customFormat="1" customHeight="1"/>
    <row r="7518" s="391" customFormat="1" customHeight="1"/>
    <row r="7519" s="391" customFormat="1" customHeight="1"/>
    <row r="7520" s="391" customFormat="1" customHeight="1"/>
    <row r="7521" s="391" customFormat="1" customHeight="1"/>
    <row r="7522" s="391" customFormat="1" customHeight="1"/>
    <row r="7523" s="391" customFormat="1" customHeight="1"/>
    <row r="7524" s="391" customFormat="1" customHeight="1"/>
    <row r="7525" s="391" customFormat="1" customHeight="1"/>
    <row r="7526" s="391" customFormat="1" customHeight="1"/>
    <row r="7527" s="391" customFormat="1" customHeight="1"/>
    <row r="7528" s="391" customFormat="1" customHeight="1"/>
    <row r="7529" s="391" customFormat="1" customHeight="1"/>
    <row r="7530" s="391" customFormat="1" customHeight="1"/>
    <row r="7531" s="391" customFormat="1" customHeight="1"/>
    <row r="7532" s="391" customFormat="1" customHeight="1"/>
    <row r="7533" s="391" customFormat="1" customHeight="1"/>
    <row r="7534" s="391" customFormat="1" customHeight="1"/>
    <row r="7535" s="391" customFormat="1" customHeight="1"/>
    <row r="7536" s="391" customFormat="1" customHeight="1"/>
    <row r="7537" s="391" customFormat="1" customHeight="1"/>
    <row r="7538" s="391" customFormat="1" customHeight="1"/>
    <row r="7539" s="391" customFormat="1" customHeight="1"/>
    <row r="7540" s="391" customFormat="1" customHeight="1"/>
    <row r="7541" s="391" customFormat="1" customHeight="1"/>
    <row r="7542" s="391" customFormat="1" customHeight="1"/>
    <row r="7543" s="391" customFormat="1" customHeight="1"/>
    <row r="7544" s="391" customFormat="1" customHeight="1"/>
    <row r="7545" s="391" customFormat="1" customHeight="1"/>
    <row r="7546" s="391" customFormat="1" customHeight="1"/>
    <row r="7547" s="391" customFormat="1" customHeight="1"/>
    <row r="7548" s="391" customFormat="1" customHeight="1"/>
    <row r="7549" s="391" customFormat="1" customHeight="1"/>
    <row r="7550" s="391" customFormat="1" customHeight="1"/>
    <row r="7551" s="391" customFormat="1" customHeight="1"/>
    <row r="7552" s="391" customFormat="1" customHeight="1"/>
    <row r="7553" s="391" customFormat="1" customHeight="1"/>
    <row r="7554" s="391" customFormat="1" customHeight="1"/>
    <row r="7555" s="391" customFormat="1" customHeight="1"/>
    <row r="7556" s="391" customFormat="1" customHeight="1"/>
    <row r="7557" s="391" customFormat="1" customHeight="1"/>
    <row r="7558" s="391" customFormat="1" customHeight="1"/>
    <row r="7559" s="391" customFormat="1" customHeight="1"/>
    <row r="7560" s="391" customFormat="1" customHeight="1"/>
    <row r="7561" s="391" customFormat="1" customHeight="1"/>
    <row r="7562" s="391" customFormat="1" customHeight="1"/>
    <row r="7563" s="391" customFormat="1" customHeight="1"/>
    <row r="7564" s="391" customFormat="1" customHeight="1"/>
    <row r="7565" s="391" customFormat="1" customHeight="1"/>
    <row r="7566" s="391" customFormat="1" customHeight="1"/>
    <row r="7567" s="391" customFormat="1" customHeight="1"/>
    <row r="7568" s="391" customFormat="1" customHeight="1"/>
    <row r="7569" s="391" customFormat="1" customHeight="1"/>
    <row r="7570" s="391" customFormat="1" customHeight="1"/>
    <row r="7571" s="391" customFormat="1" customHeight="1"/>
    <row r="7572" s="391" customFormat="1" customHeight="1"/>
    <row r="7573" s="391" customFormat="1" customHeight="1"/>
    <row r="7574" s="391" customFormat="1" customHeight="1"/>
    <row r="7575" s="391" customFormat="1" customHeight="1"/>
    <row r="7576" s="391" customFormat="1" customHeight="1"/>
    <row r="7577" s="391" customFormat="1" customHeight="1"/>
    <row r="7578" s="391" customFormat="1" customHeight="1"/>
    <row r="7579" s="391" customFormat="1" customHeight="1"/>
    <row r="7580" s="391" customFormat="1" customHeight="1"/>
    <row r="7581" s="391" customFormat="1" customHeight="1"/>
    <row r="7582" s="391" customFormat="1" customHeight="1"/>
    <row r="7583" s="391" customFormat="1" customHeight="1"/>
    <row r="7584" s="391" customFormat="1" customHeight="1"/>
    <row r="7585" s="391" customFormat="1" customHeight="1"/>
    <row r="7586" s="391" customFormat="1" customHeight="1"/>
    <row r="7587" s="391" customFormat="1" customHeight="1"/>
    <row r="7588" s="391" customFormat="1" customHeight="1"/>
    <row r="7589" s="391" customFormat="1" customHeight="1"/>
    <row r="7590" s="391" customFormat="1" customHeight="1"/>
    <row r="7591" s="391" customFormat="1" customHeight="1"/>
    <row r="7592" s="391" customFormat="1" customHeight="1"/>
    <row r="7593" s="391" customFormat="1" customHeight="1"/>
    <row r="7594" s="391" customFormat="1" customHeight="1"/>
    <row r="7595" s="391" customFormat="1" customHeight="1"/>
    <row r="7596" s="391" customFormat="1" customHeight="1"/>
    <row r="7597" s="391" customFormat="1" customHeight="1"/>
    <row r="7598" s="391" customFormat="1" customHeight="1"/>
    <row r="7599" s="391" customFormat="1" customHeight="1"/>
    <row r="7600" s="391" customFormat="1" customHeight="1"/>
    <row r="7601" s="391" customFormat="1" customHeight="1"/>
    <row r="7602" s="391" customFormat="1" customHeight="1"/>
    <row r="7603" s="391" customFormat="1" customHeight="1"/>
    <row r="7604" s="391" customFormat="1" customHeight="1"/>
    <row r="7605" s="391" customFormat="1" customHeight="1"/>
    <row r="7606" s="391" customFormat="1" customHeight="1"/>
    <row r="7607" s="391" customFormat="1" customHeight="1"/>
    <row r="7608" s="391" customFormat="1" customHeight="1"/>
    <row r="7609" s="391" customFormat="1" customHeight="1"/>
    <row r="7610" s="391" customFormat="1" customHeight="1"/>
    <row r="7611" s="391" customFormat="1" customHeight="1"/>
    <row r="7612" s="391" customFormat="1" customHeight="1"/>
    <row r="7613" s="391" customFormat="1" customHeight="1"/>
    <row r="7614" s="391" customFormat="1" customHeight="1"/>
    <row r="7615" s="391" customFormat="1" customHeight="1"/>
    <row r="7616" s="391" customFormat="1" customHeight="1"/>
    <row r="7617" s="391" customFormat="1" customHeight="1"/>
    <row r="7618" s="391" customFormat="1" customHeight="1"/>
    <row r="7619" s="391" customFormat="1" customHeight="1"/>
    <row r="7620" s="391" customFormat="1" customHeight="1"/>
    <row r="7621" s="391" customFormat="1" customHeight="1"/>
    <row r="7622" s="391" customFormat="1" customHeight="1"/>
    <row r="7623" s="391" customFormat="1" customHeight="1"/>
    <row r="7624" s="391" customFormat="1" customHeight="1"/>
    <row r="7625" s="391" customFormat="1" customHeight="1"/>
    <row r="7626" s="391" customFormat="1" customHeight="1"/>
    <row r="7627" s="391" customFormat="1" customHeight="1"/>
    <row r="7628" s="391" customFormat="1" customHeight="1"/>
    <row r="7629" s="391" customFormat="1" customHeight="1"/>
    <row r="7630" s="391" customFormat="1" customHeight="1"/>
    <row r="7631" s="391" customFormat="1" customHeight="1"/>
    <row r="7632" s="391" customFormat="1" customHeight="1"/>
    <row r="7633" s="391" customFormat="1" customHeight="1"/>
    <row r="7634" s="391" customFormat="1" customHeight="1"/>
    <row r="7635" s="391" customFormat="1" customHeight="1"/>
    <row r="7636" s="391" customFormat="1" customHeight="1"/>
    <row r="7637" s="391" customFormat="1" customHeight="1"/>
    <row r="7638" s="391" customFormat="1" customHeight="1"/>
    <row r="7639" s="391" customFormat="1" customHeight="1"/>
    <row r="7640" s="391" customFormat="1" customHeight="1"/>
    <row r="7641" s="391" customFormat="1" customHeight="1"/>
    <row r="7642" s="391" customFormat="1" customHeight="1"/>
    <row r="7643" s="391" customFormat="1" customHeight="1"/>
    <row r="7644" s="391" customFormat="1" customHeight="1"/>
    <row r="7645" s="391" customFormat="1" customHeight="1"/>
    <row r="7646" s="391" customFormat="1" customHeight="1"/>
    <row r="7647" s="391" customFormat="1" customHeight="1"/>
    <row r="7648" s="391" customFormat="1" customHeight="1"/>
    <row r="7649" s="391" customFormat="1" customHeight="1"/>
    <row r="7650" s="391" customFormat="1" customHeight="1"/>
    <row r="7651" s="391" customFormat="1" customHeight="1"/>
    <row r="7652" s="391" customFormat="1" customHeight="1"/>
    <row r="7653" s="391" customFormat="1" customHeight="1"/>
    <row r="7654" s="391" customFormat="1" customHeight="1"/>
    <row r="7655" s="391" customFormat="1" customHeight="1"/>
    <row r="7656" s="391" customFormat="1" customHeight="1"/>
    <row r="7657" s="391" customFormat="1" customHeight="1"/>
    <row r="7658" s="391" customFormat="1" customHeight="1"/>
    <row r="7659" s="391" customFormat="1" customHeight="1"/>
    <row r="7660" s="391" customFormat="1" customHeight="1"/>
    <row r="7661" s="391" customFormat="1" customHeight="1"/>
    <row r="7662" s="391" customFormat="1" customHeight="1"/>
    <row r="7663" s="391" customFormat="1" customHeight="1"/>
    <row r="7664" s="391" customFormat="1" customHeight="1"/>
    <row r="7665" s="391" customFormat="1" customHeight="1"/>
    <row r="7666" s="391" customFormat="1" customHeight="1"/>
    <row r="7667" s="391" customFormat="1" customHeight="1"/>
    <row r="7668" s="391" customFormat="1" customHeight="1"/>
    <row r="7669" s="391" customFormat="1" customHeight="1"/>
    <row r="7670" s="391" customFormat="1" customHeight="1"/>
    <row r="7671" s="391" customFormat="1" customHeight="1"/>
    <row r="7672" s="391" customFormat="1" customHeight="1"/>
    <row r="7673" s="391" customFormat="1" customHeight="1"/>
    <row r="7674" s="391" customFormat="1" customHeight="1"/>
    <row r="7675" s="391" customFormat="1" customHeight="1"/>
    <row r="7676" s="391" customFormat="1" customHeight="1"/>
    <row r="7677" s="391" customFormat="1" customHeight="1"/>
    <row r="7678" s="391" customFormat="1" customHeight="1"/>
    <row r="7679" s="391" customFormat="1" customHeight="1"/>
    <row r="7680" s="391" customFormat="1" customHeight="1"/>
    <row r="7681" s="391" customFormat="1" customHeight="1"/>
    <row r="7682" s="391" customFormat="1" customHeight="1"/>
    <row r="7683" s="391" customFormat="1" customHeight="1"/>
    <row r="7684" s="391" customFormat="1" customHeight="1"/>
    <row r="7685" s="391" customFormat="1" customHeight="1"/>
    <row r="7686" s="391" customFormat="1" customHeight="1"/>
    <row r="7687" s="391" customFormat="1" customHeight="1"/>
    <row r="7688" s="391" customFormat="1" customHeight="1"/>
    <row r="7689" s="391" customFormat="1" customHeight="1"/>
    <row r="7690" s="391" customFormat="1" customHeight="1"/>
    <row r="7691" s="391" customFormat="1" customHeight="1"/>
    <row r="7692" s="391" customFormat="1" customHeight="1"/>
    <row r="7693" s="391" customFormat="1" customHeight="1"/>
    <row r="7694" s="391" customFormat="1" customHeight="1"/>
    <row r="7695" s="391" customFormat="1" customHeight="1"/>
    <row r="7696" s="391" customFormat="1" customHeight="1"/>
    <row r="7697" s="391" customFormat="1" customHeight="1"/>
    <row r="7698" s="391" customFormat="1" customHeight="1"/>
    <row r="7699" s="391" customFormat="1" customHeight="1"/>
    <row r="7700" s="391" customFormat="1" customHeight="1"/>
    <row r="7701" s="391" customFormat="1" customHeight="1"/>
    <row r="7702" s="391" customFormat="1" customHeight="1"/>
    <row r="7703" s="391" customFormat="1" customHeight="1"/>
    <row r="7704" s="391" customFormat="1" customHeight="1"/>
    <row r="7705" s="391" customFormat="1" customHeight="1"/>
    <row r="7706" s="391" customFormat="1" customHeight="1"/>
    <row r="7707" s="391" customFormat="1" customHeight="1"/>
    <row r="7708" s="391" customFormat="1" customHeight="1"/>
    <row r="7709" s="391" customFormat="1" customHeight="1"/>
    <row r="7710" s="391" customFormat="1" customHeight="1"/>
    <row r="7711" s="391" customFormat="1" customHeight="1"/>
    <row r="7712" s="391" customFormat="1" customHeight="1"/>
    <row r="7713" s="391" customFormat="1" customHeight="1"/>
    <row r="7714" s="391" customFormat="1" customHeight="1"/>
    <row r="7715" s="391" customFormat="1" customHeight="1"/>
    <row r="7716" s="391" customFormat="1" customHeight="1"/>
    <row r="7717" s="391" customFormat="1" customHeight="1"/>
    <row r="7718" s="391" customFormat="1" customHeight="1"/>
    <row r="7719" s="391" customFormat="1" customHeight="1"/>
    <row r="7720" s="391" customFormat="1" customHeight="1"/>
    <row r="7721" s="391" customFormat="1" customHeight="1"/>
    <row r="7722" s="391" customFormat="1" customHeight="1"/>
    <row r="7723" s="391" customFormat="1" customHeight="1"/>
    <row r="7724" s="391" customFormat="1" customHeight="1"/>
    <row r="7725" s="391" customFormat="1" customHeight="1"/>
    <row r="7726" s="391" customFormat="1" customHeight="1"/>
    <row r="7727" s="391" customFormat="1" customHeight="1"/>
    <row r="7728" s="391" customFormat="1" customHeight="1"/>
    <row r="7729" s="391" customFormat="1" customHeight="1"/>
    <row r="7730" s="391" customFormat="1" customHeight="1"/>
    <row r="7731" s="391" customFormat="1" customHeight="1"/>
    <row r="7732" s="391" customFormat="1" customHeight="1"/>
    <row r="7733" s="391" customFormat="1" customHeight="1"/>
    <row r="7734" s="391" customFormat="1" customHeight="1"/>
    <row r="7735" s="391" customFormat="1" customHeight="1"/>
    <row r="7736" s="391" customFormat="1" customHeight="1"/>
    <row r="7737" s="391" customFormat="1" customHeight="1"/>
    <row r="7738" s="391" customFormat="1" customHeight="1"/>
    <row r="7739" s="391" customFormat="1" customHeight="1"/>
    <row r="7740" s="391" customFormat="1" customHeight="1"/>
    <row r="7741" s="391" customFormat="1" customHeight="1"/>
    <row r="7742" s="391" customFormat="1" customHeight="1"/>
    <row r="7743" s="391" customFormat="1" customHeight="1"/>
    <row r="7744" s="391" customFormat="1" customHeight="1"/>
    <row r="7745" s="391" customFormat="1" customHeight="1"/>
    <row r="7746" s="391" customFormat="1" customHeight="1"/>
    <row r="7747" s="391" customFormat="1" customHeight="1"/>
    <row r="7748" s="391" customFormat="1" customHeight="1"/>
    <row r="7749" s="391" customFormat="1" customHeight="1"/>
    <row r="7750" s="391" customFormat="1" customHeight="1"/>
    <row r="7751" s="391" customFormat="1" customHeight="1"/>
    <row r="7752" s="391" customFormat="1" customHeight="1"/>
    <row r="7753" s="391" customFormat="1" customHeight="1"/>
    <row r="7754" s="391" customFormat="1" customHeight="1"/>
    <row r="7755" s="391" customFormat="1" customHeight="1"/>
    <row r="7756" s="391" customFormat="1" customHeight="1"/>
    <row r="7757" s="391" customFormat="1" customHeight="1"/>
    <row r="7758" s="391" customFormat="1" customHeight="1"/>
    <row r="7759" s="391" customFormat="1" customHeight="1"/>
    <row r="7760" s="391" customFormat="1" customHeight="1"/>
    <row r="7761" s="391" customFormat="1" customHeight="1"/>
    <row r="7762" s="391" customFormat="1" customHeight="1"/>
    <row r="7763" s="391" customFormat="1" customHeight="1"/>
    <row r="7764" s="391" customFormat="1" customHeight="1"/>
    <row r="7765" s="391" customFormat="1" customHeight="1"/>
    <row r="7766" s="391" customFormat="1" customHeight="1"/>
    <row r="7767" s="391" customFormat="1" customHeight="1"/>
    <row r="7768" s="391" customFormat="1" customHeight="1"/>
    <row r="7769" s="391" customFormat="1" customHeight="1"/>
    <row r="7770" s="391" customFormat="1" customHeight="1"/>
    <row r="7771" s="391" customFormat="1" customHeight="1"/>
    <row r="7772" s="391" customFormat="1" customHeight="1"/>
    <row r="7773" s="391" customFormat="1" customHeight="1"/>
    <row r="7774" s="391" customFormat="1" customHeight="1"/>
    <row r="7775" s="391" customFormat="1" customHeight="1"/>
    <row r="7776" s="391" customFormat="1" customHeight="1"/>
    <row r="7777" s="391" customFormat="1" customHeight="1"/>
    <row r="7778" s="391" customFormat="1" customHeight="1"/>
    <row r="7779" s="391" customFormat="1" customHeight="1"/>
    <row r="7780" s="391" customFormat="1" customHeight="1"/>
    <row r="7781" s="391" customFormat="1" customHeight="1"/>
    <row r="7782" s="391" customFormat="1" customHeight="1"/>
    <row r="7783" s="391" customFormat="1" customHeight="1"/>
    <row r="7784" s="391" customFormat="1" customHeight="1"/>
    <row r="7785" s="391" customFormat="1" customHeight="1"/>
    <row r="7786" s="391" customFormat="1" customHeight="1"/>
    <row r="7787" s="391" customFormat="1" customHeight="1"/>
    <row r="7788" s="391" customFormat="1" customHeight="1"/>
    <row r="7789" s="391" customFormat="1" customHeight="1"/>
    <row r="7790" s="391" customFormat="1" customHeight="1"/>
    <row r="7791" s="391" customFormat="1" customHeight="1"/>
    <row r="7792" s="391" customFormat="1" customHeight="1"/>
    <row r="7793" s="391" customFormat="1" customHeight="1"/>
    <row r="7794" s="391" customFormat="1" customHeight="1"/>
    <row r="7795" s="391" customFormat="1" customHeight="1"/>
    <row r="7796" s="391" customFormat="1" customHeight="1"/>
    <row r="7797" s="391" customFormat="1" customHeight="1"/>
    <row r="7798" s="391" customFormat="1" customHeight="1"/>
    <row r="7799" s="391" customFormat="1" customHeight="1"/>
    <row r="7800" s="391" customFormat="1" customHeight="1"/>
    <row r="7801" s="391" customFormat="1" customHeight="1"/>
    <row r="7802" s="391" customFormat="1" customHeight="1"/>
    <row r="7803" s="391" customFormat="1" customHeight="1"/>
    <row r="7804" s="391" customFormat="1" customHeight="1"/>
    <row r="7805" s="391" customFormat="1" customHeight="1"/>
    <row r="7806" s="391" customFormat="1" customHeight="1"/>
    <row r="7807" s="391" customFormat="1" customHeight="1"/>
    <row r="7808" s="391" customFormat="1" customHeight="1"/>
    <row r="7809" s="391" customFormat="1" customHeight="1"/>
    <row r="7810" s="391" customFormat="1" customHeight="1"/>
    <row r="7811" s="391" customFormat="1" customHeight="1"/>
    <row r="7812" s="391" customFormat="1" customHeight="1"/>
    <row r="7813" s="391" customFormat="1" customHeight="1"/>
    <row r="7814" s="391" customFormat="1" customHeight="1"/>
    <row r="7815" s="391" customFormat="1" customHeight="1"/>
    <row r="7816" s="391" customFormat="1" customHeight="1"/>
    <row r="7817" s="391" customFormat="1" customHeight="1"/>
    <row r="7818" s="391" customFormat="1" customHeight="1"/>
    <row r="7819" s="391" customFormat="1" customHeight="1"/>
    <row r="7820" s="391" customFormat="1" customHeight="1"/>
    <row r="7821" s="391" customFormat="1" customHeight="1"/>
    <row r="7822" s="391" customFormat="1" customHeight="1"/>
    <row r="7823" s="391" customFormat="1" customHeight="1"/>
    <row r="7824" s="391" customFormat="1" customHeight="1"/>
    <row r="7825" s="391" customFormat="1" customHeight="1"/>
    <row r="7826" s="391" customFormat="1" customHeight="1"/>
    <row r="7827" s="391" customFormat="1" customHeight="1"/>
    <row r="7828" s="391" customFormat="1" customHeight="1"/>
    <row r="7829" s="391" customFormat="1" customHeight="1"/>
    <row r="7830" s="391" customFormat="1" customHeight="1"/>
    <row r="7831" s="391" customFormat="1" customHeight="1"/>
    <row r="7832" s="391" customFormat="1" customHeight="1"/>
    <row r="7833" s="391" customFormat="1" customHeight="1"/>
    <row r="7834" s="391" customFormat="1" customHeight="1"/>
    <row r="7835" s="391" customFormat="1" customHeight="1"/>
    <row r="7836" s="391" customFormat="1" customHeight="1"/>
    <row r="7837" s="391" customFormat="1" customHeight="1"/>
    <row r="7838" s="391" customFormat="1" customHeight="1"/>
    <row r="7839" s="391" customFormat="1" customHeight="1"/>
    <row r="7840" s="391" customFormat="1" customHeight="1"/>
    <row r="7841" s="391" customFormat="1" customHeight="1"/>
    <row r="7842" s="391" customFormat="1" customHeight="1"/>
    <row r="7843" s="391" customFormat="1" customHeight="1"/>
    <row r="7844" s="391" customFormat="1" customHeight="1"/>
    <row r="7845" s="391" customFormat="1" customHeight="1"/>
    <row r="7846" s="391" customFormat="1" customHeight="1"/>
    <row r="7847" s="391" customFormat="1" customHeight="1"/>
    <row r="7848" s="391" customFormat="1" customHeight="1"/>
    <row r="7849" s="391" customFormat="1" customHeight="1"/>
    <row r="7850" s="391" customFormat="1" customHeight="1"/>
    <row r="7851" s="391" customFormat="1" customHeight="1"/>
    <row r="7852" s="391" customFormat="1" customHeight="1"/>
    <row r="7853" s="391" customFormat="1" customHeight="1"/>
    <row r="7854" s="391" customFormat="1" customHeight="1"/>
    <row r="7855" s="391" customFormat="1" customHeight="1"/>
    <row r="7856" s="391" customFormat="1" customHeight="1"/>
    <row r="7857" s="391" customFormat="1" customHeight="1"/>
    <row r="7858" s="391" customFormat="1" customHeight="1"/>
    <row r="7859" s="391" customFormat="1" customHeight="1"/>
    <row r="7860" s="391" customFormat="1" customHeight="1"/>
    <row r="7861" s="391" customFormat="1" customHeight="1"/>
    <row r="7862" s="391" customFormat="1" customHeight="1"/>
    <row r="7863" s="391" customFormat="1" customHeight="1"/>
    <row r="7864" s="391" customFormat="1" customHeight="1"/>
    <row r="7865" s="391" customFormat="1" customHeight="1"/>
    <row r="7866" s="391" customFormat="1" customHeight="1"/>
    <row r="7867" s="391" customFormat="1" customHeight="1"/>
    <row r="7868" s="391" customFormat="1" customHeight="1"/>
    <row r="7869" s="391" customFormat="1" customHeight="1"/>
    <row r="7870" s="391" customFormat="1" customHeight="1"/>
    <row r="7871" s="391" customFormat="1" customHeight="1"/>
    <row r="7872" s="391" customFormat="1" customHeight="1"/>
    <row r="7873" s="391" customFormat="1" customHeight="1"/>
    <row r="7874" s="391" customFormat="1" customHeight="1"/>
    <row r="7875" s="391" customFormat="1" customHeight="1"/>
    <row r="7876" s="391" customFormat="1" customHeight="1"/>
    <row r="7877" s="391" customFormat="1" customHeight="1"/>
    <row r="7878" s="391" customFormat="1" customHeight="1"/>
    <row r="7879" s="391" customFormat="1" customHeight="1"/>
    <row r="7880" s="391" customFormat="1" customHeight="1"/>
    <row r="7881" s="391" customFormat="1" customHeight="1"/>
    <row r="7882" s="391" customFormat="1" customHeight="1"/>
    <row r="7883" s="391" customFormat="1" customHeight="1"/>
    <row r="7884" s="391" customFormat="1" customHeight="1"/>
    <row r="7885" s="391" customFormat="1" customHeight="1"/>
    <row r="7886" s="391" customFormat="1" customHeight="1"/>
    <row r="7887" s="391" customFormat="1" customHeight="1"/>
    <row r="7888" s="391" customFormat="1" customHeight="1"/>
    <row r="7889" s="391" customFormat="1" customHeight="1"/>
    <row r="7890" s="391" customFormat="1" customHeight="1"/>
    <row r="7891" s="391" customFormat="1" customHeight="1"/>
    <row r="7892" s="391" customFormat="1" customHeight="1"/>
    <row r="7893" s="391" customFormat="1" customHeight="1"/>
    <row r="7894" s="391" customFormat="1" customHeight="1"/>
    <row r="7895" s="391" customFormat="1" customHeight="1"/>
    <row r="7896" s="391" customFormat="1" customHeight="1"/>
    <row r="7897" s="391" customFormat="1" customHeight="1"/>
    <row r="7898" s="391" customFormat="1" customHeight="1"/>
    <row r="7899" s="391" customFormat="1" customHeight="1"/>
    <row r="7900" s="391" customFormat="1" customHeight="1"/>
    <row r="7901" s="391" customFormat="1" customHeight="1"/>
    <row r="7902" s="391" customFormat="1" customHeight="1"/>
    <row r="7903" s="391" customFormat="1" customHeight="1"/>
    <row r="7904" s="391" customFormat="1" customHeight="1"/>
    <row r="7905" s="391" customFormat="1" customHeight="1"/>
    <row r="7906" s="391" customFormat="1" customHeight="1"/>
    <row r="7907" s="391" customFormat="1" customHeight="1"/>
    <row r="7908" s="391" customFormat="1" customHeight="1"/>
    <row r="7909" s="391" customFormat="1" customHeight="1"/>
    <row r="7910" s="391" customFormat="1" customHeight="1"/>
    <row r="7911" s="391" customFormat="1" customHeight="1"/>
    <row r="7912" s="391" customFormat="1" customHeight="1"/>
    <row r="7913" s="391" customFormat="1" customHeight="1"/>
    <row r="7914" s="391" customFormat="1" customHeight="1"/>
    <row r="7915" s="391" customFormat="1" customHeight="1"/>
    <row r="7916" s="391" customFormat="1" customHeight="1"/>
    <row r="7917" s="391" customFormat="1" customHeight="1"/>
    <row r="7918" s="391" customFormat="1" customHeight="1"/>
    <row r="7919" s="391" customFormat="1" customHeight="1"/>
    <row r="7920" s="391" customFormat="1" customHeight="1"/>
    <row r="7921" s="391" customFormat="1" customHeight="1"/>
    <row r="7922" s="391" customFormat="1" customHeight="1"/>
    <row r="7923" s="391" customFormat="1" customHeight="1"/>
    <row r="7924" s="391" customFormat="1" customHeight="1"/>
    <row r="7925" s="391" customFormat="1" customHeight="1"/>
    <row r="7926" s="391" customFormat="1" customHeight="1"/>
    <row r="7927" s="391" customFormat="1" customHeight="1"/>
    <row r="7928" s="391" customFormat="1" customHeight="1"/>
    <row r="7929" s="391" customFormat="1" customHeight="1"/>
    <row r="7930" s="391" customFormat="1" customHeight="1"/>
    <row r="7931" s="391" customFormat="1" customHeight="1"/>
    <row r="7932" s="391" customFormat="1" customHeight="1"/>
    <row r="7933" s="391" customFormat="1" customHeight="1"/>
    <row r="7934" s="391" customFormat="1" customHeight="1"/>
    <row r="7935" s="391" customFormat="1" customHeight="1"/>
    <row r="7936" s="391" customFormat="1" customHeight="1"/>
    <row r="7937" s="391" customFormat="1" customHeight="1"/>
    <row r="7938" s="391" customFormat="1" customHeight="1"/>
    <row r="7939" s="391" customFormat="1" customHeight="1"/>
    <row r="7940" s="391" customFormat="1" customHeight="1"/>
    <row r="7941" s="391" customFormat="1" customHeight="1"/>
    <row r="7942" s="391" customFormat="1" customHeight="1"/>
    <row r="7943" s="391" customFormat="1" customHeight="1"/>
    <row r="7944" s="391" customFormat="1" customHeight="1"/>
    <row r="7945" s="391" customFormat="1" customHeight="1"/>
    <row r="7946" s="391" customFormat="1" customHeight="1"/>
    <row r="7947" s="391" customFormat="1" customHeight="1"/>
    <row r="7948" s="391" customFormat="1" customHeight="1"/>
    <row r="7949" s="391" customFormat="1" customHeight="1"/>
    <row r="7950" s="391" customFormat="1" customHeight="1"/>
    <row r="7951" s="391" customFormat="1" customHeight="1"/>
    <row r="7952" s="391" customFormat="1" customHeight="1"/>
    <row r="7953" s="391" customFormat="1" customHeight="1"/>
    <row r="7954" s="391" customFormat="1" customHeight="1"/>
    <row r="7955" s="391" customFormat="1" customHeight="1"/>
    <row r="7956" s="391" customFormat="1" customHeight="1"/>
    <row r="7957" s="391" customFormat="1" customHeight="1"/>
    <row r="7958" s="391" customFormat="1" customHeight="1"/>
    <row r="7959" s="391" customFormat="1" customHeight="1"/>
    <row r="7960" s="391" customFormat="1" customHeight="1"/>
    <row r="7961" s="391" customFormat="1" customHeight="1"/>
    <row r="7962" s="391" customFormat="1" customHeight="1"/>
    <row r="7963" s="391" customFormat="1" customHeight="1"/>
    <row r="7964" s="391" customFormat="1" customHeight="1"/>
    <row r="7965" s="391" customFormat="1" customHeight="1"/>
    <row r="7966" s="391" customFormat="1" customHeight="1"/>
    <row r="7967" s="391" customFormat="1" customHeight="1"/>
    <row r="7968" s="391" customFormat="1" customHeight="1"/>
    <row r="7969" s="391" customFormat="1" customHeight="1"/>
    <row r="7970" s="391" customFormat="1" customHeight="1"/>
    <row r="7971" s="391" customFormat="1" customHeight="1"/>
    <row r="7972" s="391" customFormat="1" customHeight="1"/>
    <row r="7973" s="391" customFormat="1" customHeight="1"/>
    <row r="7974" s="391" customFormat="1" customHeight="1"/>
    <row r="7975" s="391" customFormat="1" customHeight="1"/>
    <row r="7976" s="391" customFormat="1" customHeight="1"/>
    <row r="7977" s="391" customFormat="1" customHeight="1"/>
    <row r="7978" s="391" customFormat="1" customHeight="1"/>
    <row r="7979" s="391" customFormat="1" customHeight="1"/>
    <row r="7980" s="391" customFormat="1" customHeight="1"/>
    <row r="7981" s="391" customFormat="1" customHeight="1"/>
    <row r="7982" s="391" customFormat="1" customHeight="1"/>
    <row r="7983" s="391" customFormat="1" customHeight="1"/>
    <row r="7984" s="391" customFormat="1" customHeight="1"/>
    <row r="7985" s="391" customFormat="1" customHeight="1"/>
    <row r="7986" s="391" customFormat="1" customHeight="1"/>
    <row r="7987" s="391" customFormat="1" customHeight="1"/>
    <row r="7988" s="391" customFormat="1" customHeight="1"/>
    <row r="7989" s="391" customFormat="1" customHeight="1"/>
    <row r="7990" s="391" customFormat="1" customHeight="1"/>
    <row r="7991" s="391" customFormat="1" customHeight="1"/>
    <row r="7992" s="391" customFormat="1" customHeight="1"/>
    <row r="7993" s="391" customFormat="1" customHeight="1"/>
    <row r="7994" s="391" customFormat="1" customHeight="1"/>
    <row r="7995" s="391" customFormat="1" customHeight="1"/>
    <row r="7996" s="391" customFormat="1" customHeight="1"/>
    <row r="7997" s="391" customFormat="1" customHeight="1"/>
    <row r="7998" s="391" customFormat="1" customHeight="1"/>
    <row r="7999" s="391" customFormat="1" customHeight="1"/>
    <row r="8000" s="391" customFormat="1" customHeight="1"/>
    <row r="8001" s="391" customFormat="1" customHeight="1"/>
    <row r="8002" s="391" customFormat="1" customHeight="1"/>
    <row r="8003" s="391" customFormat="1" customHeight="1"/>
    <row r="8004" s="391" customFormat="1" customHeight="1"/>
    <row r="8005" s="391" customFormat="1" customHeight="1"/>
    <row r="8006" s="391" customFormat="1" customHeight="1"/>
    <row r="8007" s="391" customFormat="1" customHeight="1"/>
    <row r="8008" s="391" customFormat="1" customHeight="1"/>
    <row r="8009" s="391" customFormat="1" customHeight="1"/>
    <row r="8010" s="391" customFormat="1" customHeight="1"/>
    <row r="8011" s="391" customFormat="1" customHeight="1"/>
    <row r="8012" s="391" customFormat="1" customHeight="1"/>
    <row r="8013" s="391" customFormat="1" customHeight="1"/>
    <row r="8014" s="391" customFormat="1" customHeight="1"/>
    <row r="8015" s="391" customFormat="1" customHeight="1"/>
    <row r="8016" s="391" customFormat="1" customHeight="1"/>
    <row r="8017" s="391" customFormat="1" customHeight="1"/>
    <row r="8018" s="391" customFormat="1" customHeight="1"/>
    <row r="8019" s="391" customFormat="1" customHeight="1"/>
    <row r="8020" s="391" customFormat="1" customHeight="1"/>
    <row r="8021" s="391" customFormat="1" customHeight="1"/>
    <row r="8022" s="391" customFormat="1" customHeight="1"/>
    <row r="8023" s="391" customFormat="1" customHeight="1"/>
    <row r="8024" s="391" customFormat="1" customHeight="1"/>
    <row r="8025" s="391" customFormat="1" customHeight="1"/>
    <row r="8026" s="391" customFormat="1" customHeight="1"/>
    <row r="8027" s="391" customFormat="1" customHeight="1"/>
    <row r="8028" s="391" customFormat="1" customHeight="1"/>
    <row r="8029" s="391" customFormat="1" customHeight="1"/>
    <row r="8030" s="391" customFormat="1" customHeight="1"/>
    <row r="8031" s="391" customFormat="1" customHeight="1"/>
    <row r="8032" s="391" customFormat="1" customHeight="1"/>
    <row r="8033" s="391" customFormat="1" customHeight="1"/>
    <row r="8034" s="391" customFormat="1" customHeight="1"/>
    <row r="8035" s="391" customFormat="1" customHeight="1"/>
    <row r="8036" s="391" customFormat="1" customHeight="1"/>
    <row r="8037" s="391" customFormat="1" customHeight="1"/>
    <row r="8038" s="391" customFormat="1" customHeight="1"/>
    <row r="8039" s="391" customFormat="1" customHeight="1"/>
    <row r="8040" s="391" customFormat="1" customHeight="1"/>
    <row r="8041" s="391" customFormat="1" customHeight="1"/>
    <row r="8042" s="391" customFormat="1" customHeight="1"/>
    <row r="8043" s="391" customFormat="1" customHeight="1"/>
    <row r="8044" s="391" customFormat="1" customHeight="1"/>
    <row r="8045" s="391" customFormat="1" customHeight="1"/>
    <row r="8046" s="391" customFormat="1" customHeight="1"/>
    <row r="8047" s="391" customFormat="1" customHeight="1"/>
    <row r="8048" s="391" customFormat="1" customHeight="1"/>
    <row r="8049" s="391" customFormat="1" customHeight="1"/>
    <row r="8050" s="391" customFormat="1" customHeight="1"/>
    <row r="8051" s="391" customFormat="1" customHeight="1"/>
    <row r="8052" s="391" customFormat="1" customHeight="1"/>
    <row r="8053" s="391" customFormat="1" customHeight="1"/>
    <row r="8054" s="391" customFormat="1" customHeight="1"/>
    <row r="8055" s="391" customFormat="1" customHeight="1"/>
    <row r="8056" s="391" customFormat="1" customHeight="1"/>
    <row r="8057" s="391" customFormat="1" customHeight="1"/>
    <row r="8058" s="391" customFormat="1" customHeight="1"/>
    <row r="8059" s="391" customFormat="1" customHeight="1"/>
    <row r="8060" s="391" customFormat="1" customHeight="1"/>
    <row r="8061" s="391" customFormat="1" customHeight="1"/>
    <row r="8062" s="391" customFormat="1" customHeight="1"/>
    <row r="8063" s="391" customFormat="1" customHeight="1"/>
    <row r="8064" s="391" customFormat="1" customHeight="1"/>
    <row r="8065" s="391" customFormat="1" customHeight="1"/>
    <row r="8066" s="391" customFormat="1" customHeight="1"/>
    <row r="8067" s="391" customFormat="1" customHeight="1"/>
    <row r="8068" s="391" customFormat="1" customHeight="1"/>
    <row r="8069" s="391" customFormat="1" customHeight="1"/>
    <row r="8070" s="391" customFormat="1" customHeight="1"/>
    <row r="8071" s="391" customFormat="1" customHeight="1"/>
    <row r="8072" s="391" customFormat="1" customHeight="1"/>
    <row r="8073" s="391" customFormat="1" customHeight="1"/>
    <row r="8074" s="391" customFormat="1" customHeight="1"/>
    <row r="8075" s="391" customFormat="1" customHeight="1"/>
    <row r="8076" s="391" customFormat="1" customHeight="1"/>
    <row r="8077" s="391" customFormat="1" customHeight="1"/>
    <row r="8078" s="391" customFormat="1" customHeight="1"/>
    <row r="8079" s="391" customFormat="1" customHeight="1"/>
    <row r="8080" s="391" customFormat="1" customHeight="1"/>
    <row r="8081" s="391" customFormat="1" customHeight="1"/>
    <row r="8082" s="391" customFormat="1" customHeight="1"/>
    <row r="8083" s="391" customFormat="1" customHeight="1"/>
    <row r="8084" s="391" customFormat="1" customHeight="1"/>
    <row r="8085" s="391" customFormat="1" customHeight="1"/>
    <row r="8086" s="391" customFormat="1" customHeight="1"/>
    <row r="8087" s="391" customFormat="1" customHeight="1"/>
    <row r="8088" s="391" customFormat="1" customHeight="1"/>
    <row r="8089" s="391" customFormat="1" customHeight="1"/>
    <row r="8090" s="391" customFormat="1" customHeight="1"/>
    <row r="8091" s="391" customFormat="1" customHeight="1"/>
    <row r="8092" s="391" customFormat="1" customHeight="1"/>
    <row r="8093" s="391" customFormat="1" customHeight="1"/>
    <row r="8094" s="391" customFormat="1" customHeight="1"/>
    <row r="8095" s="391" customFormat="1" customHeight="1"/>
    <row r="8096" s="391" customFormat="1" customHeight="1"/>
    <row r="8097" s="391" customFormat="1" customHeight="1"/>
    <row r="8098" s="391" customFormat="1" customHeight="1"/>
    <row r="8099" s="391" customFormat="1" customHeight="1"/>
    <row r="8100" s="391" customFormat="1" customHeight="1"/>
    <row r="8101" s="391" customFormat="1" customHeight="1"/>
    <row r="8102" s="391" customFormat="1" customHeight="1"/>
    <row r="8103" s="391" customFormat="1" customHeight="1"/>
    <row r="8104" s="391" customFormat="1" customHeight="1"/>
    <row r="8105" s="391" customFormat="1" customHeight="1"/>
    <row r="8106" s="391" customFormat="1" customHeight="1"/>
    <row r="8107" s="391" customFormat="1" customHeight="1"/>
    <row r="8108" s="391" customFormat="1" customHeight="1"/>
    <row r="8109" s="391" customFormat="1" customHeight="1"/>
    <row r="8110" s="391" customFormat="1" customHeight="1"/>
    <row r="8111" s="391" customFormat="1" customHeight="1"/>
    <row r="8112" s="391" customFormat="1" customHeight="1"/>
    <row r="8113" s="391" customFormat="1" customHeight="1"/>
    <row r="8114" s="391" customFormat="1" customHeight="1"/>
    <row r="8115" s="391" customFormat="1" customHeight="1"/>
    <row r="8116" s="391" customFormat="1" customHeight="1"/>
    <row r="8117" s="391" customFormat="1" customHeight="1"/>
    <row r="8118" s="391" customFormat="1" customHeight="1"/>
    <row r="8119" s="391" customFormat="1" customHeight="1"/>
    <row r="8120" s="391" customFormat="1" customHeight="1"/>
    <row r="8121" s="391" customFormat="1" customHeight="1"/>
    <row r="8122" s="391" customFormat="1" customHeight="1"/>
    <row r="8123" s="391" customFormat="1" customHeight="1"/>
    <row r="8124" s="391" customFormat="1" customHeight="1"/>
    <row r="8125" s="391" customFormat="1" customHeight="1"/>
    <row r="8126" s="391" customFormat="1" customHeight="1"/>
    <row r="8127" s="391" customFormat="1" customHeight="1"/>
    <row r="8128" s="391" customFormat="1" customHeight="1"/>
    <row r="8129" s="391" customFormat="1" customHeight="1"/>
    <row r="8130" s="391" customFormat="1" customHeight="1"/>
    <row r="8131" s="391" customFormat="1" customHeight="1"/>
    <row r="8132" s="391" customFormat="1" customHeight="1"/>
    <row r="8133" s="391" customFormat="1" customHeight="1"/>
    <row r="8134" s="391" customFormat="1" customHeight="1"/>
    <row r="8135" s="391" customFormat="1" customHeight="1"/>
    <row r="8136" s="391" customFormat="1" customHeight="1"/>
    <row r="8137" s="391" customFormat="1" customHeight="1"/>
    <row r="8138" s="391" customFormat="1" customHeight="1"/>
    <row r="8139" s="391" customFormat="1" customHeight="1"/>
    <row r="8140" s="391" customFormat="1" customHeight="1"/>
    <row r="8141" s="391" customFormat="1" customHeight="1"/>
    <row r="8142" s="391" customFormat="1" customHeight="1"/>
    <row r="8143" s="391" customFormat="1" customHeight="1"/>
    <row r="8144" s="391" customFormat="1" customHeight="1"/>
    <row r="8145" s="391" customFormat="1" customHeight="1"/>
    <row r="8146" s="391" customFormat="1" customHeight="1"/>
    <row r="8147" s="391" customFormat="1" customHeight="1"/>
    <row r="8148" s="391" customFormat="1" customHeight="1"/>
    <row r="8149" s="391" customFormat="1" customHeight="1"/>
    <row r="8150" s="391" customFormat="1" customHeight="1"/>
    <row r="8151" s="391" customFormat="1" customHeight="1"/>
    <row r="8152" s="391" customFormat="1" customHeight="1"/>
    <row r="8153" s="391" customFormat="1" customHeight="1"/>
    <row r="8154" s="391" customFormat="1" customHeight="1"/>
    <row r="8155" s="391" customFormat="1" customHeight="1"/>
    <row r="8156" s="391" customFormat="1" customHeight="1"/>
    <row r="8157" s="391" customFormat="1" customHeight="1"/>
    <row r="8158" s="391" customFormat="1" customHeight="1"/>
    <row r="8159" s="391" customFormat="1" customHeight="1"/>
    <row r="8160" s="391" customFormat="1" customHeight="1"/>
    <row r="8161" s="391" customFormat="1" customHeight="1"/>
    <row r="8162" s="391" customFormat="1" customHeight="1"/>
    <row r="8163" s="391" customFormat="1" customHeight="1"/>
    <row r="8164" s="391" customFormat="1" customHeight="1"/>
    <row r="8165" s="391" customFormat="1" customHeight="1"/>
    <row r="8166" s="391" customFormat="1" customHeight="1"/>
    <row r="8167" s="391" customFormat="1" customHeight="1"/>
    <row r="8168" s="391" customFormat="1" customHeight="1"/>
    <row r="8169" s="391" customFormat="1" customHeight="1"/>
    <row r="8170" s="391" customFormat="1" customHeight="1"/>
    <row r="8171" s="391" customFormat="1" customHeight="1"/>
    <row r="8172" s="391" customFormat="1" customHeight="1"/>
    <row r="8173" s="391" customFormat="1" customHeight="1"/>
    <row r="8174" s="391" customFormat="1" customHeight="1"/>
    <row r="8175" s="391" customFormat="1" customHeight="1"/>
    <row r="8176" s="391" customFormat="1" customHeight="1"/>
    <row r="8177" s="391" customFormat="1" customHeight="1"/>
    <row r="8178" s="391" customFormat="1" customHeight="1"/>
    <row r="8179" s="391" customFormat="1" customHeight="1"/>
    <row r="8180" s="391" customFormat="1" customHeight="1"/>
    <row r="8181" s="391" customFormat="1" customHeight="1"/>
    <row r="8182" s="391" customFormat="1" customHeight="1"/>
    <row r="8183" s="391" customFormat="1" customHeight="1"/>
    <row r="8184" s="391" customFormat="1" customHeight="1"/>
    <row r="8185" s="391" customFormat="1" customHeight="1"/>
    <row r="8186" s="391" customFormat="1" customHeight="1"/>
    <row r="8187" s="391" customFormat="1" customHeight="1"/>
    <row r="8188" s="391" customFormat="1" customHeight="1"/>
    <row r="8189" s="391" customFormat="1" customHeight="1"/>
    <row r="8190" s="391" customFormat="1" customHeight="1"/>
    <row r="8191" s="391" customFormat="1" customHeight="1"/>
    <row r="8192" s="391" customFormat="1" customHeight="1"/>
    <row r="8193" s="391" customFormat="1" customHeight="1"/>
    <row r="8194" s="391" customFormat="1" customHeight="1"/>
    <row r="8195" s="391" customFormat="1" customHeight="1"/>
    <row r="8196" s="391" customFormat="1" customHeight="1"/>
    <row r="8197" s="391" customFormat="1" customHeight="1"/>
    <row r="8198" s="391" customFormat="1" customHeight="1"/>
    <row r="8199" s="391" customFormat="1" customHeight="1"/>
    <row r="8200" s="391" customFormat="1" customHeight="1"/>
    <row r="8201" s="391" customFormat="1" customHeight="1"/>
    <row r="8202" s="391" customFormat="1" customHeight="1"/>
    <row r="8203" s="391" customFormat="1" customHeight="1"/>
    <row r="8204" s="391" customFormat="1" customHeight="1"/>
    <row r="8205" s="391" customFormat="1" customHeight="1"/>
    <row r="8206" s="391" customFormat="1" customHeight="1"/>
    <row r="8207" s="391" customFormat="1" customHeight="1"/>
    <row r="8208" s="391" customFormat="1" customHeight="1"/>
    <row r="8209" s="391" customFormat="1" customHeight="1"/>
    <row r="8210" s="391" customFormat="1" customHeight="1"/>
    <row r="8211" s="391" customFormat="1" customHeight="1"/>
    <row r="8212" s="391" customFormat="1" customHeight="1"/>
    <row r="8213" s="391" customFormat="1" customHeight="1"/>
    <row r="8214" s="391" customFormat="1" customHeight="1"/>
    <row r="8215" s="391" customFormat="1" customHeight="1"/>
    <row r="8216" s="391" customFormat="1" customHeight="1"/>
    <row r="8217" s="391" customFormat="1" customHeight="1"/>
    <row r="8218" s="391" customFormat="1" customHeight="1"/>
    <row r="8219" s="391" customFormat="1" customHeight="1"/>
    <row r="8220" s="391" customFormat="1" customHeight="1"/>
    <row r="8221" s="391" customFormat="1" customHeight="1"/>
    <row r="8222" s="391" customFormat="1" customHeight="1"/>
    <row r="8223" s="391" customFormat="1" customHeight="1"/>
    <row r="8224" s="391" customFormat="1" customHeight="1"/>
    <row r="8225" s="391" customFormat="1" customHeight="1"/>
    <row r="8226" s="391" customFormat="1" customHeight="1"/>
    <row r="8227" s="391" customFormat="1" customHeight="1"/>
    <row r="8228" s="391" customFormat="1" customHeight="1"/>
    <row r="8229" s="391" customFormat="1" customHeight="1"/>
    <row r="8230" s="391" customFormat="1" customHeight="1"/>
    <row r="8231" s="391" customFormat="1" customHeight="1"/>
    <row r="8232" s="391" customFormat="1" customHeight="1"/>
    <row r="8233" s="391" customFormat="1" customHeight="1"/>
    <row r="8234" s="391" customFormat="1" customHeight="1"/>
    <row r="8235" s="391" customFormat="1" customHeight="1"/>
    <row r="8236" s="391" customFormat="1" customHeight="1"/>
    <row r="8237" s="391" customFormat="1" customHeight="1"/>
    <row r="8238" s="391" customFormat="1" customHeight="1"/>
    <row r="8239" s="391" customFormat="1" customHeight="1"/>
    <row r="8240" s="391" customFormat="1" customHeight="1"/>
    <row r="8241" s="391" customFormat="1" customHeight="1"/>
    <row r="8242" s="391" customFormat="1" customHeight="1"/>
    <row r="8243" s="391" customFormat="1" customHeight="1"/>
    <row r="8244" s="391" customFormat="1" customHeight="1"/>
    <row r="8245" s="391" customFormat="1" customHeight="1"/>
    <row r="8246" s="391" customFormat="1" customHeight="1"/>
    <row r="8247" s="391" customFormat="1" customHeight="1"/>
    <row r="8248" s="391" customFormat="1" customHeight="1"/>
    <row r="8249" s="391" customFormat="1" customHeight="1"/>
    <row r="8250" s="391" customFormat="1" customHeight="1"/>
    <row r="8251" s="391" customFormat="1" customHeight="1"/>
    <row r="8252" s="391" customFormat="1" customHeight="1"/>
    <row r="8253" s="391" customFormat="1" customHeight="1"/>
    <row r="8254" s="391" customFormat="1" customHeight="1"/>
    <row r="8255" s="391" customFormat="1" customHeight="1"/>
    <row r="8256" s="391" customFormat="1" customHeight="1"/>
    <row r="8257" s="391" customFormat="1" customHeight="1"/>
    <row r="8258" s="391" customFormat="1" customHeight="1"/>
    <row r="8259" s="391" customFormat="1" customHeight="1"/>
    <row r="8260" s="391" customFormat="1" customHeight="1"/>
    <row r="8261" s="391" customFormat="1" customHeight="1"/>
    <row r="8262" s="391" customFormat="1" customHeight="1"/>
    <row r="8263" s="391" customFormat="1" customHeight="1"/>
    <row r="8264" s="391" customFormat="1" customHeight="1"/>
    <row r="8265" s="391" customFormat="1" customHeight="1"/>
    <row r="8266" s="391" customFormat="1" customHeight="1"/>
    <row r="8267" s="391" customFormat="1" customHeight="1"/>
    <row r="8268" s="391" customFormat="1" customHeight="1"/>
    <row r="8269" s="391" customFormat="1" customHeight="1"/>
    <row r="8270" s="391" customFormat="1" customHeight="1"/>
    <row r="8271" s="391" customFormat="1" customHeight="1"/>
    <row r="8272" s="391" customFormat="1" customHeight="1"/>
    <row r="8273" s="391" customFormat="1" customHeight="1"/>
    <row r="8274" s="391" customFormat="1" customHeight="1"/>
    <row r="8275" s="391" customFormat="1" customHeight="1"/>
    <row r="8276" s="391" customFormat="1" customHeight="1"/>
    <row r="8277" s="391" customFormat="1" customHeight="1"/>
    <row r="8278" s="391" customFormat="1" customHeight="1"/>
    <row r="8279" s="391" customFormat="1" customHeight="1"/>
    <row r="8280" s="391" customFormat="1" customHeight="1"/>
    <row r="8281" s="391" customFormat="1" customHeight="1"/>
    <row r="8282" s="391" customFormat="1" customHeight="1"/>
    <row r="8283" s="391" customFormat="1" customHeight="1"/>
    <row r="8284" s="391" customFormat="1" customHeight="1"/>
    <row r="8285" s="391" customFormat="1" customHeight="1"/>
    <row r="8286" s="391" customFormat="1" customHeight="1"/>
    <row r="8287" s="391" customFormat="1" customHeight="1"/>
    <row r="8288" s="391" customFormat="1" customHeight="1"/>
    <row r="8289" s="391" customFormat="1" customHeight="1"/>
    <row r="8290" s="391" customFormat="1" customHeight="1"/>
    <row r="8291" s="391" customFormat="1" customHeight="1"/>
    <row r="8292" s="391" customFormat="1" customHeight="1"/>
    <row r="8293" s="391" customFormat="1" customHeight="1"/>
    <row r="8294" s="391" customFormat="1" customHeight="1"/>
    <row r="8295" s="391" customFormat="1" customHeight="1"/>
    <row r="8296" s="391" customFormat="1" customHeight="1"/>
    <row r="8297" s="391" customFormat="1" customHeight="1"/>
    <row r="8298" s="391" customFormat="1" customHeight="1"/>
    <row r="8299" s="391" customFormat="1" customHeight="1"/>
    <row r="8300" s="391" customFormat="1" customHeight="1"/>
    <row r="8301" s="391" customFormat="1" customHeight="1"/>
    <row r="8302" s="391" customFormat="1" customHeight="1"/>
    <row r="8303" s="391" customFormat="1" customHeight="1"/>
    <row r="8304" s="391" customFormat="1" customHeight="1"/>
    <row r="8305" s="391" customFormat="1" customHeight="1"/>
    <row r="8306" s="391" customFormat="1" customHeight="1"/>
    <row r="8307" s="391" customFormat="1" customHeight="1"/>
    <row r="8308" s="391" customFormat="1" customHeight="1"/>
    <row r="8309" s="391" customFormat="1" customHeight="1"/>
    <row r="8310" s="391" customFormat="1" customHeight="1"/>
    <row r="8311" s="391" customFormat="1" customHeight="1"/>
    <row r="8312" s="391" customFormat="1" customHeight="1"/>
    <row r="8313" s="391" customFormat="1" customHeight="1"/>
    <row r="8314" s="391" customFormat="1" customHeight="1"/>
    <row r="8315" s="391" customFormat="1" customHeight="1"/>
    <row r="8316" s="391" customFormat="1" customHeight="1"/>
    <row r="8317" s="391" customFormat="1" customHeight="1"/>
    <row r="8318" s="391" customFormat="1" customHeight="1"/>
    <row r="8319" s="391" customFormat="1" customHeight="1"/>
    <row r="8320" s="391" customFormat="1" customHeight="1"/>
    <row r="8321" s="391" customFormat="1" customHeight="1"/>
    <row r="8322" s="391" customFormat="1" customHeight="1"/>
    <row r="8323" s="391" customFormat="1" customHeight="1"/>
    <row r="8324" s="391" customFormat="1" customHeight="1"/>
    <row r="8325" s="391" customFormat="1" customHeight="1"/>
    <row r="8326" s="391" customFormat="1" customHeight="1"/>
    <row r="8327" s="391" customFormat="1" customHeight="1"/>
    <row r="8328" s="391" customFormat="1" customHeight="1"/>
    <row r="8329" s="391" customFormat="1" customHeight="1"/>
    <row r="8330" s="391" customFormat="1" customHeight="1"/>
    <row r="8331" s="391" customFormat="1" customHeight="1"/>
    <row r="8332" s="391" customFormat="1" customHeight="1"/>
    <row r="8333" s="391" customFormat="1" customHeight="1"/>
    <row r="8334" s="391" customFormat="1" customHeight="1"/>
    <row r="8335" s="391" customFormat="1" customHeight="1"/>
    <row r="8336" s="391" customFormat="1" customHeight="1"/>
    <row r="8337" s="391" customFormat="1" customHeight="1"/>
    <row r="8338" s="391" customFormat="1" customHeight="1"/>
    <row r="8339" s="391" customFormat="1" customHeight="1"/>
    <row r="8340" s="391" customFormat="1" customHeight="1"/>
    <row r="8341" s="391" customFormat="1" customHeight="1"/>
    <row r="8342" s="391" customFormat="1" customHeight="1"/>
    <row r="8343" s="391" customFormat="1" customHeight="1"/>
    <row r="8344" s="391" customFormat="1" customHeight="1"/>
    <row r="8345" s="391" customFormat="1" customHeight="1"/>
    <row r="8346" s="391" customFormat="1" customHeight="1"/>
    <row r="8347" s="391" customFormat="1" customHeight="1"/>
    <row r="8348" s="391" customFormat="1" customHeight="1"/>
    <row r="8349" s="391" customFormat="1" customHeight="1"/>
    <row r="8350" s="391" customFormat="1" customHeight="1"/>
    <row r="8351" s="391" customFormat="1" customHeight="1"/>
    <row r="8352" s="391" customFormat="1" customHeight="1"/>
    <row r="8353" s="391" customFormat="1" customHeight="1"/>
    <row r="8354" s="391" customFormat="1" customHeight="1"/>
    <row r="8355" s="391" customFormat="1" customHeight="1"/>
    <row r="8356" s="391" customFormat="1" customHeight="1"/>
    <row r="8357" s="391" customFormat="1" customHeight="1"/>
    <row r="8358" s="391" customFormat="1" customHeight="1"/>
    <row r="8359" s="391" customFormat="1" customHeight="1"/>
    <row r="8360" s="391" customFormat="1" customHeight="1"/>
    <row r="8361" s="391" customFormat="1" customHeight="1"/>
    <row r="8362" s="391" customFormat="1" customHeight="1"/>
    <row r="8363" s="391" customFormat="1" customHeight="1"/>
    <row r="8364" s="391" customFormat="1" customHeight="1"/>
    <row r="8365" s="391" customFormat="1" customHeight="1"/>
    <row r="8366" s="391" customFormat="1" customHeight="1"/>
    <row r="8367" s="391" customFormat="1" customHeight="1"/>
    <row r="8368" s="391" customFormat="1" customHeight="1"/>
    <row r="8369" s="391" customFormat="1" customHeight="1"/>
    <row r="8370" s="391" customFormat="1" customHeight="1"/>
    <row r="8371" s="391" customFormat="1" customHeight="1"/>
    <row r="8372" s="391" customFormat="1" customHeight="1"/>
    <row r="8373" s="391" customFormat="1" customHeight="1"/>
    <row r="8374" s="391" customFormat="1" customHeight="1"/>
    <row r="8375" s="391" customFormat="1" customHeight="1"/>
    <row r="8376" s="391" customFormat="1" customHeight="1"/>
    <row r="8377" s="391" customFormat="1" customHeight="1"/>
    <row r="8378" s="391" customFormat="1" customHeight="1"/>
    <row r="8379" s="391" customFormat="1" customHeight="1"/>
    <row r="8380" s="391" customFormat="1" customHeight="1"/>
    <row r="8381" s="391" customFormat="1" customHeight="1"/>
    <row r="8382" s="391" customFormat="1" customHeight="1"/>
    <row r="8383" s="391" customFormat="1" customHeight="1"/>
    <row r="8384" s="391" customFormat="1" customHeight="1"/>
    <row r="8385" s="391" customFormat="1" customHeight="1"/>
    <row r="8386" s="391" customFormat="1" customHeight="1"/>
    <row r="8387" s="391" customFormat="1" customHeight="1"/>
    <row r="8388" s="391" customFormat="1" customHeight="1"/>
    <row r="8389" s="391" customFormat="1" customHeight="1"/>
    <row r="8390" s="391" customFormat="1" customHeight="1"/>
    <row r="8391" s="391" customFormat="1" customHeight="1"/>
    <row r="8392" s="391" customFormat="1" customHeight="1"/>
    <row r="8393" s="391" customFormat="1" customHeight="1"/>
    <row r="8394" s="391" customFormat="1" customHeight="1"/>
    <row r="8395" s="391" customFormat="1" customHeight="1"/>
    <row r="8396" s="391" customFormat="1" customHeight="1"/>
    <row r="8397" s="391" customFormat="1" customHeight="1"/>
    <row r="8398" s="391" customFormat="1" customHeight="1"/>
    <row r="8399" s="391" customFormat="1" customHeight="1"/>
    <row r="8400" s="391" customFormat="1" customHeight="1"/>
    <row r="8401" s="391" customFormat="1" customHeight="1"/>
    <row r="8402" s="391" customFormat="1" customHeight="1"/>
    <row r="8403" s="391" customFormat="1" customHeight="1"/>
    <row r="8404" s="391" customFormat="1" customHeight="1"/>
    <row r="8405" s="391" customFormat="1" customHeight="1"/>
    <row r="8406" s="391" customFormat="1" customHeight="1"/>
    <row r="8407" s="391" customFormat="1" customHeight="1"/>
    <row r="8408" s="391" customFormat="1" customHeight="1"/>
    <row r="8409" s="391" customFormat="1" customHeight="1"/>
    <row r="8410" s="391" customFormat="1" customHeight="1"/>
    <row r="8411" s="391" customFormat="1" customHeight="1"/>
    <row r="8412" s="391" customFormat="1" customHeight="1"/>
    <row r="8413" s="391" customFormat="1" customHeight="1"/>
    <row r="8414" s="391" customFormat="1" customHeight="1"/>
    <row r="8415" s="391" customFormat="1" customHeight="1"/>
    <row r="8416" s="391" customFormat="1" customHeight="1"/>
    <row r="8417" s="391" customFormat="1" customHeight="1"/>
    <row r="8418" s="391" customFormat="1" customHeight="1"/>
    <row r="8419" s="391" customFormat="1" customHeight="1"/>
    <row r="8420" s="391" customFormat="1" customHeight="1"/>
    <row r="8421" s="391" customFormat="1" customHeight="1"/>
    <row r="8422" s="391" customFormat="1" customHeight="1"/>
    <row r="8423" s="391" customFormat="1" customHeight="1"/>
    <row r="8424" s="391" customFormat="1" customHeight="1"/>
    <row r="8425" s="391" customFormat="1" customHeight="1"/>
    <row r="8426" s="391" customFormat="1" customHeight="1"/>
    <row r="8427" s="391" customFormat="1" customHeight="1"/>
    <row r="8428" s="391" customFormat="1" customHeight="1"/>
    <row r="8429" s="391" customFormat="1" customHeight="1"/>
    <row r="8430" s="391" customFormat="1" customHeight="1"/>
    <row r="8431" s="391" customFormat="1" customHeight="1"/>
    <row r="8432" s="391" customFormat="1" customHeight="1"/>
    <row r="8433" s="391" customFormat="1" customHeight="1"/>
    <row r="8434" s="391" customFormat="1" customHeight="1"/>
    <row r="8435" s="391" customFormat="1" customHeight="1"/>
    <row r="8436" s="391" customFormat="1" customHeight="1"/>
    <row r="8437" s="391" customFormat="1" customHeight="1"/>
    <row r="8438" s="391" customFormat="1" customHeight="1"/>
    <row r="8439" s="391" customFormat="1" customHeight="1"/>
    <row r="8440" s="391" customFormat="1" customHeight="1"/>
    <row r="8441" s="391" customFormat="1" customHeight="1"/>
    <row r="8442" s="391" customFormat="1" customHeight="1"/>
    <row r="8443" s="391" customFormat="1" customHeight="1"/>
    <row r="8444" s="391" customFormat="1" customHeight="1"/>
    <row r="8445" s="391" customFormat="1" customHeight="1"/>
    <row r="8446" s="391" customFormat="1" customHeight="1"/>
    <row r="8447" s="391" customFormat="1" customHeight="1"/>
    <row r="8448" s="391" customFormat="1" customHeight="1"/>
    <row r="8449" s="391" customFormat="1" customHeight="1"/>
    <row r="8450" s="391" customFormat="1" customHeight="1"/>
    <row r="8451" s="391" customFormat="1" customHeight="1"/>
    <row r="8452" s="391" customFormat="1" customHeight="1"/>
    <row r="8453" s="391" customFormat="1" customHeight="1"/>
    <row r="8454" s="391" customFormat="1" customHeight="1"/>
    <row r="8455" s="391" customFormat="1" customHeight="1"/>
    <row r="8456" s="391" customFormat="1" customHeight="1"/>
    <row r="8457" s="391" customFormat="1" customHeight="1"/>
    <row r="8458" s="391" customFormat="1" customHeight="1"/>
    <row r="8459" s="391" customFormat="1" customHeight="1"/>
    <row r="8460" s="391" customFormat="1" customHeight="1"/>
    <row r="8461" s="391" customFormat="1" customHeight="1"/>
    <row r="8462" s="391" customFormat="1" customHeight="1"/>
    <row r="8463" s="391" customFormat="1" customHeight="1"/>
    <row r="8464" s="391" customFormat="1" customHeight="1"/>
    <row r="8465" s="391" customFormat="1" customHeight="1"/>
    <row r="8466" s="391" customFormat="1" customHeight="1"/>
    <row r="8467" s="391" customFormat="1" customHeight="1"/>
    <row r="8468" s="391" customFormat="1" customHeight="1"/>
    <row r="8469" s="391" customFormat="1" customHeight="1"/>
    <row r="8470" s="391" customFormat="1" customHeight="1"/>
    <row r="8471" s="391" customFormat="1" customHeight="1"/>
    <row r="8472" s="391" customFormat="1" customHeight="1"/>
    <row r="8473" s="391" customFormat="1" customHeight="1"/>
    <row r="8474" s="391" customFormat="1" customHeight="1"/>
    <row r="8475" s="391" customFormat="1" customHeight="1"/>
    <row r="8476" s="391" customFormat="1" customHeight="1"/>
    <row r="8477" s="391" customFormat="1" customHeight="1"/>
    <row r="8478" s="391" customFormat="1" customHeight="1"/>
    <row r="8479" s="391" customFormat="1" customHeight="1"/>
    <row r="8480" s="391" customFormat="1" customHeight="1"/>
    <row r="8481" s="391" customFormat="1" customHeight="1"/>
    <row r="8482" s="391" customFormat="1" customHeight="1"/>
    <row r="8483" s="391" customFormat="1" customHeight="1"/>
    <row r="8484" s="391" customFormat="1" customHeight="1"/>
    <row r="8485" s="391" customFormat="1" customHeight="1"/>
    <row r="8486" s="391" customFormat="1" customHeight="1"/>
    <row r="8487" s="391" customFormat="1" customHeight="1"/>
    <row r="8488" s="391" customFormat="1" customHeight="1"/>
    <row r="8489" s="391" customFormat="1" customHeight="1"/>
    <row r="8490" s="391" customFormat="1" customHeight="1"/>
    <row r="8491" s="391" customFormat="1" customHeight="1"/>
    <row r="8492" s="391" customFormat="1" customHeight="1"/>
    <row r="8493" s="391" customFormat="1" customHeight="1"/>
    <row r="8494" s="391" customFormat="1" customHeight="1"/>
    <row r="8495" s="391" customFormat="1" customHeight="1"/>
    <row r="8496" s="391" customFormat="1" customHeight="1"/>
    <row r="8497" s="391" customFormat="1" customHeight="1"/>
    <row r="8498" s="391" customFormat="1" customHeight="1"/>
    <row r="8499" s="391" customFormat="1" customHeight="1"/>
    <row r="8500" s="391" customFormat="1" customHeight="1"/>
    <row r="8501" s="391" customFormat="1" customHeight="1"/>
    <row r="8502" s="391" customFormat="1" customHeight="1"/>
    <row r="8503" s="391" customFormat="1" customHeight="1"/>
    <row r="8504" s="391" customFormat="1" customHeight="1"/>
    <row r="8505" s="391" customFormat="1" customHeight="1"/>
    <row r="8506" s="391" customFormat="1" customHeight="1"/>
    <row r="8507" s="391" customFormat="1" customHeight="1"/>
    <row r="8508" s="391" customFormat="1" customHeight="1"/>
    <row r="8509" s="391" customFormat="1" customHeight="1"/>
    <row r="8510" s="391" customFormat="1" customHeight="1"/>
    <row r="8511" s="391" customFormat="1" customHeight="1"/>
    <row r="8512" s="391" customFormat="1" customHeight="1"/>
    <row r="8513" s="391" customFormat="1" customHeight="1"/>
    <row r="8514" s="391" customFormat="1" customHeight="1"/>
    <row r="8515" s="391" customFormat="1" customHeight="1"/>
    <row r="8516" s="391" customFormat="1" customHeight="1"/>
    <row r="8517" s="391" customFormat="1" customHeight="1"/>
    <row r="8518" s="391" customFormat="1" customHeight="1"/>
    <row r="8519" s="391" customFormat="1" customHeight="1"/>
    <row r="8520" s="391" customFormat="1" customHeight="1"/>
    <row r="8521" s="391" customFormat="1" customHeight="1"/>
    <row r="8522" s="391" customFormat="1" customHeight="1"/>
    <row r="8523" s="391" customFormat="1" customHeight="1"/>
    <row r="8524" s="391" customFormat="1" customHeight="1"/>
    <row r="8525" s="391" customFormat="1" customHeight="1"/>
    <row r="8526" s="391" customFormat="1" customHeight="1"/>
    <row r="8527" s="391" customFormat="1" customHeight="1"/>
    <row r="8528" s="391" customFormat="1" customHeight="1"/>
    <row r="8529" s="391" customFormat="1" customHeight="1"/>
    <row r="8530" s="391" customFormat="1" customHeight="1"/>
    <row r="8531" s="391" customFormat="1" customHeight="1"/>
    <row r="8532" s="391" customFormat="1" customHeight="1"/>
    <row r="8533" s="391" customFormat="1" customHeight="1"/>
    <row r="8534" s="391" customFormat="1" customHeight="1"/>
    <row r="8535" s="391" customFormat="1" customHeight="1"/>
    <row r="8536" s="391" customFormat="1" customHeight="1"/>
    <row r="8537" s="391" customFormat="1" customHeight="1"/>
    <row r="8538" s="391" customFormat="1" customHeight="1"/>
    <row r="8539" s="391" customFormat="1" customHeight="1"/>
    <row r="8540" s="391" customFormat="1" customHeight="1"/>
    <row r="8541" s="391" customFormat="1" customHeight="1"/>
    <row r="8542" s="391" customFormat="1" customHeight="1"/>
    <row r="8543" s="391" customFormat="1" customHeight="1"/>
    <row r="8544" s="391" customFormat="1" customHeight="1"/>
    <row r="8545" s="391" customFormat="1" customHeight="1"/>
    <row r="8546" s="391" customFormat="1" customHeight="1"/>
    <row r="8547" s="391" customFormat="1" customHeight="1"/>
    <row r="8548" s="391" customFormat="1" customHeight="1"/>
    <row r="8549" s="391" customFormat="1" customHeight="1"/>
    <row r="8550" s="391" customFormat="1" customHeight="1"/>
    <row r="8551" s="391" customFormat="1" customHeight="1"/>
    <row r="8552" s="391" customFormat="1" customHeight="1"/>
    <row r="8553" s="391" customFormat="1" customHeight="1"/>
    <row r="8554" s="391" customFormat="1" customHeight="1"/>
    <row r="8555" s="391" customFormat="1" customHeight="1"/>
    <row r="8556" s="391" customFormat="1" customHeight="1"/>
    <row r="8557" s="391" customFormat="1" customHeight="1"/>
    <row r="8558" s="391" customFormat="1" customHeight="1"/>
    <row r="8559" s="391" customFormat="1" customHeight="1"/>
    <row r="8560" s="391" customFormat="1" customHeight="1"/>
    <row r="8561" s="391" customFormat="1" customHeight="1"/>
    <row r="8562" s="391" customFormat="1" customHeight="1"/>
    <row r="8563" s="391" customFormat="1" customHeight="1"/>
    <row r="8564" s="391" customFormat="1" customHeight="1"/>
    <row r="8565" s="391" customFormat="1" customHeight="1"/>
    <row r="8566" s="391" customFormat="1" customHeight="1"/>
    <row r="8567" s="391" customFormat="1" customHeight="1"/>
    <row r="8568" s="391" customFormat="1" customHeight="1"/>
    <row r="8569" s="391" customFormat="1" customHeight="1"/>
    <row r="8570" s="391" customFormat="1" customHeight="1"/>
    <row r="8571" s="391" customFormat="1" customHeight="1"/>
    <row r="8572" s="391" customFormat="1" customHeight="1"/>
    <row r="8573" s="391" customFormat="1" customHeight="1"/>
    <row r="8574" s="391" customFormat="1" customHeight="1"/>
    <row r="8575" s="391" customFormat="1" customHeight="1"/>
    <row r="8576" s="391" customFormat="1" customHeight="1"/>
    <row r="8577" s="391" customFormat="1" customHeight="1"/>
    <row r="8578" s="391" customFormat="1" customHeight="1"/>
    <row r="8579" s="391" customFormat="1" customHeight="1"/>
    <row r="8580" s="391" customFormat="1" customHeight="1"/>
    <row r="8581" s="391" customFormat="1" customHeight="1"/>
    <row r="8582" s="391" customFormat="1" customHeight="1"/>
    <row r="8583" s="391" customFormat="1" customHeight="1"/>
    <row r="8584" s="391" customFormat="1" customHeight="1"/>
    <row r="8585" s="391" customFormat="1" customHeight="1"/>
    <row r="8586" s="391" customFormat="1" customHeight="1"/>
    <row r="8587" s="391" customFormat="1" customHeight="1"/>
    <row r="8588" s="391" customFormat="1" customHeight="1"/>
    <row r="8589" s="391" customFormat="1" customHeight="1"/>
    <row r="8590" s="391" customFormat="1" customHeight="1"/>
    <row r="8591" s="391" customFormat="1" customHeight="1"/>
    <row r="8592" s="391" customFormat="1" customHeight="1"/>
    <row r="8593" s="391" customFormat="1" customHeight="1"/>
    <row r="8594" s="391" customFormat="1" customHeight="1"/>
    <row r="8595" s="391" customFormat="1" customHeight="1"/>
    <row r="8596" s="391" customFormat="1" customHeight="1"/>
    <row r="8597" s="391" customFormat="1" customHeight="1"/>
    <row r="8598" s="391" customFormat="1" customHeight="1"/>
    <row r="8599" s="391" customFormat="1" customHeight="1"/>
    <row r="8600" s="391" customFormat="1" customHeight="1"/>
    <row r="8601" s="391" customFormat="1" customHeight="1"/>
    <row r="8602" s="391" customFormat="1" customHeight="1"/>
    <row r="8603" s="391" customFormat="1" customHeight="1"/>
    <row r="8604" s="391" customFormat="1" customHeight="1"/>
    <row r="8605" s="391" customFormat="1" customHeight="1"/>
    <row r="8606" s="391" customFormat="1" customHeight="1"/>
    <row r="8607" s="391" customFormat="1" customHeight="1"/>
    <row r="8608" s="391" customFormat="1" customHeight="1"/>
    <row r="8609" s="391" customFormat="1" customHeight="1"/>
    <row r="8610" s="391" customFormat="1" customHeight="1"/>
    <row r="8611" s="391" customFormat="1" customHeight="1"/>
    <row r="8612" s="391" customFormat="1" customHeight="1"/>
    <row r="8613" s="391" customFormat="1" customHeight="1"/>
    <row r="8614" s="391" customFormat="1" customHeight="1"/>
    <row r="8615" s="391" customFormat="1" customHeight="1"/>
    <row r="8616" s="391" customFormat="1" customHeight="1"/>
    <row r="8617" s="391" customFormat="1" customHeight="1"/>
    <row r="8618" s="391" customFormat="1" customHeight="1"/>
    <row r="8619" s="391" customFormat="1" customHeight="1"/>
    <row r="8620" s="391" customFormat="1" customHeight="1"/>
    <row r="8621" s="391" customFormat="1" customHeight="1"/>
    <row r="8622" s="391" customFormat="1" customHeight="1"/>
    <row r="8623" s="391" customFormat="1" customHeight="1"/>
    <row r="8624" s="391" customFormat="1" customHeight="1"/>
    <row r="8625" s="391" customFormat="1" customHeight="1"/>
    <row r="8626" s="391" customFormat="1" customHeight="1"/>
    <row r="8627" s="391" customFormat="1" customHeight="1"/>
    <row r="8628" s="391" customFormat="1" customHeight="1"/>
    <row r="8629" s="391" customFormat="1" customHeight="1"/>
    <row r="8630" s="391" customFormat="1" customHeight="1"/>
    <row r="8631" s="391" customFormat="1" customHeight="1"/>
    <row r="8632" s="391" customFormat="1" customHeight="1"/>
    <row r="8633" s="391" customFormat="1" customHeight="1"/>
    <row r="8634" s="391" customFormat="1" customHeight="1"/>
    <row r="8635" s="391" customFormat="1" customHeight="1"/>
    <row r="8636" s="391" customFormat="1" customHeight="1"/>
    <row r="8637" s="391" customFormat="1" customHeight="1"/>
    <row r="8638" s="391" customFormat="1" customHeight="1"/>
    <row r="8639" s="391" customFormat="1" customHeight="1"/>
    <row r="8640" s="391" customFormat="1" customHeight="1"/>
    <row r="8641" s="391" customFormat="1" customHeight="1"/>
    <row r="8642" s="391" customFormat="1" customHeight="1"/>
    <row r="8643" s="391" customFormat="1" customHeight="1"/>
    <row r="8644" s="391" customFormat="1" customHeight="1"/>
    <row r="8645" s="391" customFormat="1" customHeight="1"/>
    <row r="8646" s="391" customFormat="1" customHeight="1"/>
    <row r="8647" s="391" customFormat="1" customHeight="1"/>
    <row r="8648" s="391" customFormat="1" customHeight="1"/>
    <row r="8649" s="391" customFormat="1" customHeight="1"/>
    <row r="8650" s="391" customFormat="1" customHeight="1"/>
    <row r="8651" s="391" customFormat="1" customHeight="1"/>
    <row r="8652" s="391" customFormat="1" customHeight="1"/>
    <row r="8653" s="391" customFormat="1" customHeight="1"/>
    <row r="8654" s="391" customFormat="1" customHeight="1"/>
    <row r="8655" s="391" customFormat="1" customHeight="1"/>
    <row r="8656" s="391" customFormat="1" customHeight="1"/>
    <row r="8657" s="391" customFormat="1" customHeight="1"/>
    <row r="8658" s="391" customFormat="1" customHeight="1"/>
    <row r="8659" s="391" customFormat="1" customHeight="1"/>
    <row r="8660" s="391" customFormat="1" customHeight="1"/>
    <row r="8661" s="391" customFormat="1" customHeight="1"/>
    <row r="8662" s="391" customFormat="1" customHeight="1"/>
    <row r="8663" s="391" customFormat="1" customHeight="1"/>
    <row r="8664" s="391" customFormat="1" customHeight="1"/>
    <row r="8665" s="391" customFormat="1" customHeight="1"/>
    <row r="8666" s="391" customFormat="1" customHeight="1"/>
    <row r="8667" s="391" customFormat="1" customHeight="1"/>
    <row r="8668" s="391" customFormat="1" customHeight="1"/>
    <row r="8669" s="391" customFormat="1" customHeight="1"/>
    <row r="8670" s="391" customFormat="1" customHeight="1"/>
    <row r="8671" s="391" customFormat="1" customHeight="1"/>
    <row r="8672" s="391" customFormat="1" customHeight="1"/>
    <row r="8673" s="391" customFormat="1" customHeight="1"/>
    <row r="8674" s="391" customFormat="1" customHeight="1"/>
    <row r="8675" s="391" customFormat="1" customHeight="1"/>
    <row r="8676" s="391" customFormat="1" customHeight="1"/>
    <row r="8677" s="391" customFormat="1" customHeight="1"/>
    <row r="8678" s="391" customFormat="1" customHeight="1"/>
    <row r="8679" s="391" customFormat="1" customHeight="1"/>
    <row r="8680" s="391" customFormat="1" customHeight="1"/>
    <row r="8681" s="391" customFormat="1" customHeight="1"/>
    <row r="8682" s="391" customFormat="1" customHeight="1"/>
    <row r="8683" s="391" customFormat="1" customHeight="1"/>
    <row r="8684" s="391" customFormat="1" customHeight="1"/>
    <row r="8685" s="391" customFormat="1" customHeight="1"/>
    <row r="8686" s="391" customFormat="1" customHeight="1"/>
    <row r="8687" s="391" customFormat="1" customHeight="1"/>
    <row r="8688" s="391" customFormat="1" customHeight="1"/>
    <row r="8689" s="391" customFormat="1" customHeight="1"/>
    <row r="8690" s="391" customFormat="1" customHeight="1"/>
    <row r="8691" s="391" customFormat="1" customHeight="1"/>
    <row r="8692" s="391" customFormat="1" customHeight="1"/>
    <row r="8693" s="391" customFormat="1" customHeight="1"/>
    <row r="8694" s="391" customFormat="1" customHeight="1"/>
    <row r="8695" s="391" customFormat="1" customHeight="1"/>
    <row r="8696" s="391" customFormat="1" customHeight="1"/>
    <row r="8697" s="391" customFormat="1" customHeight="1"/>
    <row r="8698" s="391" customFormat="1" customHeight="1"/>
    <row r="8699" s="391" customFormat="1" customHeight="1"/>
    <row r="8700" s="391" customFormat="1" customHeight="1"/>
    <row r="8701" s="391" customFormat="1" customHeight="1"/>
    <row r="8702" s="391" customFormat="1" customHeight="1"/>
    <row r="8703" s="391" customFormat="1" customHeight="1"/>
    <row r="8704" s="391" customFormat="1" customHeight="1"/>
    <row r="8705" s="391" customFormat="1" customHeight="1"/>
    <row r="8706" s="391" customFormat="1" customHeight="1"/>
    <row r="8707" s="391" customFormat="1" customHeight="1"/>
    <row r="8708" s="391" customFormat="1" customHeight="1"/>
    <row r="8709" s="391" customFormat="1" customHeight="1"/>
    <row r="8710" s="391" customFormat="1" customHeight="1"/>
    <row r="8711" s="391" customFormat="1" customHeight="1"/>
    <row r="8712" s="391" customFormat="1" customHeight="1"/>
    <row r="8713" s="391" customFormat="1" customHeight="1"/>
    <row r="8714" s="391" customFormat="1" customHeight="1"/>
    <row r="8715" s="391" customFormat="1" customHeight="1"/>
    <row r="8716" s="391" customFormat="1" customHeight="1"/>
    <row r="8717" s="391" customFormat="1" customHeight="1"/>
    <row r="8718" s="391" customFormat="1" customHeight="1"/>
    <row r="8719" s="391" customFormat="1" customHeight="1"/>
    <row r="8720" s="391" customFormat="1" customHeight="1"/>
    <row r="8721" s="391" customFormat="1" customHeight="1"/>
    <row r="8722" s="391" customFormat="1" customHeight="1"/>
    <row r="8723" s="391" customFormat="1" customHeight="1"/>
    <row r="8724" s="391" customFormat="1" customHeight="1"/>
    <row r="8725" s="391" customFormat="1" customHeight="1"/>
    <row r="8726" s="391" customFormat="1" customHeight="1"/>
    <row r="8727" s="391" customFormat="1" customHeight="1"/>
    <row r="8728" s="391" customFormat="1" customHeight="1"/>
    <row r="8729" s="391" customFormat="1" customHeight="1"/>
    <row r="8730" s="391" customFormat="1" customHeight="1"/>
    <row r="8731" s="391" customFormat="1" customHeight="1"/>
    <row r="8732" s="391" customFormat="1" customHeight="1"/>
    <row r="8733" s="391" customFormat="1" customHeight="1"/>
    <row r="8734" s="391" customFormat="1" customHeight="1"/>
    <row r="8735" s="391" customFormat="1" customHeight="1"/>
    <row r="8736" s="391" customFormat="1" customHeight="1"/>
    <row r="8737" s="391" customFormat="1" customHeight="1"/>
    <row r="8738" s="391" customFormat="1" customHeight="1"/>
    <row r="8739" s="391" customFormat="1" customHeight="1"/>
    <row r="8740" s="391" customFormat="1" customHeight="1"/>
    <row r="8741" s="391" customFormat="1" customHeight="1"/>
    <row r="8742" s="391" customFormat="1" customHeight="1"/>
    <row r="8743" s="391" customFormat="1" customHeight="1"/>
    <row r="8744" s="391" customFormat="1" customHeight="1"/>
    <row r="8745" s="391" customFormat="1" customHeight="1"/>
    <row r="8746" s="391" customFormat="1" customHeight="1"/>
    <row r="8747" s="391" customFormat="1" customHeight="1"/>
    <row r="8748" s="391" customFormat="1" customHeight="1"/>
    <row r="8749" s="391" customFormat="1" customHeight="1"/>
    <row r="8750" s="391" customFormat="1" customHeight="1"/>
    <row r="8751" s="391" customFormat="1" customHeight="1"/>
    <row r="8752" s="391" customFormat="1" customHeight="1"/>
    <row r="8753" s="391" customFormat="1" customHeight="1"/>
    <row r="8754" s="391" customFormat="1" customHeight="1"/>
    <row r="8755" s="391" customFormat="1" customHeight="1"/>
    <row r="8756" s="391" customFormat="1" customHeight="1"/>
    <row r="8757" s="391" customFormat="1" customHeight="1"/>
    <row r="8758" s="391" customFormat="1" customHeight="1"/>
    <row r="8759" s="391" customFormat="1" customHeight="1"/>
    <row r="8760" s="391" customFormat="1" customHeight="1"/>
    <row r="8761" s="391" customFormat="1" customHeight="1"/>
    <row r="8762" s="391" customFormat="1" customHeight="1"/>
    <row r="8763" s="391" customFormat="1" customHeight="1"/>
    <row r="8764" s="391" customFormat="1" customHeight="1"/>
    <row r="8765" s="391" customFormat="1" customHeight="1"/>
    <row r="8766" s="391" customFormat="1" customHeight="1"/>
    <row r="8767" s="391" customFormat="1" customHeight="1"/>
    <row r="8768" s="391" customFormat="1" customHeight="1"/>
    <row r="8769" s="391" customFormat="1" customHeight="1"/>
    <row r="8770" s="391" customFormat="1" customHeight="1"/>
    <row r="8771" s="391" customFormat="1" customHeight="1"/>
    <row r="8772" s="391" customFormat="1" customHeight="1"/>
    <row r="8773" s="391" customFormat="1" customHeight="1"/>
    <row r="8774" s="391" customFormat="1" customHeight="1"/>
    <row r="8775" s="391" customFormat="1" customHeight="1"/>
    <row r="8776" s="391" customFormat="1" customHeight="1"/>
    <row r="8777" s="391" customFormat="1" customHeight="1"/>
    <row r="8778" s="391" customFormat="1" customHeight="1"/>
    <row r="8779" s="391" customFormat="1" customHeight="1"/>
    <row r="8780" s="391" customFormat="1" customHeight="1"/>
    <row r="8781" s="391" customFormat="1" customHeight="1"/>
    <row r="8782" s="391" customFormat="1" customHeight="1"/>
    <row r="8783" s="391" customFormat="1" customHeight="1"/>
    <row r="8784" s="391" customFormat="1" customHeight="1"/>
    <row r="8785" s="391" customFormat="1" customHeight="1"/>
    <row r="8786" s="391" customFormat="1" customHeight="1"/>
    <row r="8787" s="391" customFormat="1" customHeight="1"/>
    <row r="8788" s="391" customFormat="1" customHeight="1"/>
    <row r="8789" s="391" customFormat="1" customHeight="1"/>
    <row r="8790" s="391" customFormat="1" customHeight="1"/>
    <row r="8791" s="391" customFormat="1" customHeight="1"/>
    <row r="8792" s="391" customFormat="1" customHeight="1"/>
    <row r="8793" s="391" customFormat="1" customHeight="1"/>
    <row r="8794" s="391" customFormat="1" customHeight="1"/>
    <row r="8795" s="391" customFormat="1" customHeight="1"/>
    <row r="8796" s="391" customFormat="1" customHeight="1"/>
    <row r="8797" s="391" customFormat="1" customHeight="1"/>
    <row r="8798" s="391" customFormat="1" customHeight="1"/>
    <row r="8799" s="391" customFormat="1" customHeight="1"/>
    <row r="8800" s="391" customFormat="1" customHeight="1"/>
    <row r="8801" s="391" customFormat="1" customHeight="1"/>
    <row r="8802" s="391" customFormat="1" customHeight="1"/>
    <row r="8803" s="391" customFormat="1" customHeight="1"/>
    <row r="8804" s="391" customFormat="1" customHeight="1"/>
    <row r="8805" s="391" customFormat="1" customHeight="1"/>
    <row r="8806" s="391" customFormat="1" customHeight="1"/>
    <row r="8807" s="391" customFormat="1" customHeight="1"/>
    <row r="8808" s="391" customFormat="1" customHeight="1"/>
    <row r="8809" s="391" customFormat="1" customHeight="1"/>
    <row r="8810" s="391" customFormat="1" customHeight="1"/>
    <row r="8811" s="391" customFormat="1" customHeight="1"/>
    <row r="8812" s="391" customFormat="1" customHeight="1"/>
    <row r="8813" s="391" customFormat="1" customHeight="1"/>
    <row r="8814" s="391" customFormat="1" customHeight="1"/>
    <row r="8815" s="391" customFormat="1" customHeight="1"/>
    <row r="8816" s="391" customFormat="1" customHeight="1"/>
    <row r="8817" s="391" customFormat="1" customHeight="1"/>
    <row r="8818" s="391" customFormat="1" customHeight="1"/>
    <row r="8819" s="391" customFormat="1" customHeight="1"/>
    <row r="8820" s="391" customFormat="1" customHeight="1"/>
    <row r="8821" s="391" customFormat="1" customHeight="1"/>
    <row r="8822" s="391" customFormat="1" customHeight="1"/>
    <row r="8823" s="391" customFormat="1" customHeight="1"/>
    <row r="8824" s="391" customFormat="1" customHeight="1"/>
    <row r="8825" s="391" customFormat="1" customHeight="1"/>
    <row r="8826" s="391" customFormat="1" customHeight="1"/>
    <row r="8827" s="391" customFormat="1" customHeight="1"/>
    <row r="8828" s="391" customFormat="1" customHeight="1"/>
    <row r="8829" s="391" customFormat="1" customHeight="1"/>
    <row r="8830" s="391" customFormat="1" customHeight="1"/>
    <row r="8831" s="391" customFormat="1" customHeight="1"/>
    <row r="8832" s="391" customFormat="1" customHeight="1"/>
    <row r="8833" s="391" customFormat="1" customHeight="1"/>
    <row r="8834" s="391" customFormat="1" customHeight="1"/>
    <row r="8835" s="391" customFormat="1" customHeight="1"/>
    <row r="8836" s="391" customFormat="1" customHeight="1"/>
    <row r="8837" s="391" customFormat="1" customHeight="1"/>
    <row r="8838" s="391" customFormat="1" customHeight="1"/>
    <row r="8839" s="391" customFormat="1" customHeight="1"/>
    <row r="8840" s="391" customFormat="1" customHeight="1"/>
    <row r="8841" s="391" customFormat="1" customHeight="1"/>
    <row r="8842" s="391" customFormat="1" customHeight="1"/>
    <row r="8843" s="391" customFormat="1" customHeight="1"/>
    <row r="8844" s="391" customFormat="1" customHeight="1"/>
    <row r="8845" s="391" customFormat="1" customHeight="1"/>
    <row r="8846" s="391" customFormat="1" customHeight="1"/>
    <row r="8847" s="391" customFormat="1" customHeight="1"/>
    <row r="8848" s="391" customFormat="1" customHeight="1"/>
    <row r="8849" s="391" customFormat="1" customHeight="1"/>
    <row r="8850" s="391" customFormat="1" customHeight="1"/>
    <row r="8851" s="391" customFormat="1" customHeight="1"/>
    <row r="8852" s="391" customFormat="1" customHeight="1"/>
    <row r="8853" s="391" customFormat="1" customHeight="1"/>
    <row r="8854" s="391" customFormat="1" customHeight="1"/>
    <row r="8855" s="391" customFormat="1" customHeight="1"/>
    <row r="8856" s="391" customFormat="1" customHeight="1"/>
    <row r="8857" s="391" customFormat="1" customHeight="1"/>
    <row r="8858" s="391" customFormat="1" customHeight="1"/>
    <row r="8859" s="391" customFormat="1" customHeight="1"/>
    <row r="8860" s="391" customFormat="1" customHeight="1"/>
    <row r="8861" s="391" customFormat="1" customHeight="1"/>
    <row r="8862" s="391" customFormat="1" customHeight="1"/>
    <row r="8863" s="391" customFormat="1" customHeight="1"/>
    <row r="8864" s="391" customFormat="1" customHeight="1"/>
    <row r="8865" s="391" customFormat="1" customHeight="1"/>
    <row r="8866" s="391" customFormat="1" customHeight="1"/>
    <row r="8867" s="391" customFormat="1" customHeight="1"/>
    <row r="8868" s="391" customFormat="1" customHeight="1"/>
    <row r="8869" s="391" customFormat="1" customHeight="1"/>
    <row r="8870" s="391" customFormat="1" customHeight="1"/>
    <row r="8871" s="391" customFormat="1" customHeight="1"/>
    <row r="8872" s="391" customFormat="1" customHeight="1"/>
    <row r="8873" s="391" customFormat="1" customHeight="1"/>
    <row r="8874" s="391" customFormat="1" customHeight="1"/>
    <row r="8875" s="391" customFormat="1" customHeight="1"/>
    <row r="8876" s="391" customFormat="1" customHeight="1"/>
    <row r="8877" s="391" customFormat="1" customHeight="1"/>
    <row r="8878" s="391" customFormat="1" customHeight="1"/>
    <row r="8879" s="391" customFormat="1" customHeight="1"/>
    <row r="8880" s="391" customFormat="1" customHeight="1"/>
    <row r="8881" s="391" customFormat="1" customHeight="1"/>
    <row r="8882" s="391" customFormat="1" customHeight="1"/>
    <row r="8883" s="391" customFormat="1" customHeight="1"/>
    <row r="8884" s="391" customFormat="1" customHeight="1"/>
    <row r="8885" s="391" customFormat="1" customHeight="1"/>
    <row r="8886" s="391" customFormat="1" customHeight="1"/>
    <row r="8887" s="391" customFormat="1" customHeight="1"/>
    <row r="8888" s="391" customFormat="1" customHeight="1"/>
    <row r="8889" s="391" customFormat="1" customHeight="1"/>
    <row r="8890" s="391" customFormat="1" customHeight="1"/>
    <row r="8891" s="391" customFormat="1" customHeight="1"/>
    <row r="8892" s="391" customFormat="1" customHeight="1"/>
    <row r="8893" s="391" customFormat="1" customHeight="1"/>
    <row r="8894" s="391" customFormat="1" customHeight="1"/>
    <row r="8895" s="391" customFormat="1" customHeight="1"/>
    <row r="8896" s="391" customFormat="1" customHeight="1"/>
    <row r="8897" s="391" customFormat="1" customHeight="1"/>
    <row r="8898" s="391" customFormat="1" customHeight="1"/>
    <row r="8899" s="391" customFormat="1" customHeight="1"/>
    <row r="8900" s="391" customFormat="1" customHeight="1"/>
    <row r="8901" s="391" customFormat="1" customHeight="1"/>
    <row r="8902" s="391" customFormat="1" customHeight="1"/>
    <row r="8903" s="391" customFormat="1" customHeight="1"/>
    <row r="8904" s="391" customFormat="1" customHeight="1"/>
    <row r="8905" s="391" customFormat="1" customHeight="1"/>
    <row r="8906" s="391" customFormat="1" customHeight="1"/>
    <row r="8907" s="391" customFormat="1" customHeight="1"/>
    <row r="8908" s="391" customFormat="1" customHeight="1"/>
    <row r="8909" s="391" customFormat="1" customHeight="1"/>
    <row r="8910" s="391" customFormat="1" customHeight="1"/>
    <row r="8911" s="391" customFormat="1" customHeight="1"/>
    <row r="8912" s="391" customFormat="1" customHeight="1"/>
    <row r="8913" s="391" customFormat="1" customHeight="1"/>
    <row r="8914" s="391" customFormat="1" customHeight="1"/>
    <row r="8915" s="391" customFormat="1" customHeight="1"/>
    <row r="8916" s="391" customFormat="1" customHeight="1"/>
    <row r="8917" s="391" customFormat="1" customHeight="1"/>
    <row r="8918" s="391" customFormat="1" customHeight="1"/>
    <row r="8919" s="391" customFormat="1" customHeight="1"/>
    <row r="8920" s="391" customFormat="1" customHeight="1"/>
    <row r="8921" s="391" customFormat="1" customHeight="1"/>
    <row r="8922" s="391" customFormat="1" customHeight="1"/>
    <row r="8923" s="391" customFormat="1" customHeight="1"/>
    <row r="8924" s="391" customFormat="1" customHeight="1"/>
    <row r="8925" s="391" customFormat="1" customHeight="1"/>
    <row r="8926" s="391" customFormat="1" customHeight="1"/>
    <row r="8927" s="391" customFormat="1" customHeight="1"/>
    <row r="8928" s="391" customFormat="1" customHeight="1"/>
    <row r="8929" s="391" customFormat="1" customHeight="1"/>
    <row r="8930" s="391" customFormat="1" customHeight="1"/>
    <row r="8931" s="391" customFormat="1" customHeight="1"/>
    <row r="8932" s="391" customFormat="1" customHeight="1"/>
    <row r="8933" s="391" customFormat="1" customHeight="1"/>
    <row r="8934" s="391" customFormat="1" customHeight="1"/>
    <row r="8935" s="391" customFormat="1" customHeight="1"/>
    <row r="8936" s="391" customFormat="1" customHeight="1"/>
    <row r="8937" s="391" customFormat="1" customHeight="1"/>
    <row r="8938" s="391" customFormat="1" customHeight="1"/>
    <row r="8939" s="391" customFormat="1" customHeight="1"/>
    <row r="8940" s="391" customFormat="1" customHeight="1"/>
    <row r="8941" s="391" customFormat="1" customHeight="1"/>
    <row r="8942" s="391" customFormat="1" customHeight="1"/>
    <row r="8943" s="391" customFormat="1" customHeight="1"/>
    <row r="8944" s="391" customFormat="1" customHeight="1"/>
    <row r="8945" s="391" customFormat="1" customHeight="1"/>
    <row r="8946" s="391" customFormat="1" customHeight="1"/>
    <row r="8947" s="391" customFormat="1" customHeight="1"/>
    <row r="8948" s="391" customFormat="1" customHeight="1"/>
    <row r="8949" s="391" customFormat="1" customHeight="1"/>
    <row r="8950" s="391" customFormat="1" customHeight="1"/>
    <row r="8951" s="391" customFormat="1" customHeight="1"/>
    <row r="8952" s="391" customFormat="1" customHeight="1"/>
    <row r="8953" s="391" customFormat="1" customHeight="1"/>
    <row r="8954" s="391" customFormat="1" customHeight="1"/>
    <row r="8955" s="391" customFormat="1" customHeight="1"/>
    <row r="8956" s="391" customFormat="1" customHeight="1"/>
    <row r="8957" s="391" customFormat="1" customHeight="1"/>
    <row r="8958" s="391" customFormat="1" customHeight="1"/>
    <row r="8959" s="391" customFormat="1" customHeight="1"/>
    <row r="8960" s="391" customFormat="1" customHeight="1"/>
    <row r="8961" s="391" customFormat="1" customHeight="1"/>
    <row r="8962" s="391" customFormat="1" customHeight="1"/>
    <row r="8963" s="391" customFormat="1" customHeight="1"/>
    <row r="8964" s="391" customFormat="1" customHeight="1"/>
    <row r="8965" s="391" customFormat="1" customHeight="1"/>
    <row r="8966" s="391" customFormat="1" customHeight="1"/>
    <row r="8967" s="391" customFormat="1" customHeight="1"/>
    <row r="8968" s="391" customFormat="1" customHeight="1"/>
    <row r="8969" s="391" customFormat="1" customHeight="1"/>
    <row r="8970" s="391" customFormat="1" customHeight="1"/>
    <row r="8971" s="391" customFormat="1" customHeight="1"/>
    <row r="8972" s="391" customFormat="1" customHeight="1"/>
    <row r="8973" s="391" customFormat="1" customHeight="1"/>
    <row r="8974" s="391" customFormat="1" customHeight="1"/>
    <row r="8975" s="391" customFormat="1" customHeight="1"/>
    <row r="8976" s="391" customFormat="1" customHeight="1"/>
    <row r="8977" s="391" customFormat="1" customHeight="1"/>
    <row r="8978" s="391" customFormat="1" customHeight="1"/>
    <row r="8979" s="391" customFormat="1" customHeight="1"/>
    <row r="8980" s="391" customFormat="1" customHeight="1"/>
    <row r="8981" s="391" customFormat="1" customHeight="1"/>
    <row r="8982" s="391" customFormat="1" customHeight="1"/>
    <row r="8983" s="391" customFormat="1" customHeight="1"/>
    <row r="8984" s="391" customFormat="1" customHeight="1"/>
    <row r="8985" s="391" customFormat="1" customHeight="1"/>
    <row r="8986" s="391" customFormat="1" customHeight="1"/>
    <row r="8987" s="391" customFormat="1" customHeight="1"/>
    <row r="8988" s="391" customFormat="1" customHeight="1"/>
    <row r="8989" s="391" customFormat="1" customHeight="1"/>
    <row r="8990" s="391" customFormat="1" customHeight="1"/>
    <row r="8991" s="391" customFormat="1" customHeight="1"/>
    <row r="8992" s="391" customFormat="1" customHeight="1"/>
    <row r="8993" s="391" customFormat="1" customHeight="1"/>
    <row r="8994" s="391" customFormat="1" customHeight="1"/>
    <row r="8995" s="391" customFormat="1" customHeight="1"/>
    <row r="8996" s="391" customFormat="1" customHeight="1"/>
    <row r="8997" s="391" customFormat="1" customHeight="1"/>
    <row r="8998" s="391" customFormat="1" customHeight="1"/>
    <row r="8999" s="391" customFormat="1" customHeight="1"/>
    <row r="9000" s="391" customFormat="1" customHeight="1"/>
    <row r="9001" s="391" customFormat="1" customHeight="1"/>
    <row r="9002" s="391" customFormat="1" customHeight="1"/>
    <row r="9003" s="391" customFormat="1" customHeight="1"/>
    <row r="9004" s="391" customFormat="1" customHeight="1"/>
    <row r="9005" s="391" customFormat="1" customHeight="1"/>
    <row r="9006" s="391" customFormat="1" customHeight="1"/>
    <row r="9007" s="391" customFormat="1" customHeight="1"/>
    <row r="9008" s="391" customFormat="1" customHeight="1"/>
    <row r="9009" s="391" customFormat="1" customHeight="1"/>
    <row r="9010" s="391" customFormat="1" customHeight="1"/>
    <row r="9011" s="391" customFormat="1" customHeight="1"/>
    <row r="9012" s="391" customFormat="1" customHeight="1"/>
    <row r="9013" s="391" customFormat="1" customHeight="1"/>
    <row r="9014" s="391" customFormat="1" customHeight="1"/>
    <row r="9015" s="391" customFormat="1" customHeight="1"/>
    <row r="9016" s="391" customFormat="1" customHeight="1"/>
    <row r="9017" s="391" customFormat="1" customHeight="1"/>
    <row r="9018" s="391" customFormat="1" customHeight="1"/>
    <row r="9019" s="391" customFormat="1" customHeight="1"/>
    <row r="9020" s="391" customFormat="1" customHeight="1"/>
    <row r="9021" s="391" customFormat="1" customHeight="1"/>
    <row r="9022" s="391" customFormat="1" customHeight="1"/>
    <row r="9023" s="391" customFormat="1" customHeight="1"/>
    <row r="9024" s="391" customFormat="1" customHeight="1"/>
    <row r="9025" s="391" customFormat="1" customHeight="1"/>
    <row r="9026" s="391" customFormat="1" customHeight="1"/>
    <row r="9027" s="391" customFormat="1" customHeight="1"/>
    <row r="9028" s="391" customFormat="1" customHeight="1"/>
    <row r="9029" s="391" customFormat="1" customHeight="1"/>
    <row r="9030" s="391" customFormat="1" customHeight="1"/>
    <row r="9031" s="391" customFormat="1" customHeight="1"/>
    <row r="9032" s="391" customFormat="1" customHeight="1"/>
    <row r="9033" s="391" customFormat="1" customHeight="1"/>
    <row r="9034" s="391" customFormat="1" customHeight="1"/>
    <row r="9035" s="391" customFormat="1" customHeight="1"/>
    <row r="9036" s="391" customFormat="1" customHeight="1"/>
    <row r="9037" s="391" customFormat="1" customHeight="1"/>
    <row r="9038" s="391" customFormat="1" customHeight="1"/>
    <row r="9039" s="391" customFormat="1" customHeight="1"/>
    <row r="9040" s="391" customFormat="1" customHeight="1"/>
    <row r="9041" s="391" customFormat="1" customHeight="1"/>
    <row r="9042" s="391" customFormat="1" customHeight="1"/>
    <row r="9043" s="391" customFormat="1" customHeight="1"/>
    <row r="9044" s="391" customFormat="1" customHeight="1"/>
    <row r="9045" s="391" customFormat="1" customHeight="1"/>
    <row r="9046" s="391" customFormat="1" customHeight="1"/>
    <row r="9047" s="391" customFormat="1" customHeight="1"/>
    <row r="9048" s="391" customFormat="1" customHeight="1"/>
    <row r="9049" s="391" customFormat="1" customHeight="1"/>
    <row r="9050" s="391" customFormat="1" customHeight="1"/>
    <row r="9051" s="391" customFormat="1" customHeight="1"/>
    <row r="9052" s="391" customFormat="1" customHeight="1"/>
    <row r="9053" s="391" customFormat="1" customHeight="1"/>
    <row r="9054" s="391" customFormat="1" customHeight="1"/>
    <row r="9055" s="391" customFormat="1" customHeight="1"/>
    <row r="9056" s="391" customFormat="1" customHeight="1"/>
    <row r="9057" s="391" customFormat="1" customHeight="1"/>
    <row r="9058" s="391" customFormat="1" customHeight="1"/>
    <row r="9059" s="391" customFormat="1" customHeight="1"/>
    <row r="9060" s="391" customFormat="1" customHeight="1"/>
    <row r="9061" s="391" customFormat="1" customHeight="1"/>
    <row r="9062" s="391" customFormat="1" customHeight="1"/>
    <row r="9063" s="391" customFormat="1" customHeight="1"/>
    <row r="9064" s="391" customFormat="1" customHeight="1"/>
    <row r="9065" s="391" customFormat="1" customHeight="1"/>
    <row r="9066" s="391" customFormat="1" customHeight="1"/>
    <row r="9067" s="391" customFormat="1" customHeight="1"/>
    <row r="9068" s="391" customFormat="1" customHeight="1"/>
    <row r="9069" s="391" customFormat="1" customHeight="1"/>
    <row r="9070" s="391" customFormat="1" customHeight="1"/>
    <row r="9071" s="391" customFormat="1" customHeight="1"/>
    <row r="9072" s="391" customFormat="1" customHeight="1"/>
    <row r="9073" s="391" customFormat="1" customHeight="1"/>
    <row r="9074" s="391" customFormat="1" customHeight="1"/>
    <row r="9075" s="391" customFormat="1" customHeight="1"/>
    <row r="9076" s="391" customFormat="1" customHeight="1"/>
    <row r="9077" s="391" customFormat="1" customHeight="1"/>
    <row r="9078" s="391" customFormat="1" customHeight="1"/>
    <row r="9079" s="391" customFormat="1" customHeight="1"/>
    <row r="9080" s="391" customFormat="1" customHeight="1"/>
    <row r="9081" s="391" customFormat="1" customHeight="1"/>
    <row r="9082" s="391" customFormat="1" customHeight="1"/>
    <row r="9083" s="391" customFormat="1" customHeight="1"/>
    <row r="9084" s="391" customFormat="1" customHeight="1"/>
    <row r="9085" s="391" customFormat="1" customHeight="1"/>
    <row r="9086" s="391" customFormat="1" customHeight="1"/>
    <row r="9087" s="391" customFormat="1" customHeight="1"/>
    <row r="9088" s="391" customFormat="1" customHeight="1"/>
    <row r="9089" s="391" customFormat="1" customHeight="1"/>
    <row r="9090" s="391" customFormat="1" customHeight="1"/>
    <row r="9091" s="391" customFormat="1" customHeight="1"/>
    <row r="9092" s="391" customFormat="1" customHeight="1"/>
    <row r="9093" s="391" customFormat="1" customHeight="1"/>
    <row r="9094" s="391" customFormat="1" customHeight="1"/>
    <row r="9095" s="391" customFormat="1" customHeight="1"/>
    <row r="9096" s="391" customFormat="1" customHeight="1"/>
    <row r="9097" s="391" customFormat="1" customHeight="1"/>
    <row r="9098" s="391" customFormat="1" customHeight="1"/>
    <row r="9099" s="391" customFormat="1" customHeight="1"/>
    <row r="9100" s="391" customFormat="1" customHeight="1"/>
    <row r="9101" s="391" customFormat="1" customHeight="1"/>
    <row r="9102" s="391" customFormat="1" customHeight="1"/>
    <row r="9103" s="391" customFormat="1" customHeight="1"/>
    <row r="9104" s="391" customFormat="1" customHeight="1"/>
    <row r="9105" s="391" customFormat="1" customHeight="1"/>
    <row r="9106" s="391" customFormat="1" customHeight="1"/>
    <row r="9107" s="391" customFormat="1" customHeight="1"/>
    <row r="9108" s="391" customFormat="1" customHeight="1"/>
    <row r="9109" s="391" customFormat="1" customHeight="1"/>
    <row r="9110" s="391" customFormat="1" customHeight="1"/>
    <row r="9111" s="391" customFormat="1" customHeight="1"/>
    <row r="9112" s="391" customFormat="1" customHeight="1"/>
    <row r="9113" s="391" customFormat="1" customHeight="1"/>
    <row r="9114" s="391" customFormat="1" customHeight="1"/>
    <row r="9115" s="391" customFormat="1" customHeight="1"/>
    <row r="9116" s="391" customFormat="1" customHeight="1"/>
    <row r="9117" s="391" customFormat="1" customHeight="1"/>
    <row r="9118" s="391" customFormat="1" customHeight="1"/>
    <row r="9119" s="391" customFormat="1" customHeight="1"/>
    <row r="9120" s="391" customFormat="1" customHeight="1"/>
    <row r="9121" s="391" customFormat="1" customHeight="1"/>
    <row r="9122" s="391" customFormat="1" customHeight="1"/>
    <row r="9123" s="391" customFormat="1" customHeight="1"/>
    <row r="9124" s="391" customFormat="1" customHeight="1"/>
    <row r="9125" s="391" customFormat="1" customHeight="1"/>
    <row r="9126" s="391" customFormat="1" customHeight="1"/>
    <row r="9127" s="391" customFormat="1" customHeight="1"/>
    <row r="9128" s="391" customFormat="1" customHeight="1"/>
    <row r="9129" s="391" customFormat="1" customHeight="1"/>
    <row r="9130" s="391" customFormat="1" customHeight="1"/>
    <row r="9131" s="391" customFormat="1" customHeight="1"/>
    <row r="9132" s="391" customFormat="1" customHeight="1"/>
    <row r="9133" s="391" customFormat="1" customHeight="1"/>
    <row r="9134" s="391" customFormat="1" customHeight="1"/>
    <row r="9135" s="391" customFormat="1" customHeight="1"/>
    <row r="9136" s="391" customFormat="1" customHeight="1"/>
    <row r="9137" s="391" customFormat="1" customHeight="1"/>
    <row r="9138" s="391" customFormat="1" customHeight="1"/>
    <row r="9139" s="391" customFormat="1" customHeight="1"/>
    <row r="9140" s="391" customFormat="1" customHeight="1"/>
    <row r="9141" s="391" customFormat="1" customHeight="1"/>
    <row r="9142" s="391" customFormat="1" customHeight="1"/>
    <row r="9143" s="391" customFormat="1" customHeight="1"/>
    <row r="9144" s="391" customFormat="1" customHeight="1"/>
    <row r="9145" s="391" customFormat="1" customHeight="1"/>
    <row r="9146" s="391" customFormat="1" customHeight="1"/>
    <row r="9147" s="391" customFormat="1" customHeight="1"/>
    <row r="9148" s="391" customFormat="1" customHeight="1"/>
    <row r="9149" s="391" customFormat="1" customHeight="1"/>
    <row r="9150" s="391" customFormat="1" customHeight="1"/>
    <row r="9151" s="391" customFormat="1" customHeight="1"/>
    <row r="9152" s="391" customFormat="1" customHeight="1"/>
    <row r="9153" s="391" customFormat="1" customHeight="1"/>
    <row r="9154" s="391" customFormat="1" customHeight="1"/>
    <row r="9155" s="391" customFormat="1" customHeight="1"/>
    <row r="9156" s="391" customFormat="1" customHeight="1"/>
    <row r="9157" s="391" customFormat="1" customHeight="1"/>
    <row r="9158" s="391" customFormat="1" customHeight="1"/>
    <row r="9159" s="391" customFormat="1" customHeight="1"/>
    <row r="9160" s="391" customFormat="1" customHeight="1"/>
    <row r="9161" s="391" customFormat="1" customHeight="1"/>
    <row r="9162" s="391" customFormat="1" customHeight="1"/>
    <row r="9163" s="391" customFormat="1" customHeight="1"/>
    <row r="9164" s="391" customFormat="1" customHeight="1"/>
    <row r="9165" s="391" customFormat="1" customHeight="1"/>
    <row r="9166" s="391" customFormat="1" customHeight="1"/>
    <row r="9167" s="391" customFormat="1" customHeight="1"/>
    <row r="9168" s="391" customFormat="1" customHeight="1"/>
    <row r="9169" s="391" customFormat="1" customHeight="1"/>
    <row r="9170" s="391" customFormat="1" customHeight="1"/>
    <row r="9171" s="391" customFormat="1" customHeight="1"/>
    <row r="9172" s="391" customFormat="1" customHeight="1"/>
    <row r="9173" s="391" customFormat="1" customHeight="1"/>
    <row r="9174" s="391" customFormat="1" customHeight="1"/>
    <row r="9175" s="391" customFormat="1" customHeight="1"/>
    <row r="9176" s="391" customFormat="1" customHeight="1"/>
    <row r="9177" s="391" customFormat="1" customHeight="1"/>
    <row r="9178" s="391" customFormat="1" customHeight="1"/>
    <row r="9179" s="391" customFormat="1" customHeight="1"/>
    <row r="9180" s="391" customFormat="1" customHeight="1"/>
    <row r="9181" s="391" customFormat="1" customHeight="1"/>
    <row r="9182" s="391" customFormat="1" customHeight="1"/>
    <row r="9183" s="391" customFormat="1" customHeight="1"/>
    <row r="9184" s="391" customFormat="1" customHeight="1"/>
    <row r="9185" s="391" customFormat="1" customHeight="1"/>
    <row r="9186" s="391" customFormat="1" customHeight="1"/>
    <row r="9187" s="391" customFormat="1" customHeight="1"/>
    <row r="9188" s="391" customFormat="1" customHeight="1"/>
    <row r="9189" s="391" customFormat="1" customHeight="1"/>
    <row r="9190" s="391" customFormat="1" customHeight="1"/>
    <row r="9191" s="391" customFormat="1" customHeight="1"/>
    <row r="9192" s="391" customFormat="1" customHeight="1"/>
    <row r="9193" s="391" customFormat="1" customHeight="1"/>
    <row r="9194" s="391" customFormat="1" customHeight="1"/>
    <row r="9195" s="391" customFormat="1" customHeight="1"/>
    <row r="9196" s="391" customFormat="1" customHeight="1"/>
    <row r="9197" s="391" customFormat="1" customHeight="1"/>
    <row r="9198" s="391" customFormat="1" customHeight="1"/>
    <row r="9199" s="391" customFormat="1" customHeight="1"/>
    <row r="9200" s="391" customFormat="1" customHeight="1"/>
    <row r="9201" s="391" customFormat="1" customHeight="1"/>
    <row r="9202" s="391" customFormat="1" customHeight="1"/>
    <row r="9203" s="391" customFormat="1" customHeight="1"/>
    <row r="9204" s="391" customFormat="1" customHeight="1"/>
    <row r="9205" s="391" customFormat="1" customHeight="1"/>
    <row r="9206" s="391" customFormat="1" customHeight="1"/>
    <row r="9207" s="391" customFormat="1" customHeight="1"/>
    <row r="9208" s="391" customFormat="1" customHeight="1"/>
    <row r="9209" s="391" customFormat="1" customHeight="1"/>
    <row r="9210" s="391" customFormat="1" customHeight="1"/>
    <row r="9211" s="391" customFormat="1" customHeight="1"/>
    <row r="9212" s="391" customFormat="1" customHeight="1"/>
    <row r="9213" s="391" customFormat="1" customHeight="1"/>
    <row r="9214" s="391" customFormat="1" customHeight="1"/>
    <row r="9215" s="391" customFormat="1" customHeight="1"/>
    <row r="9216" s="391" customFormat="1" customHeight="1"/>
    <row r="9217" s="391" customFormat="1" customHeight="1"/>
    <row r="9218" s="391" customFormat="1" customHeight="1"/>
    <row r="9219" s="391" customFormat="1" customHeight="1"/>
    <row r="9220" s="391" customFormat="1" customHeight="1"/>
    <row r="9221" s="391" customFormat="1" customHeight="1"/>
    <row r="9222" s="391" customFormat="1" customHeight="1"/>
    <row r="9223" s="391" customFormat="1" customHeight="1"/>
    <row r="9224" s="391" customFormat="1" customHeight="1"/>
    <row r="9225" s="391" customFormat="1" customHeight="1"/>
    <row r="9226" s="391" customFormat="1" customHeight="1"/>
    <row r="9227" s="391" customFormat="1" customHeight="1"/>
    <row r="9228" s="391" customFormat="1" customHeight="1"/>
    <row r="9229" s="391" customFormat="1" customHeight="1"/>
    <row r="9230" s="391" customFormat="1" customHeight="1"/>
    <row r="9231" s="391" customFormat="1" customHeight="1"/>
    <row r="9232" s="391" customFormat="1" customHeight="1"/>
    <row r="9233" s="391" customFormat="1" customHeight="1"/>
    <row r="9234" s="391" customFormat="1" customHeight="1"/>
    <row r="9235" s="391" customFormat="1" customHeight="1"/>
    <row r="9236" s="391" customFormat="1" customHeight="1"/>
    <row r="9237" s="391" customFormat="1" customHeight="1"/>
    <row r="9238" s="391" customFormat="1" customHeight="1"/>
    <row r="9239" s="391" customFormat="1" customHeight="1"/>
    <row r="9240" s="391" customFormat="1" customHeight="1"/>
    <row r="9241" s="391" customFormat="1" customHeight="1"/>
    <row r="9242" s="391" customFormat="1" customHeight="1"/>
    <row r="9243" s="391" customFormat="1" customHeight="1"/>
    <row r="9244" s="391" customFormat="1" customHeight="1"/>
    <row r="9245" s="391" customFormat="1" customHeight="1"/>
    <row r="9246" s="391" customFormat="1" customHeight="1"/>
    <row r="9247" s="391" customFormat="1" customHeight="1"/>
    <row r="9248" s="391" customFormat="1" customHeight="1"/>
    <row r="9249" s="391" customFormat="1" customHeight="1"/>
    <row r="9250" s="391" customFormat="1" customHeight="1"/>
    <row r="9251" s="391" customFormat="1" customHeight="1"/>
    <row r="9252" s="391" customFormat="1" customHeight="1"/>
    <row r="9253" s="391" customFormat="1" customHeight="1"/>
    <row r="9254" s="391" customFormat="1" customHeight="1"/>
    <row r="9255" s="391" customFormat="1" customHeight="1"/>
    <row r="9256" s="391" customFormat="1" customHeight="1"/>
    <row r="9257" s="391" customFormat="1" customHeight="1"/>
    <row r="9258" s="391" customFormat="1" customHeight="1"/>
    <row r="9259" s="391" customFormat="1" customHeight="1"/>
    <row r="9260" s="391" customFormat="1" customHeight="1"/>
    <row r="9261" s="391" customFormat="1" customHeight="1"/>
    <row r="9262" s="391" customFormat="1" customHeight="1"/>
    <row r="9263" s="391" customFormat="1" customHeight="1"/>
    <row r="9264" s="391" customFormat="1" customHeight="1"/>
    <row r="9265" s="391" customFormat="1" customHeight="1"/>
    <row r="9266" s="391" customFormat="1" customHeight="1"/>
    <row r="9267" s="391" customFormat="1" customHeight="1"/>
    <row r="9268" s="391" customFormat="1" customHeight="1"/>
    <row r="9269" s="391" customFormat="1" customHeight="1"/>
    <row r="9270" s="391" customFormat="1" customHeight="1"/>
    <row r="9271" s="391" customFormat="1" customHeight="1"/>
    <row r="9272" s="391" customFormat="1" customHeight="1"/>
    <row r="9273" s="391" customFormat="1" customHeight="1"/>
    <row r="9274" s="391" customFormat="1" customHeight="1"/>
    <row r="9275" s="391" customFormat="1" customHeight="1"/>
    <row r="9276" s="391" customFormat="1" customHeight="1"/>
    <row r="9277" s="391" customFormat="1" customHeight="1"/>
    <row r="9278" s="391" customFormat="1" customHeight="1"/>
    <row r="9279" s="391" customFormat="1" customHeight="1"/>
    <row r="9280" s="391" customFormat="1" customHeight="1"/>
    <row r="9281" s="391" customFormat="1" customHeight="1"/>
    <row r="9282" s="391" customFormat="1" customHeight="1"/>
    <row r="9283" s="391" customFormat="1" customHeight="1"/>
    <row r="9284" s="391" customFormat="1" customHeight="1"/>
    <row r="9285" s="391" customFormat="1" customHeight="1"/>
    <row r="9286" s="391" customFormat="1" customHeight="1"/>
    <row r="9287" s="391" customFormat="1" customHeight="1"/>
    <row r="9288" s="391" customFormat="1" customHeight="1"/>
    <row r="9289" s="391" customFormat="1" customHeight="1"/>
    <row r="9290" s="391" customFormat="1" customHeight="1"/>
    <row r="9291" s="391" customFormat="1" customHeight="1"/>
    <row r="9292" s="391" customFormat="1" customHeight="1"/>
    <row r="9293" s="391" customFormat="1" customHeight="1"/>
    <row r="9294" s="391" customFormat="1" customHeight="1"/>
    <row r="9295" s="391" customFormat="1" customHeight="1"/>
    <row r="9296" s="391" customFormat="1" customHeight="1"/>
    <row r="9297" s="391" customFormat="1" customHeight="1"/>
    <row r="9298" s="391" customFormat="1" customHeight="1"/>
    <row r="9299" s="391" customFormat="1" customHeight="1"/>
    <row r="9300" s="391" customFormat="1" customHeight="1"/>
    <row r="9301" s="391" customFormat="1" customHeight="1"/>
    <row r="9302" s="391" customFormat="1" customHeight="1"/>
    <row r="9303" s="391" customFormat="1" customHeight="1"/>
    <row r="9304" s="391" customFormat="1" customHeight="1"/>
    <row r="9305" s="391" customFormat="1" customHeight="1"/>
    <row r="9306" s="391" customFormat="1" customHeight="1"/>
    <row r="9307" s="391" customFormat="1" customHeight="1"/>
    <row r="9308" s="391" customFormat="1" customHeight="1"/>
    <row r="9309" s="391" customFormat="1" customHeight="1"/>
    <row r="9310" s="391" customFormat="1" customHeight="1"/>
    <row r="9311" s="391" customFormat="1" customHeight="1"/>
    <row r="9312" s="391" customFormat="1" customHeight="1"/>
    <row r="9313" s="391" customFormat="1" customHeight="1"/>
    <row r="9314" s="391" customFormat="1" customHeight="1"/>
    <row r="9315" s="391" customFormat="1" customHeight="1"/>
    <row r="9316" s="391" customFormat="1" customHeight="1"/>
    <row r="9317" s="391" customFormat="1" customHeight="1"/>
    <row r="9318" s="391" customFormat="1" customHeight="1"/>
    <row r="9319" s="391" customFormat="1" customHeight="1"/>
    <row r="9320" s="391" customFormat="1" customHeight="1"/>
    <row r="9321" s="391" customFormat="1" customHeight="1"/>
    <row r="9322" s="391" customFormat="1" customHeight="1"/>
    <row r="9323" s="391" customFormat="1" customHeight="1"/>
    <row r="9324" s="391" customFormat="1" customHeight="1"/>
    <row r="9325" s="391" customFormat="1" customHeight="1"/>
    <row r="9326" s="391" customFormat="1" customHeight="1"/>
    <row r="9327" s="391" customFormat="1" customHeight="1"/>
    <row r="9328" s="391" customFormat="1" customHeight="1"/>
    <row r="9329" s="391" customFormat="1" customHeight="1"/>
    <row r="9330" s="391" customFormat="1" customHeight="1"/>
    <row r="9331" s="391" customFormat="1" customHeight="1"/>
    <row r="9332" s="391" customFormat="1" customHeight="1"/>
    <row r="9333" s="391" customFormat="1" customHeight="1"/>
    <row r="9334" s="391" customFormat="1" customHeight="1"/>
    <row r="9335" s="391" customFormat="1" customHeight="1"/>
    <row r="9336" s="391" customFormat="1" customHeight="1"/>
    <row r="9337" s="391" customFormat="1" customHeight="1"/>
    <row r="9338" s="391" customFormat="1" customHeight="1"/>
    <row r="9339" s="391" customFormat="1" customHeight="1"/>
    <row r="9340" s="391" customFormat="1" customHeight="1"/>
    <row r="9341" s="391" customFormat="1" customHeight="1"/>
    <row r="9342" s="391" customFormat="1" customHeight="1"/>
    <row r="9343" s="391" customFormat="1" customHeight="1"/>
    <row r="9344" s="391" customFormat="1" customHeight="1"/>
    <row r="9345" s="391" customFormat="1" customHeight="1"/>
    <row r="9346" s="391" customFormat="1" customHeight="1"/>
    <row r="9347" s="391" customFormat="1" customHeight="1"/>
    <row r="9348" s="391" customFormat="1" customHeight="1"/>
    <row r="9349" s="391" customFormat="1" customHeight="1"/>
    <row r="9350" s="391" customFormat="1" customHeight="1"/>
    <row r="9351" s="391" customFormat="1" customHeight="1"/>
    <row r="9352" s="391" customFormat="1" customHeight="1"/>
    <row r="9353" s="391" customFormat="1" customHeight="1"/>
    <row r="9354" s="391" customFormat="1" customHeight="1"/>
    <row r="9355" s="391" customFormat="1" customHeight="1"/>
    <row r="9356" s="391" customFormat="1" customHeight="1"/>
    <row r="9357" s="391" customFormat="1" customHeight="1"/>
    <row r="9358" s="391" customFormat="1" customHeight="1"/>
    <row r="9359" s="391" customFormat="1" customHeight="1"/>
    <row r="9360" s="391" customFormat="1" customHeight="1"/>
    <row r="9361" s="391" customFormat="1" customHeight="1"/>
    <row r="9362" s="391" customFormat="1" customHeight="1"/>
    <row r="9363" s="391" customFormat="1" customHeight="1"/>
    <row r="9364" s="391" customFormat="1" customHeight="1"/>
    <row r="9365" s="391" customFormat="1" customHeight="1"/>
    <row r="9366" s="391" customFormat="1" customHeight="1"/>
    <row r="9367" s="391" customFormat="1" customHeight="1"/>
    <row r="9368" s="391" customFormat="1" customHeight="1"/>
    <row r="9369" s="391" customFormat="1" customHeight="1"/>
    <row r="9370" s="391" customFormat="1" customHeight="1"/>
    <row r="9371" s="391" customFormat="1" customHeight="1"/>
    <row r="9372" s="391" customFormat="1" customHeight="1"/>
    <row r="9373" s="391" customFormat="1" customHeight="1"/>
    <row r="9374" s="391" customFormat="1" customHeight="1"/>
    <row r="9375" s="391" customFormat="1" customHeight="1"/>
    <row r="9376" s="391" customFormat="1" customHeight="1"/>
    <row r="9377" s="391" customFormat="1" customHeight="1"/>
    <row r="9378" s="391" customFormat="1" customHeight="1"/>
    <row r="9379" s="391" customFormat="1" customHeight="1"/>
    <row r="9380" s="391" customFormat="1" customHeight="1"/>
    <row r="9381" s="391" customFormat="1" customHeight="1"/>
    <row r="9382" s="391" customFormat="1" customHeight="1"/>
    <row r="9383" s="391" customFormat="1" customHeight="1"/>
    <row r="9384" s="391" customFormat="1" customHeight="1"/>
    <row r="9385" s="391" customFormat="1" customHeight="1"/>
    <row r="9386" s="391" customFormat="1" customHeight="1"/>
    <row r="9387" s="391" customFormat="1" customHeight="1"/>
    <row r="9388" s="391" customFormat="1" customHeight="1"/>
    <row r="9389" s="391" customFormat="1" customHeight="1"/>
    <row r="9390" s="391" customFormat="1" customHeight="1"/>
    <row r="9391" s="391" customFormat="1" customHeight="1"/>
    <row r="9392" s="391" customFormat="1" customHeight="1"/>
    <row r="9393" s="391" customFormat="1" customHeight="1"/>
    <row r="9394" s="391" customFormat="1" customHeight="1"/>
    <row r="9395" s="391" customFormat="1" customHeight="1"/>
    <row r="9396" s="391" customFormat="1" customHeight="1"/>
    <row r="9397" s="391" customFormat="1" customHeight="1"/>
    <row r="9398" s="391" customFormat="1" customHeight="1"/>
    <row r="9399" s="391" customFormat="1" customHeight="1"/>
    <row r="9400" s="391" customFormat="1" customHeight="1"/>
    <row r="9401" s="391" customFormat="1" customHeight="1"/>
    <row r="9402" s="391" customFormat="1" customHeight="1"/>
    <row r="9403" s="391" customFormat="1" customHeight="1"/>
    <row r="9404" s="391" customFormat="1" customHeight="1"/>
    <row r="9405" s="391" customFormat="1" customHeight="1"/>
    <row r="9406" s="391" customFormat="1" customHeight="1"/>
    <row r="9407" s="391" customFormat="1" customHeight="1"/>
    <row r="9408" s="391" customFormat="1" customHeight="1"/>
    <row r="9409" s="391" customFormat="1" customHeight="1"/>
    <row r="9410" s="391" customFormat="1" customHeight="1"/>
    <row r="9411" s="391" customFormat="1" customHeight="1"/>
    <row r="9412" s="391" customFormat="1" customHeight="1"/>
    <row r="9413" s="391" customFormat="1" customHeight="1"/>
    <row r="9414" s="391" customFormat="1" customHeight="1"/>
    <row r="9415" s="391" customFormat="1" customHeight="1"/>
    <row r="9416" s="391" customFormat="1" customHeight="1"/>
    <row r="9417" s="391" customFormat="1" customHeight="1"/>
    <row r="9418" s="391" customFormat="1" customHeight="1"/>
    <row r="9419" s="391" customFormat="1" customHeight="1"/>
    <row r="9420" s="391" customFormat="1" customHeight="1"/>
    <row r="9421" s="391" customFormat="1" customHeight="1"/>
    <row r="9422" s="391" customFormat="1" customHeight="1"/>
    <row r="9423" s="391" customFormat="1" customHeight="1"/>
    <row r="9424" s="391" customFormat="1" customHeight="1"/>
    <row r="9425" s="391" customFormat="1" customHeight="1"/>
    <row r="9426" s="391" customFormat="1" customHeight="1"/>
    <row r="9427" s="391" customFormat="1" customHeight="1"/>
    <row r="9428" s="391" customFormat="1" customHeight="1"/>
    <row r="9429" s="391" customFormat="1" customHeight="1"/>
    <row r="9430" s="391" customFormat="1" customHeight="1"/>
    <row r="9431" s="391" customFormat="1" customHeight="1"/>
    <row r="9432" s="391" customFormat="1" customHeight="1"/>
    <row r="9433" s="391" customFormat="1" customHeight="1"/>
    <row r="9434" s="391" customFormat="1" customHeight="1"/>
    <row r="9435" s="391" customFormat="1" customHeight="1"/>
    <row r="9436" s="391" customFormat="1" customHeight="1"/>
    <row r="9437" s="391" customFormat="1" customHeight="1"/>
    <row r="9438" s="391" customFormat="1" customHeight="1"/>
    <row r="9439" s="391" customFormat="1" customHeight="1"/>
    <row r="9440" s="391" customFormat="1" customHeight="1"/>
    <row r="9441" s="391" customFormat="1" customHeight="1"/>
    <row r="9442" s="391" customFormat="1" customHeight="1"/>
    <row r="9443" s="391" customFormat="1" customHeight="1"/>
    <row r="9444" s="391" customFormat="1" customHeight="1"/>
    <row r="9445" s="391" customFormat="1" customHeight="1"/>
    <row r="9446" s="391" customFormat="1" customHeight="1"/>
    <row r="9447" s="391" customFormat="1" customHeight="1"/>
    <row r="9448" s="391" customFormat="1" customHeight="1"/>
    <row r="9449" s="391" customFormat="1" customHeight="1"/>
    <row r="9450" s="391" customFormat="1" customHeight="1"/>
    <row r="9451" s="391" customFormat="1" customHeight="1"/>
    <row r="9452" s="391" customFormat="1" customHeight="1"/>
    <row r="9453" s="391" customFormat="1" customHeight="1"/>
    <row r="9454" s="391" customFormat="1" customHeight="1"/>
    <row r="9455" s="391" customFormat="1" customHeight="1"/>
    <row r="9456" s="391" customFormat="1" customHeight="1"/>
    <row r="9457" s="391" customFormat="1" customHeight="1"/>
    <row r="9458" s="391" customFormat="1" customHeight="1"/>
    <row r="9459" s="391" customFormat="1" customHeight="1"/>
    <row r="9460" s="391" customFormat="1" customHeight="1"/>
    <row r="9461" s="391" customFormat="1" customHeight="1"/>
    <row r="9462" s="391" customFormat="1" customHeight="1"/>
    <row r="9463" s="391" customFormat="1" customHeight="1"/>
    <row r="9464" s="391" customFormat="1" customHeight="1"/>
    <row r="9465" s="391" customFormat="1" customHeight="1"/>
    <row r="9466" s="391" customFormat="1" customHeight="1"/>
    <row r="9467" s="391" customFormat="1" customHeight="1"/>
    <row r="9468" s="391" customFormat="1" customHeight="1"/>
    <row r="9469" s="391" customFormat="1" customHeight="1"/>
    <row r="9470" s="391" customFormat="1" customHeight="1"/>
    <row r="9471" s="391" customFormat="1" customHeight="1"/>
    <row r="9472" s="391" customFormat="1" customHeight="1"/>
    <row r="9473" s="391" customFormat="1" customHeight="1"/>
    <row r="9474" s="391" customFormat="1" customHeight="1"/>
    <row r="9475" s="391" customFormat="1" customHeight="1"/>
    <row r="9476" s="391" customFormat="1" customHeight="1"/>
    <row r="9477" s="391" customFormat="1" customHeight="1"/>
    <row r="9478" s="391" customFormat="1" customHeight="1"/>
    <row r="9479" s="391" customFormat="1" customHeight="1"/>
    <row r="9480" s="391" customFormat="1" customHeight="1"/>
    <row r="9481" s="391" customFormat="1" customHeight="1"/>
    <row r="9482" s="391" customFormat="1" customHeight="1"/>
    <row r="9483" s="391" customFormat="1" customHeight="1"/>
    <row r="9484" s="391" customFormat="1" customHeight="1"/>
    <row r="9485" s="391" customFormat="1" customHeight="1"/>
    <row r="9486" s="391" customFormat="1" customHeight="1"/>
    <row r="9487" s="391" customFormat="1" customHeight="1"/>
    <row r="9488" s="391" customFormat="1" customHeight="1"/>
    <row r="9489" s="391" customFormat="1" customHeight="1"/>
    <row r="9490" s="391" customFormat="1" customHeight="1"/>
    <row r="9491" s="391" customFormat="1" customHeight="1"/>
    <row r="9492" s="391" customFormat="1" customHeight="1"/>
    <row r="9493" s="391" customFormat="1" customHeight="1"/>
    <row r="9494" s="391" customFormat="1" customHeight="1"/>
    <row r="9495" s="391" customFormat="1" customHeight="1"/>
    <row r="9496" s="391" customFormat="1" customHeight="1"/>
    <row r="9497" s="391" customFormat="1" customHeight="1"/>
    <row r="9498" s="391" customFormat="1" customHeight="1"/>
    <row r="9499" s="391" customFormat="1" customHeight="1"/>
    <row r="9500" s="391" customFormat="1" customHeight="1"/>
    <row r="9501" s="391" customFormat="1" customHeight="1"/>
    <row r="9502" s="391" customFormat="1" customHeight="1"/>
    <row r="9503" s="391" customFormat="1" customHeight="1"/>
    <row r="9504" s="391" customFormat="1" customHeight="1"/>
    <row r="9505" s="391" customFormat="1" customHeight="1"/>
    <row r="9506" s="391" customFormat="1" customHeight="1"/>
    <row r="9507" s="391" customFormat="1" customHeight="1"/>
    <row r="9508" s="391" customFormat="1" customHeight="1"/>
    <row r="9509" s="391" customFormat="1" customHeight="1"/>
    <row r="9510" s="391" customFormat="1" customHeight="1"/>
    <row r="9511" s="391" customFormat="1" customHeight="1"/>
    <row r="9512" s="391" customFormat="1" customHeight="1"/>
    <row r="9513" s="391" customFormat="1" customHeight="1"/>
    <row r="9514" s="391" customFormat="1" customHeight="1"/>
    <row r="9515" s="391" customFormat="1" customHeight="1"/>
    <row r="9516" s="391" customFormat="1" customHeight="1"/>
    <row r="9517" s="391" customFormat="1" customHeight="1"/>
    <row r="9518" s="391" customFormat="1" customHeight="1"/>
    <row r="9519" s="391" customFormat="1" customHeight="1"/>
    <row r="9520" s="391" customFormat="1" customHeight="1"/>
    <row r="9521" s="391" customFormat="1" customHeight="1"/>
    <row r="9522" s="391" customFormat="1" customHeight="1"/>
    <row r="9523" s="391" customFormat="1" customHeight="1"/>
    <row r="9524" s="391" customFormat="1" customHeight="1"/>
    <row r="9525" s="391" customFormat="1" customHeight="1"/>
    <row r="9526" s="391" customFormat="1" customHeight="1"/>
    <row r="9527" s="391" customFormat="1" customHeight="1"/>
    <row r="9528" s="391" customFormat="1" customHeight="1"/>
    <row r="9529" s="391" customFormat="1" customHeight="1"/>
    <row r="9530" s="391" customFormat="1" customHeight="1"/>
    <row r="9531" s="391" customFormat="1" customHeight="1"/>
    <row r="9532" s="391" customFormat="1" customHeight="1"/>
    <row r="9533" s="391" customFormat="1" customHeight="1"/>
    <row r="9534" s="391" customFormat="1" customHeight="1"/>
    <row r="9535" s="391" customFormat="1" customHeight="1"/>
    <row r="9536" s="391" customFormat="1" customHeight="1"/>
    <row r="9537" s="391" customFormat="1" customHeight="1"/>
    <row r="9538" s="391" customFormat="1" customHeight="1"/>
    <row r="9539" s="391" customFormat="1" customHeight="1"/>
    <row r="9540" s="391" customFormat="1" customHeight="1"/>
    <row r="9541" s="391" customFormat="1" customHeight="1"/>
    <row r="9542" s="391" customFormat="1" customHeight="1"/>
    <row r="9543" s="391" customFormat="1" customHeight="1"/>
    <row r="9544" s="391" customFormat="1" customHeight="1"/>
    <row r="9545" s="391" customFormat="1" customHeight="1"/>
    <row r="9546" s="391" customFormat="1" customHeight="1"/>
    <row r="9547" s="391" customFormat="1" customHeight="1"/>
    <row r="9548" s="391" customFormat="1" customHeight="1"/>
    <row r="9549" s="391" customFormat="1" customHeight="1"/>
    <row r="9550" s="391" customFormat="1" customHeight="1"/>
    <row r="9551" s="391" customFormat="1" customHeight="1"/>
    <row r="9552" s="391" customFormat="1" customHeight="1"/>
    <row r="9553" s="391" customFormat="1" customHeight="1"/>
    <row r="9554" s="391" customFormat="1" customHeight="1"/>
    <row r="9555" s="391" customFormat="1" customHeight="1"/>
    <row r="9556" s="391" customFormat="1" customHeight="1"/>
    <row r="9557" s="391" customFormat="1" customHeight="1"/>
    <row r="9558" s="391" customFormat="1" customHeight="1"/>
    <row r="9559" s="391" customFormat="1" customHeight="1"/>
    <row r="9560" s="391" customFormat="1" customHeight="1"/>
    <row r="9561" s="391" customFormat="1" customHeight="1"/>
    <row r="9562" s="391" customFormat="1" customHeight="1"/>
    <row r="9563" s="391" customFormat="1" customHeight="1"/>
    <row r="9564" s="391" customFormat="1" customHeight="1"/>
    <row r="9565" s="391" customFormat="1" customHeight="1"/>
    <row r="9566" s="391" customFormat="1" customHeight="1"/>
    <row r="9567" s="391" customFormat="1" customHeight="1"/>
    <row r="9568" s="391" customFormat="1" customHeight="1"/>
    <row r="9569" s="391" customFormat="1" customHeight="1"/>
    <row r="9570" s="391" customFormat="1" customHeight="1"/>
    <row r="9571" s="391" customFormat="1" customHeight="1"/>
    <row r="9572" s="391" customFormat="1" customHeight="1"/>
    <row r="9573" s="391" customFormat="1" customHeight="1"/>
    <row r="9574" s="391" customFormat="1" customHeight="1"/>
    <row r="9575" s="391" customFormat="1" customHeight="1"/>
    <row r="9576" s="391" customFormat="1" customHeight="1"/>
    <row r="9577" s="391" customFormat="1" customHeight="1"/>
    <row r="9578" s="391" customFormat="1" customHeight="1"/>
    <row r="9579" s="391" customFormat="1" customHeight="1"/>
    <row r="9580" s="391" customFormat="1" customHeight="1"/>
    <row r="9581" s="391" customFormat="1" customHeight="1"/>
    <row r="9582" s="391" customFormat="1" customHeight="1"/>
    <row r="9583" s="391" customFormat="1" customHeight="1"/>
    <row r="9584" s="391" customFormat="1" customHeight="1"/>
    <row r="9585" s="391" customFormat="1" customHeight="1"/>
    <row r="9586" s="391" customFormat="1" customHeight="1"/>
    <row r="9587" s="391" customFormat="1" customHeight="1"/>
    <row r="9588" s="391" customFormat="1" customHeight="1"/>
    <row r="9589" s="391" customFormat="1" customHeight="1"/>
    <row r="9590" s="391" customFormat="1" customHeight="1"/>
    <row r="9591" s="391" customFormat="1" customHeight="1"/>
    <row r="9592" s="391" customFormat="1" customHeight="1"/>
    <row r="9593" s="391" customFormat="1" customHeight="1"/>
    <row r="9594" s="391" customFormat="1" customHeight="1"/>
    <row r="9595" s="391" customFormat="1" customHeight="1"/>
    <row r="9596" s="391" customFormat="1" customHeight="1"/>
    <row r="9597" s="391" customFormat="1" customHeight="1"/>
    <row r="9598" s="391" customFormat="1" customHeight="1"/>
    <row r="9599" s="391" customFormat="1" customHeight="1"/>
    <row r="9600" s="391" customFormat="1" customHeight="1"/>
    <row r="9601" s="391" customFormat="1" customHeight="1"/>
    <row r="9602" s="391" customFormat="1" customHeight="1"/>
    <row r="9603" s="391" customFormat="1" customHeight="1"/>
    <row r="9604" s="391" customFormat="1" customHeight="1"/>
    <row r="9605" s="391" customFormat="1" customHeight="1"/>
    <row r="9606" s="391" customFormat="1" customHeight="1"/>
    <row r="9607" s="391" customFormat="1" customHeight="1"/>
    <row r="9608" s="391" customFormat="1" customHeight="1"/>
    <row r="9609" s="391" customFormat="1" customHeight="1"/>
    <row r="9610" s="391" customFormat="1" customHeight="1"/>
    <row r="9611" s="391" customFormat="1" customHeight="1"/>
    <row r="9612" s="391" customFormat="1" customHeight="1"/>
    <row r="9613" s="391" customFormat="1" customHeight="1"/>
    <row r="9614" s="391" customFormat="1" customHeight="1"/>
    <row r="9615" s="391" customFormat="1" customHeight="1"/>
    <row r="9616" s="391" customFormat="1" customHeight="1"/>
    <row r="9617" s="391" customFormat="1" customHeight="1"/>
    <row r="9618" s="391" customFormat="1" customHeight="1"/>
    <row r="9619" s="391" customFormat="1" customHeight="1"/>
    <row r="9620" s="391" customFormat="1" customHeight="1"/>
    <row r="9621" s="391" customFormat="1" customHeight="1"/>
    <row r="9622" s="391" customFormat="1" customHeight="1"/>
    <row r="9623" s="391" customFormat="1" customHeight="1"/>
    <row r="9624" s="391" customFormat="1" customHeight="1"/>
    <row r="9625" s="391" customFormat="1" customHeight="1"/>
    <row r="9626" s="391" customFormat="1" customHeight="1"/>
    <row r="9627" s="391" customFormat="1" customHeight="1"/>
    <row r="9628" s="391" customFormat="1" customHeight="1"/>
    <row r="9629" s="391" customFormat="1" customHeight="1"/>
    <row r="9630" s="391" customFormat="1" customHeight="1"/>
    <row r="9631" s="391" customFormat="1" customHeight="1"/>
    <row r="9632" s="391" customFormat="1" customHeight="1"/>
    <row r="9633" s="391" customFormat="1" customHeight="1"/>
    <row r="9634" s="391" customFormat="1" customHeight="1"/>
    <row r="9635" s="391" customFormat="1" customHeight="1"/>
    <row r="9636" s="391" customFormat="1" customHeight="1"/>
    <row r="9637" s="391" customFormat="1" customHeight="1"/>
    <row r="9638" s="391" customFormat="1" customHeight="1"/>
    <row r="9639" s="391" customFormat="1" customHeight="1"/>
    <row r="9640" s="391" customFormat="1" customHeight="1"/>
    <row r="9641" s="391" customFormat="1" customHeight="1"/>
    <row r="9642" s="391" customFormat="1" customHeight="1"/>
    <row r="9643" s="391" customFormat="1" customHeight="1"/>
    <row r="9644" s="391" customFormat="1" customHeight="1"/>
    <row r="9645" s="391" customFormat="1" customHeight="1"/>
    <row r="9646" s="391" customFormat="1" customHeight="1"/>
    <row r="9647" s="391" customFormat="1" customHeight="1"/>
    <row r="9648" s="391" customFormat="1" customHeight="1"/>
    <row r="9649" s="391" customFormat="1" customHeight="1"/>
    <row r="9650" s="391" customFormat="1" customHeight="1"/>
    <row r="9651" s="391" customFormat="1" customHeight="1"/>
    <row r="9652" s="391" customFormat="1" customHeight="1"/>
    <row r="9653" s="391" customFormat="1" customHeight="1"/>
    <row r="9654" s="391" customFormat="1" customHeight="1"/>
    <row r="9655" s="391" customFormat="1" customHeight="1"/>
    <row r="9656" s="391" customFormat="1" customHeight="1"/>
    <row r="9657" s="391" customFormat="1" customHeight="1"/>
    <row r="9658" s="391" customFormat="1" customHeight="1"/>
    <row r="9659" s="391" customFormat="1" customHeight="1"/>
    <row r="9660" s="391" customFormat="1" customHeight="1"/>
    <row r="9661" s="391" customFormat="1" customHeight="1"/>
    <row r="9662" s="391" customFormat="1" customHeight="1"/>
    <row r="9663" s="391" customFormat="1" customHeight="1"/>
    <row r="9664" s="391" customFormat="1" customHeight="1"/>
    <row r="9665" s="391" customFormat="1" customHeight="1"/>
    <row r="9666" s="391" customFormat="1" customHeight="1"/>
    <row r="9667" s="391" customFormat="1" customHeight="1"/>
    <row r="9668" s="391" customFormat="1" customHeight="1"/>
    <row r="9669" s="391" customFormat="1" customHeight="1"/>
    <row r="9670" s="391" customFormat="1" customHeight="1"/>
    <row r="9671" s="391" customFormat="1" customHeight="1"/>
    <row r="9672" s="391" customFormat="1" customHeight="1"/>
    <row r="9673" s="391" customFormat="1" customHeight="1"/>
    <row r="9674" s="391" customFormat="1" customHeight="1"/>
    <row r="9675" s="391" customFormat="1" customHeight="1"/>
    <row r="9676" s="391" customFormat="1" customHeight="1"/>
    <row r="9677" s="391" customFormat="1" customHeight="1"/>
    <row r="9678" s="391" customFormat="1" customHeight="1"/>
    <row r="9679" s="391" customFormat="1" customHeight="1"/>
    <row r="9680" s="391" customFormat="1" customHeight="1"/>
    <row r="9681" s="391" customFormat="1" customHeight="1"/>
    <row r="9682" s="391" customFormat="1" customHeight="1"/>
    <row r="9683" s="391" customFormat="1" customHeight="1"/>
    <row r="9684" s="391" customFormat="1" customHeight="1"/>
    <row r="9685" s="391" customFormat="1" customHeight="1"/>
    <row r="9686" s="391" customFormat="1" customHeight="1"/>
    <row r="9687" s="391" customFormat="1" customHeight="1"/>
    <row r="9688" s="391" customFormat="1" customHeight="1"/>
    <row r="9689" s="391" customFormat="1" customHeight="1"/>
    <row r="9690" s="391" customFormat="1" customHeight="1"/>
    <row r="9691" s="391" customFormat="1" customHeight="1"/>
    <row r="9692" s="391" customFormat="1" customHeight="1"/>
    <row r="9693" s="391" customFormat="1" customHeight="1"/>
    <row r="9694" s="391" customFormat="1" customHeight="1"/>
    <row r="9695" s="391" customFormat="1" customHeight="1"/>
    <row r="9696" s="391" customFormat="1" customHeight="1"/>
    <row r="9697" s="391" customFormat="1" customHeight="1"/>
    <row r="9698" s="391" customFormat="1" customHeight="1"/>
    <row r="9699" s="391" customFormat="1" customHeight="1"/>
    <row r="9700" s="391" customFormat="1" customHeight="1"/>
    <row r="9701" s="391" customFormat="1" customHeight="1"/>
    <row r="9702" s="391" customFormat="1" customHeight="1"/>
    <row r="9703" s="391" customFormat="1" customHeight="1"/>
    <row r="9704" s="391" customFormat="1" customHeight="1"/>
    <row r="9705" s="391" customFormat="1" customHeight="1"/>
    <row r="9706" s="391" customFormat="1" customHeight="1"/>
    <row r="9707" s="391" customFormat="1" customHeight="1"/>
    <row r="9708" s="391" customFormat="1" customHeight="1"/>
    <row r="9709" s="391" customFormat="1" customHeight="1"/>
    <row r="9710" s="391" customFormat="1" customHeight="1"/>
    <row r="9711" s="391" customFormat="1" customHeight="1"/>
    <row r="9712" s="391" customFormat="1" customHeight="1"/>
    <row r="9713" s="391" customFormat="1" customHeight="1"/>
    <row r="9714" s="391" customFormat="1" customHeight="1"/>
    <row r="9715" s="391" customFormat="1" customHeight="1"/>
    <row r="9716" s="391" customFormat="1" customHeight="1"/>
    <row r="9717" s="391" customFormat="1" customHeight="1"/>
    <row r="9718" s="391" customFormat="1" customHeight="1"/>
    <row r="9719" s="391" customFormat="1" customHeight="1"/>
    <row r="9720" s="391" customFormat="1" customHeight="1"/>
    <row r="9721" s="391" customFormat="1" customHeight="1"/>
    <row r="9722" s="391" customFormat="1" customHeight="1"/>
    <row r="9723" s="391" customFormat="1" customHeight="1"/>
    <row r="9724" s="391" customFormat="1" customHeight="1"/>
    <row r="9725" s="391" customFormat="1" customHeight="1"/>
    <row r="9726" s="391" customFormat="1" customHeight="1"/>
    <row r="9727" s="391" customFormat="1" customHeight="1"/>
    <row r="9728" s="391" customFormat="1" customHeight="1"/>
    <row r="9729" s="391" customFormat="1" customHeight="1"/>
    <row r="9730" s="391" customFormat="1" customHeight="1"/>
    <row r="9731" s="391" customFormat="1" customHeight="1"/>
    <row r="9732" s="391" customFormat="1" customHeight="1"/>
    <row r="9733" s="391" customFormat="1" customHeight="1"/>
    <row r="9734" s="391" customFormat="1" customHeight="1"/>
    <row r="9735" s="391" customFormat="1" customHeight="1"/>
    <row r="9736" s="391" customFormat="1" customHeight="1"/>
    <row r="9737" s="391" customFormat="1" customHeight="1"/>
    <row r="9738" s="391" customFormat="1" customHeight="1"/>
    <row r="9739" s="391" customFormat="1" customHeight="1"/>
    <row r="9740" s="391" customFormat="1" customHeight="1"/>
    <row r="9741" s="391" customFormat="1" customHeight="1"/>
    <row r="9742" s="391" customFormat="1" customHeight="1"/>
    <row r="9743" s="391" customFormat="1" customHeight="1"/>
    <row r="9744" s="391" customFormat="1" customHeight="1"/>
    <row r="9745" s="391" customFormat="1" customHeight="1"/>
    <row r="9746" s="391" customFormat="1" customHeight="1"/>
    <row r="9747" s="391" customFormat="1" customHeight="1"/>
    <row r="9748" s="391" customFormat="1" customHeight="1"/>
    <row r="9749" s="391" customFormat="1" customHeight="1"/>
    <row r="9750" s="391" customFormat="1" customHeight="1"/>
    <row r="9751" s="391" customFormat="1" customHeight="1"/>
    <row r="9752" s="391" customFormat="1" customHeight="1"/>
    <row r="9753" s="391" customFormat="1" customHeight="1"/>
    <row r="9754" s="391" customFormat="1" customHeight="1"/>
    <row r="9755" s="391" customFormat="1" customHeight="1"/>
    <row r="9756" s="391" customFormat="1" customHeight="1"/>
    <row r="9757" s="391" customFormat="1" customHeight="1"/>
    <row r="9758" s="391" customFormat="1" customHeight="1"/>
    <row r="9759" s="391" customFormat="1" customHeight="1"/>
    <row r="9760" s="391" customFormat="1" customHeight="1"/>
    <row r="9761" s="391" customFormat="1" customHeight="1"/>
    <row r="9762" s="391" customFormat="1" customHeight="1"/>
    <row r="9763" s="391" customFormat="1" customHeight="1"/>
    <row r="9764" s="391" customFormat="1" customHeight="1"/>
    <row r="9765" s="391" customFormat="1" customHeight="1"/>
    <row r="9766" s="391" customFormat="1" customHeight="1"/>
    <row r="9767" s="391" customFormat="1" customHeight="1"/>
    <row r="9768" s="391" customFormat="1" customHeight="1"/>
    <row r="9769" s="391" customFormat="1" customHeight="1"/>
    <row r="9770" s="391" customFormat="1" customHeight="1"/>
    <row r="9771" s="391" customFormat="1" customHeight="1"/>
    <row r="9772" s="391" customFormat="1" customHeight="1"/>
    <row r="9773" s="391" customFormat="1" customHeight="1"/>
    <row r="9774" s="391" customFormat="1" customHeight="1"/>
    <row r="9775" s="391" customFormat="1" customHeight="1"/>
    <row r="9776" s="391" customFormat="1" customHeight="1"/>
    <row r="9777" s="391" customFormat="1" customHeight="1"/>
    <row r="9778" s="391" customFormat="1" customHeight="1"/>
    <row r="9779" s="391" customFormat="1" customHeight="1"/>
    <row r="9780" s="391" customFormat="1" customHeight="1"/>
    <row r="9781" s="391" customFormat="1" customHeight="1"/>
    <row r="9782" s="391" customFormat="1" customHeight="1"/>
    <row r="9783" s="391" customFormat="1" customHeight="1"/>
    <row r="9784" s="391" customFormat="1" customHeight="1"/>
    <row r="9785" s="391" customFormat="1" customHeight="1"/>
    <row r="9786" s="391" customFormat="1" customHeight="1"/>
    <row r="9787" s="391" customFormat="1" customHeight="1"/>
    <row r="9788" s="391" customFormat="1" customHeight="1"/>
    <row r="9789" s="391" customFormat="1" customHeight="1"/>
    <row r="9790" s="391" customFormat="1" customHeight="1"/>
    <row r="9791" s="391" customFormat="1" customHeight="1"/>
    <row r="9792" s="391" customFormat="1" customHeight="1"/>
    <row r="9793" s="391" customFormat="1" customHeight="1"/>
    <row r="9794" s="391" customFormat="1" customHeight="1"/>
    <row r="9795" s="391" customFormat="1" customHeight="1"/>
    <row r="9796" s="391" customFormat="1" customHeight="1"/>
    <row r="9797" s="391" customFormat="1" customHeight="1"/>
    <row r="9798" s="391" customFormat="1" customHeight="1"/>
    <row r="9799" s="391" customFormat="1" customHeight="1"/>
    <row r="9800" s="391" customFormat="1" customHeight="1"/>
    <row r="9801" s="391" customFormat="1" customHeight="1"/>
    <row r="9802" s="391" customFormat="1" customHeight="1"/>
    <row r="9803" s="391" customFormat="1" customHeight="1"/>
    <row r="9804" s="391" customFormat="1" customHeight="1"/>
    <row r="9805" s="391" customFormat="1" customHeight="1"/>
    <row r="9806" s="391" customFormat="1" customHeight="1"/>
    <row r="9807" s="391" customFormat="1" customHeight="1"/>
    <row r="9808" s="391" customFormat="1" customHeight="1"/>
    <row r="9809" s="391" customFormat="1" customHeight="1"/>
    <row r="9810" s="391" customFormat="1" customHeight="1"/>
    <row r="9811" s="391" customFormat="1" customHeight="1"/>
    <row r="9812" s="391" customFormat="1" customHeight="1"/>
    <row r="9813" s="391" customFormat="1" customHeight="1"/>
    <row r="9814" s="391" customFormat="1" customHeight="1"/>
    <row r="9815" s="391" customFormat="1" customHeight="1"/>
    <row r="9816" s="391" customFormat="1" customHeight="1"/>
    <row r="9817" s="391" customFormat="1" customHeight="1"/>
    <row r="9818" s="391" customFormat="1" customHeight="1"/>
    <row r="9819" s="391" customFormat="1" customHeight="1"/>
    <row r="9820" s="391" customFormat="1" customHeight="1"/>
    <row r="9821" s="391" customFormat="1" customHeight="1"/>
    <row r="9822" s="391" customFormat="1" customHeight="1"/>
    <row r="9823" s="391" customFormat="1" customHeight="1"/>
    <row r="9824" s="391" customFormat="1" customHeight="1"/>
    <row r="9825" s="391" customFormat="1" customHeight="1"/>
    <row r="9826" s="391" customFormat="1" customHeight="1"/>
    <row r="9827" s="391" customFormat="1" customHeight="1"/>
    <row r="9828" s="391" customFormat="1" customHeight="1"/>
    <row r="9829" s="391" customFormat="1" customHeight="1"/>
    <row r="9830" s="391" customFormat="1" customHeight="1"/>
    <row r="9831" s="391" customFormat="1" customHeight="1"/>
    <row r="9832" s="391" customFormat="1" customHeight="1"/>
    <row r="9833" s="391" customFormat="1" customHeight="1"/>
    <row r="9834" s="391" customFormat="1" customHeight="1"/>
    <row r="9835" s="391" customFormat="1" customHeight="1"/>
    <row r="9836" s="391" customFormat="1" customHeight="1"/>
    <row r="9837" s="391" customFormat="1" customHeight="1"/>
    <row r="9838" s="391" customFormat="1" customHeight="1"/>
    <row r="9839" s="391" customFormat="1" customHeight="1"/>
    <row r="9840" s="391" customFormat="1" customHeight="1"/>
    <row r="9841" s="391" customFormat="1" customHeight="1"/>
    <row r="9842" s="391" customFormat="1" customHeight="1"/>
    <row r="9843" s="391" customFormat="1" customHeight="1"/>
    <row r="9844" s="391" customFormat="1" customHeight="1"/>
    <row r="9845" s="391" customFormat="1" customHeight="1"/>
    <row r="9846" s="391" customFormat="1" customHeight="1"/>
    <row r="9847" s="391" customFormat="1" customHeight="1"/>
    <row r="9848" s="391" customFormat="1" customHeight="1"/>
    <row r="9849" s="391" customFormat="1" customHeight="1"/>
    <row r="9850" s="391" customFormat="1" customHeight="1"/>
    <row r="9851" s="391" customFormat="1" customHeight="1"/>
    <row r="9852" s="391" customFormat="1" customHeight="1"/>
    <row r="9853" s="391" customFormat="1" customHeight="1"/>
    <row r="9854" s="391" customFormat="1" customHeight="1"/>
    <row r="9855" s="391" customFormat="1" customHeight="1"/>
    <row r="9856" s="391" customFormat="1" customHeight="1"/>
    <row r="9857" s="391" customFormat="1" customHeight="1"/>
    <row r="9858" s="391" customFormat="1" customHeight="1"/>
    <row r="9859" s="391" customFormat="1" customHeight="1"/>
    <row r="9860" s="391" customFormat="1" customHeight="1"/>
    <row r="9861" s="391" customFormat="1" customHeight="1"/>
    <row r="9862" s="391" customFormat="1" customHeight="1"/>
    <row r="9863" s="391" customFormat="1" customHeight="1"/>
    <row r="9864" s="391" customFormat="1" customHeight="1"/>
    <row r="9865" s="391" customFormat="1" customHeight="1"/>
    <row r="9866" s="391" customFormat="1" customHeight="1"/>
    <row r="9867" s="391" customFormat="1" customHeight="1"/>
    <row r="9868" s="391" customFormat="1" customHeight="1"/>
    <row r="9869" s="391" customFormat="1" customHeight="1"/>
    <row r="9870" s="391" customFormat="1" customHeight="1"/>
    <row r="9871" s="391" customFormat="1" customHeight="1"/>
    <row r="9872" s="391" customFormat="1" customHeight="1"/>
    <row r="9873" s="391" customFormat="1" customHeight="1"/>
    <row r="9874" s="391" customFormat="1" customHeight="1"/>
    <row r="9875" s="391" customFormat="1" customHeight="1"/>
    <row r="9876" s="391" customFormat="1" customHeight="1"/>
    <row r="9877" s="391" customFormat="1" customHeight="1"/>
    <row r="9878" s="391" customFormat="1" customHeight="1"/>
    <row r="9879" s="391" customFormat="1" customHeight="1"/>
    <row r="9880" s="391" customFormat="1" customHeight="1"/>
    <row r="9881" s="391" customFormat="1" customHeight="1"/>
    <row r="9882" s="391" customFormat="1" customHeight="1"/>
    <row r="9883" s="391" customFormat="1" customHeight="1"/>
    <row r="9884" s="391" customFormat="1" customHeight="1"/>
    <row r="9885" s="391" customFormat="1" customHeight="1"/>
    <row r="9886" s="391" customFormat="1" customHeight="1"/>
    <row r="9887" s="391" customFormat="1" customHeight="1"/>
    <row r="9888" s="391" customFormat="1" customHeight="1"/>
    <row r="9889" s="391" customFormat="1" customHeight="1"/>
    <row r="9890" s="391" customFormat="1" customHeight="1"/>
    <row r="9891" s="391" customFormat="1" customHeight="1"/>
    <row r="9892" s="391" customFormat="1" customHeight="1"/>
    <row r="9893" s="391" customFormat="1" customHeight="1"/>
    <row r="9894" s="391" customFormat="1" customHeight="1"/>
    <row r="9895" s="391" customFormat="1" customHeight="1"/>
    <row r="9896" s="391" customFormat="1" customHeight="1"/>
    <row r="9897" s="391" customFormat="1" customHeight="1"/>
    <row r="9898" s="391" customFormat="1" customHeight="1"/>
    <row r="9899" s="391" customFormat="1" customHeight="1"/>
    <row r="9900" s="391" customFormat="1" customHeight="1"/>
    <row r="9901" s="391" customFormat="1" customHeight="1"/>
    <row r="9902" s="391" customFormat="1" customHeight="1"/>
    <row r="9903" s="391" customFormat="1" customHeight="1"/>
    <row r="9904" s="391" customFormat="1" customHeight="1"/>
    <row r="9905" s="391" customFormat="1" customHeight="1"/>
    <row r="9906" s="391" customFormat="1" customHeight="1"/>
    <row r="9907" s="391" customFormat="1" customHeight="1"/>
    <row r="9908" s="391" customFormat="1" customHeight="1"/>
    <row r="9909" s="391" customFormat="1" customHeight="1"/>
    <row r="9910" s="391" customFormat="1" customHeight="1"/>
    <row r="9911" s="391" customFormat="1" customHeight="1"/>
    <row r="9912" s="391" customFormat="1" customHeight="1"/>
    <row r="9913" s="391" customFormat="1" customHeight="1"/>
    <row r="9914" s="391" customFormat="1" customHeight="1"/>
    <row r="9915" s="391" customFormat="1" customHeight="1"/>
    <row r="9916" s="391" customFormat="1" customHeight="1"/>
    <row r="9917" s="391" customFormat="1" customHeight="1"/>
    <row r="9918" s="391" customFormat="1" customHeight="1"/>
    <row r="9919" s="391" customFormat="1" customHeight="1"/>
    <row r="9920" s="391" customFormat="1" customHeight="1"/>
    <row r="9921" s="391" customFormat="1" customHeight="1"/>
    <row r="9922" s="391" customFormat="1" customHeight="1"/>
    <row r="9923" s="391" customFormat="1" customHeight="1"/>
    <row r="9924" s="391" customFormat="1" customHeight="1"/>
    <row r="9925" s="391" customFormat="1" customHeight="1"/>
    <row r="9926" s="391" customFormat="1" customHeight="1"/>
    <row r="9927" s="391" customFormat="1" customHeight="1"/>
    <row r="9928" s="391" customFormat="1" customHeight="1"/>
    <row r="9929" s="391" customFormat="1" customHeight="1"/>
    <row r="9930" s="391" customFormat="1" customHeight="1"/>
    <row r="9931" s="391" customFormat="1" customHeight="1"/>
    <row r="9932" s="391" customFormat="1" customHeight="1"/>
    <row r="9933" s="391" customFormat="1" customHeight="1"/>
    <row r="9934" s="391" customFormat="1" customHeight="1"/>
    <row r="9935" s="391" customFormat="1" customHeight="1"/>
    <row r="9936" s="391" customFormat="1" customHeight="1"/>
    <row r="9937" s="391" customFormat="1" customHeight="1"/>
    <row r="9938" s="391" customFormat="1" customHeight="1"/>
    <row r="9939" s="391" customFormat="1" customHeight="1"/>
    <row r="9940" s="391" customFormat="1" customHeight="1"/>
    <row r="9941" s="391" customFormat="1" customHeight="1"/>
    <row r="9942" s="391" customFormat="1" customHeight="1"/>
    <row r="9943" s="391" customFormat="1" customHeight="1"/>
    <row r="9944" s="391" customFormat="1" customHeight="1"/>
    <row r="9945" s="391" customFormat="1" customHeight="1"/>
    <row r="9946" s="391" customFormat="1" customHeight="1"/>
    <row r="9947" s="391" customFormat="1" customHeight="1"/>
    <row r="9948" s="391" customFormat="1" customHeight="1"/>
    <row r="9949" s="391" customFormat="1" customHeight="1"/>
    <row r="9950" s="391" customFormat="1" customHeight="1"/>
    <row r="9951" s="391" customFormat="1" customHeight="1"/>
    <row r="9952" s="391" customFormat="1" customHeight="1"/>
    <row r="9953" s="391" customFormat="1" customHeight="1"/>
    <row r="9954" s="391" customFormat="1" customHeight="1"/>
    <row r="9955" s="391" customFormat="1" customHeight="1"/>
    <row r="9956" s="391" customFormat="1" customHeight="1"/>
    <row r="9957" s="391" customFormat="1" customHeight="1"/>
    <row r="9958" s="391" customFormat="1" customHeight="1"/>
    <row r="9959" s="391" customFormat="1" customHeight="1"/>
    <row r="9960" s="391" customFormat="1" customHeight="1"/>
    <row r="9961" s="391" customFormat="1" customHeight="1"/>
    <row r="9962" s="391" customFormat="1" customHeight="1"/>
    <row r="9963" s="391" customFormat="1" customHeight="1"/>
    <row r="9964" s="391" customFormat="1" customHeight="1"/>
    <row r="9965" s="391" customFormat="1" customHeight="1"/>
    <row r="9966" s="391" customFormat="1" customHeight="1"/>
    <row r="9967" s="391" customFormat="1" customHeight="1"/>
    <row r="9968" s="391" customFormat="1" customHeight="1"/>
    <row r="9969" s="391" customFormat="1" customHeight="1"/>
    <row r="9970" s="391" customFormat="1" customHeight="1"/>
    <row r="9971" s="391" customFormat="1" customHeight="1"/>
    <row r="9972" s="391" customFormat="1" customHeight="1"/>
    <row r="9973" s="391" customFormat="1" customHeight="1"/>
    <row r="9974" s="391" customFormat="1" customHeight="1"/>
    <row r="9975" s="391" customFormat="1" customHeight="1"/>
    <row r="9976" s="391" customFormat="1" customHeight="1"/>
    <row r="9977" s="391" customFormat="1" customHeight="1"/>
    <row r="9978" s="391" customFormat="1" customHeight="1"/>
    <row r="9979" s="391" customFormat="1" customHeight="1"/>
    <row r="9980" s="391" customFormat="1" customHeight="1"/>
    <row r="9981" s="391" customFormat="1" customHeight="1"/>
    <row r="9982" s="391" customFormat="1" customHeight="1"/>
    <row r="9983" s="391" customFormat="1" customHeight="1"/>
    <row r="9984" s="391" customFormat="1" customHeight="1"/>
    <row r="9985" s="391" customFormat="1" customHeight="1"/>
    <row r="9986" s="391" customFormat="1" customHeight="1"/>
    <row r="9987" s="391" customFormat="1" customHeight="1"/>
    <row r="9988" s="391" customFormat="1" customHeight="1"/>
    <row r="9989" s="391" customFormat="1" customHeight="1"/>
    <row r="9990" s="391" customFormat="1" customHeight="1"/>
    <row r="9991" s="391" customFormat="1" customHeight="1"/>
    <row r="9992" s="391" customFormat="1" customHeight="1"/>
    <row r="9993" s="391" customFormat="1" customHeight="1"/>
    <row r="9994" s="391" customFormat="1" customHeight="1"/>
    <row r="9995" s="391" customFormat="1" customHeight="1"/>
    <row r="9996" s="391" customFormat="1" customHeight="1"/>
    <row r="9997" s="391" customFormat="1" customHeight="1"/>
    <row r="9998" s="391" customFormat="1" customHeight="1"/>
    <row r="9999" s="391" customFormat="1" customHeight="1"/>
    <row r="10000" s="391" customFormat="1" customHeight="1"/>
    <row r="10001" s="391" customFormat="1" customHeight="1"/>
    <row r="10002" s="391" customFormat="1" customHeight="1"/>
    <row r="10003" s="391" customFormat="1" customHeight="1"/>
    <row r="10004" s="391" customFormat="1" customHeight="1"/>
    <row r="10005" s="391" customFormat="1" customHeight="1"/>
    <row r="10006" s="391" customFormat="1" customHeight="1"/>
    <row r="10007" s="391" customFormat="1" customHeight="1"/>
    <row r="10008" s="391" customFormat="1" customHeight="1"/>
    <row r="10009" s="391" customFormat="1" customHeight="1"/>
    <row r="10010" s="391" customFormat="1" customHeight="1"/>
    <row r="10011" s="391" customFormat="1" customHeight="1"/>
    <row r="10012" s="391" customFormat="1" customHeight="1"/>
    <row r="10013" s="391" customFormat="1" customHeight="1"/>
    <row r="10014" s="391" customFormat="1" customHeight="1"/>
    <row r="10015" s="391" customFormat="1" customHeight="1"/>
    <row r="10016" s="391" customFormat="1" customHeight="1"/>
    <row r="10017" s="391" customFormat="1" customHeight="1"/>
    <row r="10018" s="391" customFormat="1" customHeight="1"/>
    <row r="10019" s="391" customFormat="1" customHeight="1"/>
    <row r="10020" s="391" customFormat="1" customHeight="1"/>
    <row r="10021" s="391" customFormat="1" customHeight="1"/>
    <row r="10022" s="391" customFormat="1" customHeight="1"/>
    <row r="10023" s="391" customFormat="1" customHeight="1"/>
    <row r="10024" s="391" customFormat="1" customHeight="1"/>
    <row r="10025" s="391" customFormat="1" customHeight="1"/>
    <row r="10026" s="391" customFormat="1" customHeight="1"/>
    <row r="10027" s="391" customFormat="1" customHeight="1"/>
    <row r="10028" s="391" customFormat="1" customHeight="1"/>
    <row r="10029" s="391" customFormat="1" customHeight="1"/>
    <row r="10030" s="391" customFormat="1" customHeight="1"/>
    <row r="10031" s="391" customFormat="1" customHeight="1"/>
    <row r="10032" s="391" customFormat="1" customHeight="1"/>
    <row r="10033" s="391" customFormat="1" customHeight="1"/>
    <row r="10034" s="391" customFormat="1" customHeight="1"/>
    <row r="10035" s="391" customFormat="1" customHeight="1"/>
    <row r="10036" s="391" customFormat="1" customHeight="1"/>
    <row r="10037" s="391" customFormat="1" customHeight="1"/>
    <row r="10038" s="391" customFormat="1" customHeight="1"/>
    <row r="10039" s="391" customFormat="1" customHeight="1"/>
    <row r="10040" s="391" customFormat="1" customHeight="1"/>
    <row r="10041" s="391" customFormat="1" customHeight="1"/>
    <row r="10042" s="391" customFormat="1" customHeight="1"/>
    <row r="10043" s="391" customFormat="1" customHeight="1"/>
    <row r="10044" s="391" customFormat="1" customHeight="1"/>
    <row r="10045" s="391" customFormat="1" customHeight="1"/>
    <row r="10046" s="391" customFormat="1" customHeight="1"/>
    <row r="10047" s="391" customFormat="1" customHeight="1"/>
    <row r="10048" s="391" customFormat="1" customHeight="1"/>
    <row r="10049" s="391" customFormat="1" customHeight="1"/>
    <row r="10050" s="391" customFormat="1" customHeight="1"/>
    <row r="10051" s="391" customFormat="1" customHeight="1"/>
    <row r="10052" s="391" customFormat="1" customHeight="1"/>
    <row r="10053" s="391" customFormat="1" customHeight="1"/>
    <row r="10054" s="391" customFormat="1" customHeight="1"/>
    <row r="10055" s="391" customFormat="1" customHeight="1"/>
    <row r="10056" s="391" customFormat="1" customHeight="1"/>
    <row r="10057" s="391" customFormat="1" customHeight="1"/>
    <row r="10058" s="391" customFormat="1" customHeight="1"/>
    <row r="10059" s="391" customFormat="1" customHeight="1"/>
    <row r="10060" s="391" customFormat="1" customHeight="1"/>
    <row r="10061" s="391" customFormat="1" customHeight="1"/>
    <row r="10062" s="391" customFormat="1" customHeight="1"/>
    <row r="10063" s="391" customFormat="1" customHeight="1"/>
    <row r="10064" s="391" customFormat="1" customHeight="1"/>
    <row r="10065" s="391" customFormat="1" customHeight="1"/>
    <row r="10066" s="391" customFormat="1" customHeight="1"/>
    <row r="10067" s="391" customFormat="1" customHeight="1"/>
    <row r="10068" s="391" customFormat="1" customHeight="1"/>
    <row r="10069" s="391" customFormat="1" customHeight="1"/>
    <row r="10070" s="391" customFormat="1" customHeight="1"/>
    <row r="10071" s="391" customFormat="1" customHeight="1"/>
    <row r="10072" s="391" customFormat="1" customHeight="1"/>
    <row r="10073" s="391" customFormat="1" customHeight="1"/>
    <row r="10074" s="391" customFormat="1" customHeight="1"/>
    <row r="10075" s="391" customFormat="1" customHeight="1"/>
    <row r="10076" s="391" customFormat="1" customHeight="1"/>
    <row r="10077" s="391" customFormat="1" customHeight="1"/>
    <row r="10078" s="391" customFormat="1" customHeight="1"/>
    <row r="10079" s="391" customFormat="1" customHeight="1"/>
    <row r="10080" s="391" customFormat="1" customHeight="1"/>
    <row r="10081" s="391" customFormat="1" customHeight="1"/>
    <row r="10082" s="391" customFormat="1" customHeight="1"/>
    <row r="10083" s="391" customFormat="1" customHeight="1"/>
    <row r="10084" s="391" customFormat="1" customHeight="1"/>
    <row r="10085" s="391" customFormat="1" customHeight="1"/>
    <row r="10086" s="391" customFormat="1" customHeight="1"/>
    <row r="10087" s="391" customFormat="1" customHeight="1"/>
    <row r="10088" s="391" customFormat="1" customHeight="1"/>
    <row r="10089" s="391" customFormat="1" customHeight="1"/>
    <row r="10090" s="391" customFormat="1" customHeight="1"/>
    <row r="10091" s="391" customFormat="1" customHeight="1"/>
    <row r="10092" s="391" customFormat="1" customHeight="1"/>
    <row r="10093" s="391" customFormat="1" customHeight="1"/>
    <row r="10094" s="391" customFormat="1" customHeight="1"/>
    <row r="10095" s="391" customFormat="1" customHeight="1"/>
    <row r="10096" s="391" customFormat="1" customHeight="1"/>
    <row r="10097" s="391" customFormat="1" customHeight="1"/>
    <row r="10098" s="391" customFormat="1" customHeight="1"/>
    <row r="10099" s="391" customFormat="1" customHeight="1"/>
    <row r="10100" s="391" customFormat="1" customHeight="1"/>
    <row r="10101" s="391" customFormat="1" customHeight="1"/>
    <row r="10102" s="391" customFormat="1" customHeight="1"/>
    <row r="10103" s="391" customFormat="1" customHeight="1"/>
    <row r="10104" s="391" customFormat="1" customHeight="1"/>
    <row r="10105" s="391" customFormat="1" customHeight="1"/>
    <row r="10106" s="391" customFormat="1" customHeight="1"/>
    <row r="10107" s="391" customFormat="1" customHeight="1"/>
    <row r="10108" s="391" customFormat="1" customHeight="1"/>
    <row r="10109" s="391" customFormat="1" customHeight="1"/>
    <row r="10110" s="391" customFormat="1" customHeight="1"/>
    <row r="10111" s="391" customFormat="1" customHeight="1"/>
    <row r="10112" s="391" customFormat="1" customHeight="1"/>
    <row r="10113" s="391" customFormat="1" customHeight="1"/>
    <row r="10114" s="391" customFormat="1" customHeight="1"/>
    <row r="10115" s="391" customFormat="1" customHeight="1"/>
    <row r="10116" s="391" customFormat="1" customHeight="1"/>
    <row r="10117" s="391" customFormat="1" customHeight="1"/>
    <row r="10118" s="391" customFormat="1" customHeight="1"/>
    <row r="10119" s="391" customFormat="1" customHeight="1"/>
    <row r="10120" s="391" customFormat="1" customHeight="1"/>
    <row r="10121" s="391" customFormat="1" customHeight="1"/>
    <row r="10122" s="391" customFormat="1" customHeight="1"/>
    <row r="10123" s="391" customFormat="1" customHeight="1"/>
    <row r="10124" s="391" customFormat="1" customHeight="1"/>
    <row r="10125" s="391" customFormat="1" customHeight="1"/>
    <row r="10126" s="391" customFormat="1" customHeight="1"/>
    <row r="10127" s="391" customFormat="1" customHeight="1"/>
    <row r="10128" s="391" customFormat="1" customHeight="1"/>
    <row r="10129" s="391" customFormat="1" customHeight="1"/>
    <row r="10130" s="391" customFormat="1" customHeight="1"/>
    <row r="10131" s="391" customFormat="1" customHeight="1"/>
    <row r="10132" s="391" customFormat="1" customHeight="1"/>
    <row r="10133" s="391" customFormat="1" customHeight="1"/>
    <row r="10134" s="391" customFormat="1" customHeight="1"/>
    <row r="10135" s="391" customFormat="1" customHeight="1"/>
    <row r="10136" s="391" customFormat="1" customHeight="1"/>
    <row r="10137" s="391" customFormat="1" customHeight="1"/>
    <row r="10138" s="391" customFormat="1" customHeight="1"/>
    <row r="10139" s="391" customFormat="1" customHeight="1"/>
    <row r="10140" s="391" customFormat="1" customHeight="1"/>
    <row r="10141" s="391" customFormat="1" customHeight="1"/>
    <row r="10142" s="391" customFormat="1" customHeight="1"/>
    <row r="10143" s="391" customFormat="1" customHeight="1"/>
    <row r="10144" s="391" customFormat="1" customHeight="1"/>
    <row r="10145" s="391" customFormat="1" customHeight="1"/>
    <row r="10146" s="391" customFormat="1" customHeight="1"/>
    <row r="10147" s="391" customFormat="1" customHeight="1"/>
    <row r="10148" s="391" customFormat="1" customHeight="1"/>
    <row r="10149" s="391" customFormat="1" customHeight="1"/>
    <row r="10150" s="391" customFormat="1" customHeight="1"/>
    <row r="10151" s="391" customFormat="1" customHeight="1"/>
    <row r="10152" s="391" customFormat="1" customHeight="1"/>
    <row r="10153" s="391" customFormat="1" customHeight="1"/>
    <row r="10154" s="391" customFormat="1" customHeight="1"/>
    <row r="10155" s="391" customFormat="1" customHeight="1"/>
    <row r="10156" s="391" customFormat="1" customHeight="1"/>
    <row r="10157" s="391" customFormat="1" customHeight="1"/>
    <row r="10158" s="391" customFormat="1" customHeight="1"/>
    <row r="10159" s="391" customFormat="1" customHeight="1"/>
    <row r="10160" s="391" customFormat="1" customHeight="1"/>
    <row r="10161" s="391" customFormat="1" customHeight="1"/>
    <row r="10162" s="391" customFormat="1" customHeight="1"/>
    <row r="10163" s="391" customFormat="1" customHeight="1"/>
    <row r="10164" s="391" customFormat="1" customHeight="1"/>
    <row r="10165" s="391" customFormat="1" customHeight="1"/>
    <row r="10166" s="391" customFormat="1" customHeight="1"/>
    <row r="10167" s="391" customFormat="1" customHeight="1"/>
    <row r="10168" s="391" customFormat="1" customHeight="1"/>
    <row r="10169" s="391" customFormat="1" customHeight="1"/>
    <row r="10170" s="391" customFormat="1" customHeight="1"/>
    <row r="10171" s="391" customFormat="1" customHeight="1"/>
    <row r="10172" s="391" customFormat="1" customHeight="1"/>
    <row r="10173" s="391" customFormat="1" customHeight="1"/>
    <row r="10174" s="391" customFormat="1" customHeight="1"/>
    <row r="10175" s="391" customFormat="1" customHeight="1"/>
    <row r="10176" s="391" customFormat="1" customHeight="1"/>
    <row r="10177" s="391" customFormat="1" customHeight="1"/>
    <row r="10178" s="391" customFormat="1" customHeight="1"/>
    <row r="10179" s="391" customFormat="1" customHeight="1"/>
    <row r="10180" s="391" customFormat="1" customHeight="1"/>
    <row r="10181" s="391" customFormat="1" customHeight="1"/>
    <row r="10182" s="391" customFormat="1" customHeight="1"/>
    <row r="10183" s="391" customFormat="1" customHeight="1"/>
    <row r="10184" s="391" customFormat="1" customHeight="1"/>
    <row r="10185" s="391" customFormat="1" customHeight="1"/>
    <row r="10186" s="391" customFormat="1" customHeight="1"/>
    <row r="10187" s="391" customFormat="1" customHeight="1"/>
    <row r="10188" s="391" customFormat="1" customHeight="1"/>
    <row r="10189" s="391" customFormat="1" customHeight="1"/>
    <row r="10190" s="391" customFormat="1" customHeight="1"/>
    <row r="10191" s="391" customFormat="1" customHeight="1"/>
    <row r="10192" s="391" customFormat="1" customHeight="1"/>
    <row r="10193" s="391" customFormat="1" customHeight="1"/>
    <row r="10194" s="391" customFormat="1" customHeight="1"/>
    <row r="10195" s="391" customFormat="1" customHeight="1"/>
    <row r="10196" s="391" customFormat="1" customHeight="1"/>
    <row r="10197" s="391" customFormat="1" customHeight="1"/>
    <row r="10198" s="391" customFormat="1" customHeight="1"/>
    <row r="10199" s="391" customFormat="1" customHeight="1"/>
    <row r="10200" s="391" customFormat="1" customHeight="1"/>
    <row r="10201" s="391" customFormat="1" customHeight="1"/>
    <row r="10202" s="391" customFormat="1" customHeight="1"/>
    <row r="10203" s="391" customFormat="1" customHeight="1"/>
    <row r="10204" s="391" customFormat="1" customHeight="1"/>
    <row r="10205" s="391" customFormat="1" customHeight="1"/>
    <row r="10206" s="391" customFormat="1" customHeight="1"/>
    <row r="10207" s="391" customFormat="1" customHeight="1"/>
    <row r="10208" s="391" customFormat="1" customHeight="1"/>
    <row r="10209" s="391" customFormat="1" customHeight="1"/>
    <row r="10210" s="391" customFormat="1" customHeight="1"/>
    <row r="10211" s="391" customFormat="1" customHeight="1"/>
    <row r="10212" s="391" customFormat="1" customHeight="1"/>
    <row r="10213" s="391" customFormat="1" customHeight="1"/>
    <row r="10214" s="391" customFormat="1" customHeight="1"/>
    <row r="10215" s="391" customFormat="1" customHeight="1"/>
    <row r="10216" s="391" customFormat="1" customHeight="1"/>
    <row r="10217" s="391" customFormat="1" customHeight="1"/>
    <row r="10218" s="391" customFormat="1" customHeight="1"/>
    <row r="10219" s="391" customFormat="1" customHeight="1"/>
    <row r="10220" s="391" customFormat="1" customHeight="1"/>
    <row r="10221" s="391" customFormat="1" customHeight="1"/>
    <row r="10222" s="391" customFormat="1" customHeight="1"/>
    <row r="10223" s="391" customFormat="1" customHeight="1"/>
    <row r="10224" s="391" customFormat="1" customHeight="1"/>
    <row r="10225" s="391" customFormat="1" customHeight="1"/>
    <row r="10226" s="391" customFormat="1" customHeight="1"/>
    <row r="10227" s="391" customFormat="1" customHeight="1"/>
    <row r="10228" s="391" customFormat="1" customHeight="1"/>
    <row r="10229" s="391" customFormat="1" customHeight="1"/>
    <row r="10230" s="391" customFormat="1" customHeight="1"/>
    <row r="10231" s="391" customFormat="1" customHeight="1"/>
    <row r="10232" s="391" customFormat="1" customHeight="1"/>
    <row r="10233" s="391" customFormat="1" customHeight="1"/>
    <row r="10234" s="391" customFormat="1" customHeight="1"/>
    <row r="10235" s="391" customFormat="1" customHeight="1"/>
    <row r="10236" s="391" customFormat="1" customHeight="1"/>
    <row r="10237" s="391" customFormat="1" customHeight="1"/>
    <row r="10238" s="391" customFormat="1" customHeight="1"/>
    <row r="10239" s="391" customFormat="1" customHeight="1"/>
    <row r="10240" s="391" customFormat="1" customHeight="1"/>
    <row r="10241" s="391" customFormat="1" customHeight="1"/>
    <row r="10242" s="391" customFormat="1" customHeight="1"/>
    <row r="10243" s="391" customFormat="1" customHeight="1"/>
    <row r="10244" s="391" customFormat="1" customHeight="1"/>
    <row r="10245" s="391" customFormat="1" customHeight="1"/>
    <row r="10246" s="391" customFormat="1" customHeight="1"/>
    <row r="10247" s="391" customFormat="1" customHeight="1"/>
    <row r="10248" s="391" customFormat="1" customHeight="1"/>
    <row r="10249" s="391" customFormat="1" customHeight="1"/>
    <row r="10250" s="391" customFormat="1" customHeight="1"/>
    <row r="10251" s="391" customFormat="1" customHeight="1"/>
    <row r="10252" s="391" customFormat="1" customHeight="1"/>
    <row r="10253" s="391" customFormat="1" customHeight="1"/>
    <row r="10254" s="391" customFormat="1" customHeight="1"/>
    <row r="10255" s="391" customFormat="1" customHeight="1"/>
    <row r="10256" s="391" customFormat="1" customHeight="1"/>
    <row r="10257" s="391" customFormat="1" customHeight="1"/>
    <row r="10258" s="391" customFormat="1" customHeight="1"/>
    <row r="10259" s="391" customFormat="1" customHeight="1"/>
    <row r="10260" s="391" customFormat="1" customHeight="1"/>
    <row r="10261" s="391" customFormat="1" customHeight="1"/>
    <row r="10262" s="391" customFormat="1" customHeight="1"/>
    <row r="10263" s="391" customFormat="1" customHeight="1"/>
    <row r="10264" s="391" customFormat="1" customHeight="1"/>
    <row r="10265" s="391" customFormat="1" customHeight="1"/>
    <row r="10266" s="391" customFormat="1" customHeight="1"/>
    <row r="10267" s="391" customFormat="1" customHeight="1"/>
    <row r="10268" s="391" customFormat="1" customHeight="1"/>
    <row r="10269" s="391" customFormat="1" customHeight="1"/>
    <row r="10270" s="391" customFormat="1" customHeight="1"/>
    <row r="10271" s="391" customFormat="1" customHeight="1"/>
    <row r="10272" s="391" customFormat="1" customHeight="1"/>
    <row r="10273" s="391" customFormat="1" customHeight="1"/>
    <row r="10274" s="391" customFormat="1" customHeight="1"/>
    <row r="10275" s="391" customFormat="1" customHeight="1"/>
    <row r="10276" s="391" customFormat="1" customHeight="1"/>
    <row r="10277" s="391" customFormat="1" customHeight="1"/>
    <row r="10278" s="391" customFormat="1" customHeight="1"/>
    <row r="10279" s="391" customFormat="1" customHeight="1"/>
    <row r="10280" s="391" customFormat="1" customHeight="1"/>
    <row r="10281" s="391" customFormat="1" customHeight="1"/>
    <row r="10282" s="391" customFormat="1" customHeight="1"/>
    <row r="10283" s="391" customFormat="1" customHeight="1"/>
    <row r="10284" s="391" customFormat="1" customHeight="1"/>
    <row r="10285" s="391" customFormat="1" customHeight="1"/>
    <row r="10286" s="391" customFormat="1" customHeight="1"/>
    <row r="10287" s="391" customFormat="1" customHeight="1"/>
    <row r="10288" s="391" customFormat="1" customHeight="1"/>
    <row r="10289" s="391" customFormat="1" customHeight="1"/>
    <row r="10290" s="391" customFormat="1" customHeight="1"/>
    <row r="10291" s="391" customFormat="1" customHeight="1"/>
    <row r="10292" s="391" customFormat="1" customHeight="1"/>
    <row r="10293" s="391" customFormat="1" customHeight="1"/>
    <row r="10294" s="391" customFormat="1" customHeight="1"/>
    <row r="10295" s="391" customFormat="1" customHeight="1"/>
    <row r="10296" s="391" customFormat="1" customHeight="1"/>
    <row r="10297" s="391" customFormat="1" customHeight="1"/>
    <row r="10298" s="391" customFormat="1" customHeight="1"/>
    <row r="10299" s="391" customFormat="1" customHeight="1"/>
    <row r="10300" s="391" customFormat="1" customHeight="1"/>
    <row r="10301" s="391" customFormat="1" customHeight="1"/>
    <row r="10302" s="391" customFormat="1" customHeight="1"/>
    <row r="10303" s="391" customFormat="1" customHeight="1"/>
    <row r="10304" s="391" customFormat="1" customHeight="1"/>
    <row r="10305" s="391" customFormat="1" customHeight="1"/>
    <row r="10306" s="391" customFormat="1" customHeight="1"/>
    <row r="10307" s="391" customFormat="1" customHeight="1"/>
    <row r="10308" s="391" customFormat="1" customHeight="1"/>
    <row r="10309" s="391" customFormat="1" customHeight="1"/>
    <row r="10310" s="391" customFormat="1" customHeight="1"/>
    <row r="10311" s="391" customFormat="1" customHeight="1"/>
    <row r="10312" s="391" customFormat="1" customHeight="1"/>
    <row r="10313" s="391" customFormat="1" customHeight="1"/>
    <row r="10314" s="391" customFormat="1" customHeight="1"/>
    <row r="10315" s="391" customFormat="1" customHeight="1"/>
    <row r="10316" s="391" customFormat="1" customHeight="1"/>
    <row r="10317" s="391" customFormat="1" customHeight="1"/>
    <row r="10318" s="391" customFormat="1" customHeight="1"/>
    <row r="10319" s="391" customFormat="1" customHeight="1"/>
    <row r="10320" s="391" customFormat="1" customHeight="1"/>
    <row r="10321" s="391" customFormat="1" customHeight="1"/>
    <row r="10322" s="391" customFormat="1" customHeight="1"/>
    <row r="10323" s="391" customFormat="1" customHeight="1"/>
    <row r="10324" s="391" customFormat="1" customHeight="1"/>
    <row r="10325" s="391" customFormat="1" customHeight="1"/>
    <row r="10326" s="391" customFormat="1" customHeight="1"/>
    <row r="10327" s="391" customFormat="1" customHeight="1"/>
    <row r="10328" s="391" customFormat="1" customHeight="1"/>
    <row r="10329" s="391" customFormat="1" customHeight="1"/>
    <row r="10330" s="391" customFormat="1" customHeight="1"/>
    <row r="10331" s="391" customFormat="1" customHeight="1"/>
    <row r="10332" s="391" customFormat="1" customHeight="1"/>
    <row r="10333" s="391" customFormat="1" customHeight="1"/>
    <row r="10334" s="391" customFormat="1" customHeight="1"/>
    <row r="10335" s="391" customFormat="1" customHeight="1"/>
    <row r="10336" s="391" customFormat="1" customHeight="1"/>
    <row r="10337" s="391" customFormat="1" customHeight="1"/>
    <row r="10338" s="391" customFormat="1" customHeight="1"/>
    <row r="10339" s="391" customFormat="1" customHeight="1"/>
    <row r="10340" s="391" customFormat="1" customHeight="1"/>
    <row r="10341" s="391" customFormat="1" customHeight="1"/>
    <row r="10342" s="391" customFormat="1" customHeight="1"/>
    <row r="10343" s="391" customFormat="1" customHeight="1"/>
    <row r="10344" s="391" customFormat="1" customHeight="1"/>
    <row r="10345" s="391" customFormat="1" customHeight="1"/>
    <row r="10346" s="391" customFormat="1" customHeight="1"/>
    <row r="10347" s="391" customFormat="1" customHeight="1"/>
    <row r="10348" s="391" customFormat="1" customHeight="1"/>
    <row r="10349" s="391" customFormat="1" customHeight="1"/>
    <row r="10350" s="391" customFormat="1" customHeight="1"/>
    <row r="10351" s="391" customFormat="1" customHeight="1"/>
    <row r="10352" s="391" customFormat="1" customHeight="1"/>
    <row r="10353" s="391" customFormat="1" customHeight="1"/>
    <row r="10354" s="391" customFormat="1" customHeight="1"/>
    <row r="10355" s="391" customFormat="1" customHeight="1"/>
    <row r="10356" s="391" customFormat="1" customHeight="1"/>
    <row r="10357" s="391" customFormat="1" customHeight="1"/>
    <row r="10358" s="391" customFormat="1" customHeight="1"/>
    <row r="10359" s="391" customFormat="1" customHeight="1"/>
    <row r="10360" s="391" customFormat="1" customHeight="1"/>
    <row r="10361" s="391" customFormat="1" customHeight="1"/>
    <row r="10362" s="391" customFormat="1" customHeight="1"/>
    <row r="10363" s="391" customFormat="1" customHeight="1"/>
    <row r="10364" s="391" customFormat="1" customHeight="1"/>
    <row r="10365" s="391" customFormat="1" customHeight="1"/>
    <row r="10366" s="391" customFormat="1" customHeight="1"/>
    <row r="10367" s="391" customFormat="1" customHeight="1"/>
    <row r="10368" s="391" customFormat="1" customHeight="1"/>
    <row r="10369" s="391" customFormat="1" customHeight="1"/>
    <row r="10370" s="391" customFormat="1" customHeight="1"/>
    <row r="10371" s="391" customFormat="1" customHeight="1"/>
    <row r="10372" s="391" customFormat="1" customHeight="1"/>
    <row r="10373" s="391" customFormat="1" customHeight="1"/>
    <row r="10374" s="391" customFormat="1" customHeight="1"/>
    <row r="10375" s="391" customFormat="1" customHeight="1"/>
    <row r="10376" s="391" customFormat="1" customHeight="1"/>
    <row r="10377" s="391" customFormat="1" customHeight="1"/>
    <row r="10378" s="391" customFormat="1" customHeight="1"/>
    <row r="10379" s="391" customFormat="1" customHeight="1"/>
    <row r="10380" s="391" customFormat="1" customHeight="1"/>
    <row r="10381" s="391" customFormat="1" customHeight="1"/>
    <row r="10382" s="391" customFormat="1" customHeight="1"/>
    <row r="10383" s="391" customFormat="1" customHeight="1"/>
    <row r="10384" s="391" customFormat="1" customHeight="1"/>
    <row r="10385" s="391" customFormat="1" customHeight="1"/>
    <row r="10386" s="391" customFormat="1" customHeight="1"/>
    <row r="10387" s="391" customFormat="1" customHeight="1"/>
    <row r="10388" s="391" customFormat="1" customHeight="1"/>
    <row r="10389" s="391" customFormat="1" customHeight="1"/>
    <row r="10390" s="391" customFormat="1" customHeight="1"/>
    <row r="10391" s="391" customFormat="1" customHeight="1"/>
    <row r="10392" s="391" customFormat="1" customHeight="1"/>
    <row r="10393" s="391" customFormat="1" customHeight="1"/>
    <row r="10394" s="391" customFormat="1" customHeight="1"/>
    <row r="10395" s="391" customFormat="1" customHeight="1"/>
    <row r="10396" s="391" customFormat="1" customHeight="1"/>
    <row r="10397" s="391" customFormat="1" customHeight="1"/>
    <row r="10398" s="391" customFormat="1" customHeight="1"/>
    <row r="10399" s="391" customFormat="1" customHeight="1"/>
    <row r="10400" s="391" customFormat="1" customHeight="1"/>
    <row r="10401" s="391" customFormat="1" customHeight="1"/>
    <row r="10402" s="391" customFormat="1" customHeight="1"/>
    <row r="10403" s="391" customFormat="1" customHeight="1"/>
    <row r="10404" s="391" customFormat="1" customHeight="1"/>
    <row r="10405" s="391" customFormat="1" customHeight="1"/>
    <row r="10406" s="391" customFormat="1" customHeight="1"/>
    <row r="10407" s="391" customFormat="1" customHeight="1"/>
    <row r="10408" s="391" customFormat="1" customHeight="1"/>
    <row r="10409" s="391" customFormat="1" customHeight="1"/>
    <row r="10410" s="391" customFormat="1" customHeight="1"/>
    <row r="10411" s="391" customFormat="1" customHeight="1"/>
    <row r="10412" s="391" customFormat="1" customHeight="1"/>
    <row r="10413" s="391" customFormat="1" customHeight="1"/>
    <row r="10414" s="391" customFormat="1" customHeight="1"/>
    <row r="10415" s="391" customFormat="1" customHeight="1"/>
    <row r="10416" s="391" customFormat="1" customHeight="1"/>
    <row r="10417" s="391" customFormat="1" customHeight="1"/>
    <row r="10418" s="391" customFormat="1" customHeight="1"/>
    <row r="10419" s="391" customFormat="1" customHeight="1"/>
    <row r="10420" s="391" customFormat="1" customHeight="1"/>
    <row r="10421" s="391" customFormat="1" customHeight="1"/>
    <row r="10422" s="391" customFormat="1" customHeight="1"/>
    <row r="10423" s="391" customFormat="1" customHeight="1"/>
    <row r="10424" s="391" customFormat="1" customHeight="1"/>
    <row r="10425" s="391" customFormat="1" customHeight="1"/>
    <row r="10426" s="391" customFormat="1" customHeight="1"/>
    <row r="10427" s="391" customFormat="1" customHeight="1"/>
    <row r="10428" s="391" customFormat="1" customHeight="1"/>
    <row r="10429" s="391" customFormat="1" customHeight="1"/>
    <row r="10430" s="391" customFormat="1" customHeight="1"/>
    <row r="10431" s="391" customFormat="1" customHeight="1"/>
    <row r="10432" s="391" customFormat="1" customHeight="1"/>
    <row r="10433" s="391" customFormat="1" customHeight="1"/>
    <row r="10434" s="391" customFormat="1" customHeight="1"/>
    <row r="10435" s="391" customFormat="1" customHeight="1"/>
    <row r="10436" s="391" customFormat="1" customHeight="1"/>
    <row r="10437" s="391" customFormat="1" customHeight="1"/>
    <row r="10438" s="391" customFormat="1" customHeight="1"/>
    <row r="10439" s="391" customFormat="1" customHeight="1"/>
    <row r="10440" s="391" customFormat="1" customHeight="1"/>
    <row r="10441" s="391" customFormat="1" customHeight="1"/>
    <row r="10442" s="391" customFormat="1" customHeight="1"/>
    <row r="10443" s="391" customFormat="1" customHeight="1"/>
    <row r="10444" s="391" customFormat="1" customHeight="1"/>
    <row r="10445" s="391" customFormat="1" customHeight="1"/>
    <row r="10446" s="391" customFormat="1" customHeight="1"/>
    <row r="10447" s="391" customFormat="1" customHeight="1"/>
    <row r="10448" s="391" customFormat="1" customHeight="1"/>
    <row r="10449" s="391" customFormat="1" customHeight="1"/>
    <row r="10450" s="391" customFormat="1" customHeight="1"/>
    <row r="10451" s="391" customFormat="1" customHeight="1"/>
    <row r="10452" s="391" customFormat="1" customHeight="1"/>
    <row r="10453" s="391" customFormat="1" customHeight="1"/>
    <row r="10454" s="391" customFormat="1" customHeight="1"/>
    <row r="10455" s="391" customFormat="1" customHeight="1"/>
    <row r="10456" s="391" customFormat="1" customHeight="1"/>
    <row r="10457" s="391" customFormat="1" customHeight="1"/>
    <row r="10458" s="391" customFormat="1" customHeight="1"/>
    <row r="10459" s="391" customFormat="1" customHeight="1"/>
    <row r="10460" s="391" customFormat="1" customHeight="1"/>
    <row r="10461" s="391" customFormat="1" customHeight="1"/>
    <row r="10462" s="391" customFormat="1" customHeight="1"/>
    <row r="10463" s="391" customFormat="1" customHeight="1"/>
    <row r="10464" s="391" customFormat="1" customHeight="1"/>
    <row r="10465" s="391" customFormat="1" customHeight="1"/>
    <row r="10466" s="391" customFormat="1" customHeight="1"/>
    <row r="10467" s="391" customFormat="1" customHeight="1"/>
    <row r="10468" s="391" customFormat="1" customHeight="1"/>
    <row r="10469" s="391" customFormat="1" customHeight="1"/>
    <row r="10470" s="391" customFormat="1" customHeight="1"/>
    <row r="10471" s="391" customFormat="1" customHeight="1"/>
    <row r="10472" s="391" customFormat="1" customHeight="1"/>
    <row r="10473" s="391" customFormat="1" customHeight="1"/>
    <row r="10474" s="391" customFormat="1" customHeight="1"/>
    <row r="10475" s="391" customFormat="1" customHeight="1"/>
    <row r="10476" s="391" customFormat="1" customHeight="1"/>
    <row r="10477" s="391" customFormat="1" customHeight="1"/>
    <row r="10478" s="391" customFormat="1" customHeight="1"/>
    <row r="10479" s="391" customFormat="1" customHeight="1"/>
    <row r="10480" s="391" customFormat="1" customHeight="1"/>
    <row r="10481" s="391" customFormat="1" customHeight="1"/>
    <row r="10482" s="391" customFormat="1" customHeight="1"/>
    <row r="10483" s="391" customFormat="1" customHeight="1"/>
    <row r="10484" s="391" customFormat="1" customHeight="1"/>
    <row r="10485" s="391" customFormat="1" customHeight="1"/>
    <row r="10486" s="391" customFormat="1" customHeight="1"/>
    <row r="10487" s="391" customFormat="1" customHeight="1"/>
    <row r="10488" s="391" customFormat="1" customHeight="1"/>
    <row r="10489" s="391" customFormat="1" customHeight="1"/>
    <row r="10490" s="391" customFormat="1" customHeight="1"/>
    <row r="10491" s="391" customFormat="1" customHeight="1"/>
    <row r="10492" s="391" customFormat="1" customHeight="1"/>
    <row r="10493" s="391" customFormat="1" customHeight="1"/>
    <row r="10494" s="391" customFormat="1" customHeight="1"/>
    <row r="10495" s="391" customFormat="1" customHeight="1"/>
    <row r="10496" s="391" customFormat="1" customHeight="1"/>
    <row r="10497" s="391" customFormat="1" customHeight="1"/>
    <row r="10498" s="391" customFormat="1" customHeight="1"/>
    <row r="10499" s="391" customFormat="1" customHeight="1"/>
    <row r="10500" s="391" customFormat="1" customHeight="1"/>
    <row r="10501" s="391" customFormat="1" customHeight="1"/>
    <row r="10502" s="391" customFormat="1" customHeight="1"/>
    <row r="10503" s="391" customFormat="1" customHeight="1"/>
    <row r="10504" s="391" customFormat="1" customHeight="1"/>
    <row r="10505" s="391" customFormat="1" customHeight="1"/>
    <row r="10506" s="391" customFormat="1" customHeight="1"/>
    <row r="10507" s="391" customFormat="1" customHeight="1"/>
    <row r="10508" s="391" customFormat="1" customHeight="1"/>
    <row r="10509" s="391" customFormat="1" customHeight="1"/>
    <row r="10510" s="391" customFormat="1" customHeight="1"/>
    <row r="10511" s="391" customFormat="1" customHeight="1"/>
    <row r="10512" s="391" customFormat="1" customHeight="1"/>
    <row r="10513" s="391" customFormat="1" customHeight="1"/>
    <row r="10514" s="391" customFormat="1" customHeight="1"/>
    <row r="10515" s="391" customFormat="1" customHeight="1"/>
    <row r="10516" s="391" customFormat="1" customHeight="1"/>
    <row r="10517" s="391" customFormat="1" customHeight="1"/>
    <row r="10518" s="391" customFormat="1" customHeight="1"/>
    <row r="10519" s="391" customFormat="1" customHeight="1"/>
    <row r="10520" s="391" customFormat="1" customHeight="1"/>
    <row r="10521" s="391" customFormat="1" customHeight="1"/>
    <row r="10522" s="391" customFormat="1" customHeight="1"/>
    <row r="10523" s="391" customFormat="1" customHeight="1"/>
    <row r="10524" s="391" customFormat="1" customHeight="1"/>
    <row r="10525" s="391" customFormat="1" customHeight="1"/>
    <row r="10526" s="391" customFormat="1" customHeight="1"/>
    <row r="10527" s="391" customFormat="1" customHeight="1"/>
    <row r="10528" s="391" customFormat="1" customHeight="1"/>
    <row r="10529" s="391" customFormat="1" customHeight="1"/>
    <row r="10530" s="391" customFormat="1" customHeight="1"/>
    <row r="10531" s="391" customFormat="1" customHeight="1"/>
    <row r="10532" s="391" customFormat="1" customHeight="1"/>
    <row r="10533" s="391" customFormat="1" customHeight="1"/>
    <row r="10534" s="391" customFormat="1" customHeight="1"/>
    <row r="10535" s="391" customFormat="1" customHeight="1"/>
    <row r="10536" s="391" customFormat="1" customHeight="1"/>
    <row r="10537" s="391" customFormat="1" customHeight="1"/>
    <row r="10538" s="391" customFormat="1" customHeight="1"/>
    <row r="10539" s="391" customFormat="1" customHeight="1"/>
    <row r="10540" s="391" customFormat="1" customHeight="1"/>
    <row r="10541" s="391" customFormat="1" customHeight="1"/>
    <row r="10542" s="391" customFormat="1" customHeight="1"/>
    <row r="10543" s="391" customFormat="1" customHeight="1"/>
    <row r="10544" s="391" customFormat="1" customHeight="1"/>
    <row r="10545" s="391" customFormat="1" customHeight="1"/>
    <row r="10546" s="391" customFormat="1" customHeight="1"/>
    <row r="10547" s="391" customFormat="1" customHeight="1"/>
    <row r="10548" s="391" customFormat="1" customHeight="1"/>
    <row r="10549" s="391" customFormat="1" customHeight="1"/>
    <row r="10550" s="391" customFormat="1" customHeight="1"/>
    <row r="10551" s="391" customFormat="1" customHeight="1"/>
    <row r="10552" s="391" customFormat="1" customHeight="1"/>
    <row r="10553" s="391" customFormat="1" customHeight="1"/>
    <row r="10554" s="391" customFormat="1" customHeight="1"/>
    <row r="10555" s="391" customFormat="1" customHeight="1"/>
    <row r="10556" s="391" customFormat="1" customHeight="1"/>
    <row r="10557" s="391" customFormat="1" customHeight="1"/>
    <row r="10558" s="391" customFormat="1" customHeight="1"/>
    <row r="10559" s="391" customFormat="1" customHeight="1"/>
    <row r="10560" s="391" customFormat="1" customHeight="1"/>
    <row r="10561" s="391" customFormat="1" customHeight="1"/>
    <row r="10562" s="391" customFormat="1" customHeight="1"/>
    <row r="10563" s="391" customFormat="1" customHeight="1"/>
    <row r="10564" s="391" customFormat="1" customHeight="1"/>
    <row r="10565" s="391" customFormat="1" customHeight="1"/>
    <row r="10566" s="391" customFormat="1" customHeight="1"/>
    <row r="10567" s="391" customFormat="1" customHeight="1"/>
    <row r="10568" s="391" customFormat="1" customHeight="1"/>
    <row r="10569" s="391" customFormat="1" customHeight="1"/>
    <row r="10570" s="391" customFormat="1" customHeight="1"/>
    <row r="10571" s="391" customFormat="1" customHeight="1"/>
    <row r="10572" s="391" customFormat="1" customHeight="1"/>
    <row r="10573" s="391" customFormat="1" customHeight="1"/>
    <row r="10574" s="391" customFormat="1" customHeight="1"/>
    <row r="10575" s="391" customFormat="1" customHeight="1"/>
    <row r="10576" s="391" customFormat="1" customHeight="1"/>
    <row r="10577" s="391" customFormat="1" customHeight="1"/>
    <row r="10578" s="391" customFormat="1" customHeight="1"/>
    <row r="10579" s="391" customFormat="1" customHeight="1"/>
    <row r="10580" s="391" customFormat="1" customHeight="1"/>
    <row r="10581" s="391" customFormat="1" customHeight="1"/>
    <row r="10582" s="391" customFormat="1" customHeight="1"/>
    <row r="10583" s="391" customFormat="1" customHeight="1"/>
    <row r="10584" s="391" customFormat="1" customHeight="1"/>
    <row r="10585" s="391" customFormat="1" customHeight="1"/>
    <row r="10586" s="391" customFormat="1" customHeight="1"/>
    <row r="10587" s="391" customFormat="1" customHeight="1"/>
    <row r="10588" s="391" customFormat="1" customHeight="1"/>
    <row r="10589" s="391" customFormat="1" customHeight="1"/>
    <row r="10590" s="391" customFormat="1" customHeight="1"/>
    <row r="10591" s="391" customFormat="1" customHeight="1"/>
    <row r="10592" s="391" customFormat="1" customHeight="1"/>
    <row r="10593" s="391" customFormat="1" customHeight="1"/>
    <row r="10594" s="391" customFormat="1" customHeight="1"/>
    <row r="10595" s="391" customFormat="1" customHeight="1"/>
    <row r="10596" s="391" customFormat="1" customHeight="1"/>
    <row r="10597" s="391" customFormat="1" customHeight="1"/>
    <row r="10598" s="391" customFormat="1" customHeight="1"/>
    <row r="10599" s="391" customFormat="1" customHeight="1"/>
    <row r="10600" s="391" customFormat="1" customHeight="1"/>
    <row r="10601" s="391" customFormat="1" customHeight="1"/>
    <row r="10602" s="391" customFormat="1" customHeight="1"/>
    <row r="10603" s="391" customFormat="1" customHeight="1"/>
    <row r="10604" s="391" customFormat="1" customHeight="1"/>
    <row r="10605" s="391" customFormat="1" customHeight="1"/>
    <row r="10606" s="391" customFormat="1" customHeight="1"/>
    <row r="10607" s="391" customFormat="1" customHeight="1"/>
    <row r="10608" s="391" customFormat="1" customHeight="1"/>
    <row r="10609" s="391" customFormat="1" customHeight="1"/>
    <row r="10610" s="391" customFormat="1" customHeight="1"/>
    <row r="10611" s="391" customFormat="1" customHeight="1"/>
    <row r="10612" s="391" customFormat="1" customHeight="1"/>
    <row r="10613" s="391" customFormat="1" customHeight="1"/>
    <row r="10614" s="391" customFormat="1" customHeight="1"/>
    <row r="10615" s="391" customFormat="1" customHeight="1"/>
    <row r="10616" s="391" customFormat="1" customHeight="1"/>
    <row r="10617" s="391" customFormat="1" customHeight="1"/>
    <row r="10618" s="391" customFormat="1" customHeight="1"/>
    <row r="10619" s="391" customFormat="1" customHeight="1"/>
    <row r="10620" s="391" customFormat="1" customHeight="1"/>
    <row r="10621" s="391" customFormat="1" customHeight="1"/>
    <row r="10622" s="391" customFormat="1" customHeight="1"/>
    <row r="10623" s="391" customFormat="1" customHeight="1"/>
    <row r="10624" s="391" customFormat="1" customHeight="1"/>
    <row r="10625" s="391" customFormat="1" customHeight="1"/>
    <row r="10626" s="391" customFormat="1" customHeight="1"/>
    <row r="10627" s="391" customFormat="1" customHeight="1"/>
    <row r="10628" s="391" customFormat="1" customHeight="1"/>
    <row r="10629" s="391" customFormat="1" customHeight="1"/>
    <row r="10630" s="391" customFormat="1" customHeight="1"/>
    <row r="10631" s="391" customFormat="1" customHeight="1"/>
    <row r="10632" s="391" customFormat="1" customHeight="1"/>
    <row r="10633" s="391" customFormat="1" customHeight="1"/>
    <row r="10634" s="391" customFormat="1" customHeight="1"/>
    <row r="10635" s="391" customFormat="1" customHeight="1"/>
    <row r="10636" s="391" customFormat="1" customHeight="1"/>
    <row r="10637" s="391" customFormat="1" customHeight="1"/>
    <row r="10638" s="391" customFormat="1" customHeight="1"/>
    <row r="10639" s="391" customFormat="1" customHeight="1"/>
    <row r="10640" s="391" customFormat="1" customHeight="1"/>
    <row r="10641" s="391" customFormat="1" customHeight="1"/>
    <row r="10642" s="391" customFormat="1" customHeight="1"/>
    <row r="10643" s="391" customFormat="1" customHeight="1"/>
    <row r="10644" s="391" customFormat="1" customHeight="1"/>
    <row r="10645" s="391" customFormat="1" customHeight="1"/>
    <row r="10646" s="391" customFormat="1" customHeight="1"/>
    <row r="10647" s="391" customFormat="1" customHeight="1"/>
    <row r="10648" s="391" customFormat="1" customHeight="1"/>
    <row r="10649" s="391" customFormat="1" customHeight="1"/>
    <row r="10650" s="391" customFormat="1" customHeight="1"/>
    <row r="10651" s="391" customFormat="1" customHeight="1"/>
    <row r="10652" s="391" customFormat="1" customHeight="1"/>
    <row r="10653" s="391" customFormat="1" customHeight="1"/>
    <row r="10654" s="391" customFormat="1" customHeight="1"/>
    <row r="10655" s="391" customFormat="1" customHeight="1"/>
    <row r="10656" s="391" customFormat="1" customHeight="1"/>
    <row r="10657" s="391" customFormat="1" customHeight="1"/>
    <row r="10658" s="391" customFormat="1" customHeight="1"/>
    <row r="10659" s="391" customFormat="1" customHeight="1"/>
    <row r="10660" s="391" customFormat="1" customHeight="1"/>
    <row r="10661" s="391" customFormat="1" customHeight="1"/>
    <row r="10662" s="391" customFormat="1" customHeight="1"/>
    <row r="10663" s="391" customFormat="1" customHeight="1"/>
    <row r="10664" s="391" customFormat="1" customHeight="1"/>
    <row r="10665" s="391" customFormat="1" customHeight="1"/>
    <row r="10666" s="391" customFormat="1" customHeight="1"/>
    <row r="10667" s="391" customFormat="1" customHeight="1"/>
    <row r="10668" s="391" customFormat="1" customHeight="1"/>
    <row r="10669" s="391" customFormat="1" customHeight="1"/>
    <row r="10670" s="391" customFormat="1" customHeight="1"/>
    <row r="10671" s="391" customFormat="1" customHeight="1"/>
    <row r="10672" s="391" customFormat="1" customHeight="1"/>
    <row r="10673" s="391" customFormat="1" customHeight="1"/>
    <row r="10674" s="391" customFormat="1" customHeight="1"/>
    <row r="10675" s="391" customFormat="1" customHeight="1"/>
    <row r="10676" s="391" customFormat="1" customHeight="1"/>
    <row r="10677" s="391" customFormat="1" customHeight="1"/>
    <row r="10678" s="391" customFormat="1" customHeight="1"/>
    <row r="10679" s="391" customFormat="1" customHeight="1"/>
    <row r="10680" s="391" customFormat="1" customHeight="1"/>
    <row r="10681" s="391" customFormat="1" customHeight="1"/>
    <row r="10682" s="391" customFormat="1" customHeight="1"/>
    <row r="10683" s="391" customFormat="1" customHeight="1"/>
    <row r="10684" s="391" customFormat="1" customHeight="1"/>
    <row r="10685" s="391" customFormat="1" customHeight="1"/>
    <row r="10686" s="391" customFormat="1" customHeight="1"/>
    <row r="10687" s="391" customFormat="1" customHeight="1"/>
    <row r="10688" s="391" customFormat="1" customHeight="1"/>
    <row r="10689" s="391" customFormat="1" customHeight="1"/>
    <row r="10690" s="391" customFormat="1" customHeight="1"/>
    <row r="10691" s="391" customFormat="1" customHeight="1"/>
    <row r="10692" s="391" customFormat="1" customHeight="1"/>
    <row r="10693" s="391" customFormat="1" customHeight="1"/>
    <row r="10694" s="391" customFormat="1" customHeight="1"/>
    <row r="10695" s="391" customFormat="1" customHeight="1"/>
    <row r="10696" s="391" customFormat="1" customHeight="1"/>
    <row r="10697" s="391" customFormat="1" customHeight="1"/>
    <row r="10698" s="391" customFormat="1" customHeight="1"/>
    <row r="10699" s="391" customFormat="1" customHeight="1"/>
    <row r="10700" s="391" customFormat="1" customHeight="1"/>
    <row r="10701" s="391" customFormat="1" customHeight="1"/>
    <row r="10702" s="391" customFormat="1" customHeight="1"/>
    <row r="10703" s="391" customFormat="1" customHeight="1"/>
    <row r="10704" s="391" customFormat="1" customHeight="1"/>
    <row r="10705" s="391" customFormat="1" customHeight="1"/>
    <row r="10706" s="391" customFormat="1" customHeight="1"/>
    <row r="10707" s="391" customFormat="1" customHeight="1"/>
    <row r="10708" s="391" customFormat="1" customHeight="1"/>
    <row r="10709" s="391" customFormat="1" customHeight="1"/>
    <row r="10710" s="391" customFormat="1" customHeight="1"/>
    <row r="10711" s="391" customFormat="1" customHeight="1"/>
    <row r="10712" s="391" customFormat="1" customHeight="1"/>
    <row r="10713" s="391" customFormat="1" customHeight="1"/>
    <row r="10714" s="391" customFormat="1" customHeight="1"/>
    <row r="10715" s="391" customFormat="1" customHeight="1"/>
    <row r="10716" s="391" customFormat="1" customHeight="1"/>
    <row r="10717" s="391" customFormat="1" customHeight="1"/>
    <row r="10718" s="391" customFormat="1" customHeight="1"/>
    <row r="10719" s="391" customFormat="1" customHeight="1"/>
    <row r="10720" s="391" customFormat="1" customHeight="1"/>
    <row r="10721" s="391" customFormat="1" customHeight="1"/>
    <row r="10722" s="391" customFormat="1" customHeight="1"/>
    <row r="10723" s="391" customFormat="1" customHeight="1"/>
    <row r="10724" s="391" customFormat="1" customHeight="1"/>
    <row r="10725" s="391" customFormat="1" customHeight="1"/>
    <row r="10726" s="391" customFormat="1" customHeight="1"/>
    <row r="10727" s="391" customFormat="1" customHeight="1"/>
    <row r="10728" s="391" customFormat="1" customHeight="1"/>
    <row r="10729" s="391" customFormat="1" customHeight="1"/>
    <row r="10730" s="391" customFormat="1" customHeight="1"/>
    <row r="10731" s="391" customFormat="1" customHeight="1"/>
    <row r="10732" s="391" customFormat="1" customHeight="1"/>
    <row r="10733" s="391" customFormat="1" customHeight="1"/>
    <row r="10734" s="391" customFormat="1" customHeight="1"/>
    <row r="10735" s="391" customFormat="1" customHeight="1"/>
    <row r="10736" s="391" customFormat="1" customHeight="1"/>
    <row r="10737" s="391" customFormat="1" customHeight="1"/>
    <row r="10738" s="391" customFormat="1" customHeight="1"/>
    <row r="10739" s="391" customFormat="1" customHeight="1"/>
    <row r="10740" s="391" customFormat="1" customHeight="1"/>
    <row r="10741" s="391" customFormat="1" customHeight="1"/>
    <row r="10742" s="391" customFormat="1" customHeight="1"/>
    <row r="10743" s="391" customFormat="1" customHeight="1"/>
    <row r="10744" s="391" customFormat="1" customHeight="1"/>
    <row r="10745" s="391" customFormat="1" customHeight="1"/>
    <row r="10746" s="391" customFormat="1" customHeight="1"/>
    <row r="10747" s="391" customFormat="1" customHeight="1"/>
    <row r="10748" s="391" customFormat="1" customHeight="1"/>
    <row r="10749" s="391" customFormat="1" customHeight="1"/>
    <row r="10750" s="391" customFormat="1" customHeight="1"/>
    <row r="10751" s="391" customFormat="1" customHeight="1"/>
    <row r="10752" s="391" customFormat="1" customHeight="1"/>
    <row r="10753" s="391" customFormat="1" customHeight="1"/>
    <row r="10754" s="391" customFormat="1" customHeight="1"/>
    <row r="10755" s="391" customFormat="1" customHeight="1"/>
    <row r="10756" s="391" customFormat="1" customHeight="1"/>
    <row r="10757" s="391" customFormat="1" customHeight="1"/>
    <row r="10758" s="391" customFormat="1" customHeight="1"/>
    <row r="10759" s="391" customFormat="1" customHeight="1"/>
    <row r="10760" s="391" customFormat="1" customHeight="1"/>
    <row r="10761" s="391" customFormat="1" customHeight="1"/>
    <row r="10762" s="391" customFormat="1" customHeight="1"/>
    <row r="10763" s="391" customFormat="1" customHeight="1"/>
    <row r="10764" s="391" customFormat="1" customHeight="1"/>
    <row r="10765" s="391" customFormat="1" customHeight="1"/>
    <row r="10766" s="391" customFormat="1" customHeight="1"/>
    <row r="10767" s="391" customFormat="1" customHeight="1"/>
    <row r="10768" s="391" customFormat="1" customHeight="1"/>
    <row r="10769" s="391" customFormat="1" customHeight="1"/>
    <row r="10770" s="391" customFormat="1" customHeight="1"/>
    <row r="10771" s="391" customFormat="1" customHeight="1"/>
    <row r="10772" s="391" customFormat="1" customHeight="1"/>
    <row r="10773" s="391" customFormat="1" customHeight="1"/>
    <row r="10774" s="391" customFormat="1" customHeight="1"/>
    <row r="10775" s="391" customFormat="1" customHeight="1"/>
    <row r="10776" s="391" customFormat="1" customHeight="1"/>
    <row r="10777" s="391" customFormat="1" customHeight="1"/>
    <row r="10778" s="391" customFormat="1" customHeight="1"/>
    <row r="10779" s="391" customFormat="1" customHeight="1"/>
    <row r="10780" s="391" customFormat="1" customHeight="1"/>
    <row r="10781" s="391" customFormat="1" customHeight="1"/>
    <row r="10782" s="391" customFormat="1" customHeight="1"/>
    <row r="10783" s="391" customFormat="1" customHeight="1"/>
    <row r="10784" s="391" customFormat="1" customHeight="1"/>
    <row r="10785" s="391" customFormat="1" customHeight="1"/>
    <row r="10786" s="391" customFormat="1" customHeight="1"/>
    <row r="10787" s="391" customFormat="1" customHeight="1"/>
    <row r="10788" s="391" customFormat="1" customHeight="1"/>
    <row r="10789" s="391" customFormat="1" customHeight="1"/>
    <row r="10790" s="391" customFormat="1" customHeight="1"/>
    <row r="10791" s="391" customFormat="1" customHeight="1"/>
    <row r="10792" s="391" customFormat="1" customHeight="1"/>
    <row r="10793" s="391" customFormat="1" customHeight="1"/>
    <row r="10794" s="391" customFormat="1" customHeight="1"/>
    <row r="10795" s="391" customFormat="1" customHeight="1"/>
    <row r="10796" s="391" customFormat="1" customHeight="1"/>
    <row r="10797" s="391" customFormat="1" customHeight="1"/>
    <row r="10798" s="391" customFormat="1" customHeight="1"/>
    <row r="10799" s="391" customFormat="1" customHeight="1"/>
    <row r="10800" s="391" customFormat="1" customHeight="1"/>
    <row r="10801" s="391" customFormat="1" customHeight="1"/>
    <row r="10802" s="391" customFormat="1" customHeight="1"/>
    <row r="10803" s="391" customFormat="1" customHeight="1"/>
    <row r="10804" s="391" customFormat="1" customHeight="1"/>
    <row r="10805" s="391" customFormat="1" customHeight="1"/>
    <row r="10806" s="391" customFormat="1" customHeight="1"/>
    <row r="10807" s="391" customFormat="1" customHeight="1"/>
    <row r="10808" s="391" customFormat="1" customHeight="1"/>
    <row r="10809" s="391" customFormat="1" customHeight="1"/>
    <row r="10810" s="391" customFormat="1" customHeight="1"/>
    <row r="10811" s="391" customFormat="1" customHeight="1"/>
    <row r="10812" s="391" customFormat="1" customHeight="1"/>
    <row r="10813" s="391" customFormat="1" customHeight="1"/>
    <row r="10814" s="391" customFormat="1" customHeight="1"/>
    <row r="10815" s="391" customFormat="1" customHeight="1"/>
    <row r="10816" s="391" customFormat="1" customHeight="1"/>
    <row r="10817" s="391" customFormat="1" customHeight="1"/>
    <row r="10818" s="391" customFormat="1" customHeight="1"/>
    <row r="10819" s="391" customFormat="1" customHeight="1"/>
    <row r="10820" s="391" customFormat="1" customHeight="1"/>
    <row r="10821" s="391" customFormat="1" customHeight="1"/>
    <row r="10822" s="391" customFormat="1" customHeight="1"/>
    <row r="10823" s="391" customFormat="1" customHeight="1"/>
    <row r="10824" s="391" customFormat="1" customHeight="1"/>
    <row r="10825" s="391" customFormat="1" customHeight="1"/>
    <row r="10826" s="391" customFormat="1" customHeight="1"/>
    <row r="10827" s="391" customFormat="1" customHeight="1"/>
    <row r="10828" s="391" customFormat="1" customHeight="1"/>
    <row r="10829" s="391" customFormat="1" customHeight="1"/>
    <row r="10830" s="391" customFormat="1" customHeight="1"/>
    <row r="10831" s="391" customFormat="1" customHeight="1"/>
    <row r="10832" s="391" customFormat="1" customHeight="1"/>
    <row r="10833" s="391" customFormat="1" customHeight="1"/>
    <row r="10834" s="391" customFormat="1" customHeight="1"/>
    <row r="10835" s="391" customFormat="1" customHeight="1"/>
    <row r="10836" s="391" customFormat="1" customHeight="1"/>
    <row r="10837" s="391" customFormat="1" customHeight="1"/>
    <row r="10838" s="391" customFormat="1" customHeight="1"/>
    <row r="10839" s="391" customFormat="1" customHeight="1"/>
    <row r="10840" s="391" customFormat="1" customHeight="1"/>
    <row r="10841" s="391" customFormat="1" customHeight="1"/>
    <row r="10842" s="391" customFormat="1" customHeight="1"/>
    <row r="10843" s="391" customFormat="1" customHeight="1"/>
    <row r="10844" s="391" customFormat="1" customHeight="1"/>
    <row r="10845" s="391" customFormat="1" customHeight="1"/>
    <row r="10846" s="391" customFormat="1" customHeight="1"/>
    <row r="10847" s="391" customFormat="1" customHeight="1"/>
    <row r="10848" s="391" customFormat="1" customHeight="1"/>
    <row r="10849" s="391" customFormat="1" customHeight="1"/>
    <row r="10850" s="391" customFormat="1" customHeight="1"/>
    <row r="10851" s="391" customFormat="1" customHeight="1"/>
    <row r="10852" s="391" customFormat="1" customHeight="1"/>
    <row r="10853" s="391" customFormat="1" customHeight="1"/>
    <row r="10854" s="391" customFormat="1" customHeight="1"/>
    <row r="10855" s="391" customFormat="1" customHeight="1"/>
    <row r="10856" s="391" customFormat="1" customHeight="1"/>
    <row r="10857" s="391" customFormat="1" customHeight="1"/>
    <row r="10858" s="391" customFormat="1" customHeight="1"/>
    <row r="10859" s="391" customFormat="1" customHeight="1"/>
    <row r="10860" s="391" customFormat="1" customHeight="1"/>
    <row r="10861" s="391" customFormat="1" customHeight="1"/>
    <row r="10862" s="391" customFormat="1" customHeight="1"/>
    <row r="10863" s="391" customFormat="1" customHeight="1"/>
    <row r="10864" s="391" customFormat="1" customHeight="1"/>
    <row r="10865" s="391" customFormat="1" customHeight="1"/>
    <row r="10866" s="391" customFormat="1" customHeight="1"/>
    <row r="10867" s="391" customFormat="1" customHeight="1"/>
    <row r="10868" s="391" customFormat="1" customHeight="1"/>
    <row r="10869" s="391" customFormat="1" customHeight="1"/>
    <row r="10870" s="391" customFormat="1" customHeight="1"/>
    <row r="10871" s="391" customFormat="1" customHeight="1"/>
    <row r="10872" s="391" customFormat="1" customHeight="1"/>
    <row r="10873" s="391" customFormat="1" customHeight="1"/>
    <row r="10874" s="391" customFormat="1" customHeight="1"/>
    <row r="10875" s="391" customFormat="1" customHeight="1"/>
    <row r="10876" s="391" customFormat="1" customHeight="1"/>
    <row r="10877" s="391" customFormat="1" customHeight="1"/>
    <row r="10878" s="391" customFormat="1" customHeight="1"/>
    <row r="10879" s="391" customFormat="1" customHeight="1"/>
    <row r="10880" s="391" customFormat="1" customHeight="1"/>
    <row r="10881" s="391" customFormat="1" customHeight="1"/>
    <row r="10882" s="391" customFormat="1" customHeight="1"/>
    <row r="10883" s="391" customFormat="1" customHeight="1"/>
    <row r="10884" s="391" customFormat="1" customHeight="1"/>
    <row r="10885" s="391" customFormat="1" customHeight="1"/>
    <row r="10886" s="391" customFormat="1" customHeight="1"/>
    <row r="10887" s="391" customFormat="1" customHeight="1"/>
    <row r="10888" s="391" customFormat="1" customHeight="1"/>
    <row r="10889" s="391" customFormat="1" customHeight="1"/>
    <row r="10890" s="391" customFormat="1" customHeight="1"/>
    <row r="10891" s="391" customFormat="1" customHeight="1"/>
    <row r="10892" s="391" customFormat="1" customHeight="1"/>
    <row r="10893" s="391" customFormat="1" customHeight="1"/>
    <row r="10894" s="391" customFormat="1" customHeight="1"/>
    <row r="10895" s="391" customFormat="1" customHeight="1"/>
    <row r="10896" s="391" customFormat="1" customHeight="1"/>
    <row r="10897" s="391" customFormat="1" customHeight="1"/>
    <row r="10898" s="391" customFormat="1" customHeight="1"/>
    <row r="10899" s="391" customFormat="1" customHeight="1"/>
    <row r="10900" s="391" customFormat="1" customHeight="1"/>
    <row r="10901" s="391" customFormat="1" customHeight="1"/>
    <row r="10902" s="391" customFormat="1" customHeight="1"/>
    <row r="10903" s="391" customFormat="1" customHeight="1"/>
    <row r="10904" s="391" customFormat="1" customHeight="1"/>
    <row r="10905" s="391" customFormat="1" customHeight="1"/>
    <row r="10906" s="391" customFormat="1" customHeight="1"/>
    <row r="10907" s="391" customFormat="1" customHeight="1"/>
    <row r="10908" s="391" customFormat="1" customHeight="1"/>
    <row r="10909" s="391" customFormat="1" customHeight="1"/>
    <row r="10910" s="391" customFormat="1" customHeight="1"/>
    <row r="10911" s="391" customFormat="1" customHeight="1"/>
    <row r="10912" s="391" customFormat="1" customHeight="1"/>
    <row r="10913" s="391" customFormat="1" customHeight="1"/>
    <row r="10914" s="391" customFormat="1" customHeight="1"/>
    <row r="10915" s="391" customFormat="1" customHeight="1"/>
    <row r="10916" s="391" customFormat="1" customHeight="1"/>
    <row r="10917" s="391" customFormat="1" customHeight="1"/>
    <row r="10918" s="391" customFormat="1" customHeight="1"/>
    <row r="10919" s="391" customFormat="1" customHeight="1"/>
    <row r="10920" s="391" customFormat="1" customHeight="1"/>
    <row r="10921" s="391" customFormat="1" customHeight="1"/>
    <row r="10922" s="391" customFormat="1" customHeight="1"/>
    <row r="10923" s="391" customFormat="1" customHeight="1"/>
    <row r="10924" s="391" customFormat="1" customHeight="1"/>
    <row r="10925" s="391" customFormat="1" customHeight="1"/>
    <row r="10926" s="391" customFormat="1" customHeight="1"/>
    <row r="10927" s="391" customFormat="1" customHeight="1"/>
    <row r="10928" s="391" customFormat="1" customHeight="1"/>
    <row r="10929" s="391" customFormat="1" customHeight="1"/>
    <row r="10930" s="391" customFormat="1" customHeight="1"/>
    <row r="10931" s="391" customFormat="1" customHeight="1"/>
    <row r="10932" s="391" customFormat="1" customHeight="1"/>
    <row r="10933" s="391" customFormat="1" customHeight="1"/>
    <row r="10934" s="391" customFormat="1" customHeight="1"/>
    <row r="10935" s="391" customFormat="1" customHeight="1"/>
    <row r="10936" s="391" customFormat="1" customHeight="1"/>
    <row r="10937" s="391" customFormat="1" customHeight="1"/>
    <row r="10938" s="391" customFormat="1" customHeight="1"/>
    <row r="10939" s="391" customFormat="1" customHeight="1"/>
    <row r="10940" s="391" customFormat="1" customHeight="1"/>
    <row r="10941" s="391" customFormat="1" customHeight="1"/>
    <row r="10942" s="391" customFormat="1" customHeight="1"/>
    <row r="10943" s="391" customFormat="1" customHeight="1"/>
    <row r="10944" s="391" customFormat="1" customHeight="1"/>
    <row r="10945" s="391" customFormat="1" customHeight="1"/>
    <row r="10946" s="391" customFormat="1" customHeight="1"/>
    <row r="10947" s="391" customFormat="1" customHeight="1"/>
    <row r="10948" s="391" customFormat="1" customHeight="1"/>
    <row r="10949" s="391" customFormat="1" customHeight="1"/>
    <row r="10950" s="391" customFormat="1" customHeight="1"/>
    <row r="10951" s="391" customFormat="1" customHeight="1"/>
    <row r="10952" s="391" customFormat="1" customHeight="1"/>
    <row r="10953" s="391" customFormat="1" customHeight="1"/>
    <row r="10954" s="391" customFormat="1" customHeight="1"/>
    <row r="10955" s="391" customFormat="1" customHeight="1"/>
    <row r="10956" s="391" customFormat="1" customHeight="1"/>
    <row r="10957" s="391" customFormat="1" customHeight="1"/>
    <row r="10958" s="391" customFormat="1" customHeight="1"/>
    <row r="10959" s="391" customFormat="1" customHeight="1"/>
    <row r="10960" s="391" customFormat="1" customHeight="1"/>
    <row r="10961" s="391" customFormat="1" customHeight="1"/>
    <row r="10962" s="391" customFormat="1" customHeight="1"/>
    <row r="10963" s="391" customFormat="1" customHeight="1"/>
    <row r="10964" s="391" customFormat="1" customHeight="1"/>
    <row r="10965" s="391" customFormat="1" customHeight="1"/>
    <row r="10966" s="391" customFormat="1" customHeight="1"/>
    <row r="10967" s="391" customFormat="1" customHeight="1"/>
    <row r="10968" s="391" customFormat="1" customHeight="1"/>
    <row r="10969" s="391" customFormat="1" customHeight="1"/>
    <row r="10970" s="391" customFormat="1" customHeight="1"/>
    <row r="10971" s="391" customFormat="1" customHeight="1"/>
    <row r="10972" s="391" customFormat="1" customHeight="1"/>
    <row r="10973" s="391" customFormat="1" customHeight="1"/>
    <row r="10974" s="391" customFormat="1" customHeight="1"/>
    <row r="10975" s="391" customFormat="1" customHeight="1"/>
    <row r="10976" s="391" customFormat="1" customHeight="1"/>
    <row r="10977" s="391" customFormat="1" customHeight="1"/>
    <row r="10978" s="391" customFormat="1" customHeight="1"/>
    <row r="10979" s="391" customFormat="1" customHeight="1"/>
    <row r="10980" s="391" customFormat="1" customHeight="1"/>
    <row r="10981" s="391" customFormat="1" customHeight="1"/>
    <row r="10982" s="391" customFormat="1" customHeight="1"/>
    <row r="10983" s="391" customFormat="1" customHeight="1"/>
    <row r="10984" s="391" customFormat="1" customHeight="1"/>
    <row r="10985" s="391" customFormat="1" customHeight="1"/>
    <row r="10986" s="391" customFormat="1" customHeight="1"/>
    <row r="10987" s="391" customFormat="1" customHeight="1"/>
    <row r="10988" s="391" customFormat="1" customHeight="1"/>
    <row r="10989" s="391" customFormat="1" customHeight="1"/>
    <row r="10990" s="391" customFormat="1" customHeight="1"/>
    <row r="10991" s="391" customFormat="1" customHeight="1"/>
    <row r="10992" s="391" customFormat="1" customHeight="1"/>
    <row r="10993" s="391" customFormat="1" customHeight="1"/>
    <row r="10994" s="391" customFormat="1" customHeight="1"/>
    <row r="10995" s="391" customFormat="1" customHeight="1"/>
    <row r="10996" s="391" customFormat="1" customHeight="1"/>
    <row r="10997" s="391" customFormat="1" customHeight="1"/>
    <row r="10998" s="391" customFormat="1" customHeight="1"/>
    <row r="10999" s="391" customFormat="1" customHeight="1"/>
    <row r="11000" s="391" customFormat="1" customHeight="1"/>
    <row r="11001" s="391" customFormat="1" customHeight="1"/>
    <row r="11002" s="391" customFormat="1" customHeight="1"/>
    <row r="11003" s="391" customFormat="1" customHeight="1"/>
    <row r="11004" s="391" customFormat="1" customHeight="1"/>
    <row r="11005" s="391" customFormat="1" customHeight="1"/>
    <row r="11006" s="391" customFormat="1" customHeight="1"/>
    <row r="11007" s="391" customFormat="1" customHeight="1"/>
    <row r="11008" s="391" customFormat="1" customHeight="1"/>
    <row r="11009" s="391" customFormat="1" customHeight="1"/>
    <row r="11010" s="391" customFormat="1" customHeight="1"/>
    <row r="11011" s="391" customFormat="1" customHeight="1"/>
    <row r="11012" s="391" customFormat="1" customHeight="1"/>
    <row r="11013" s="391" customFormat="1" customHeight="1"/>
    <row r="11014" s="391" customFormat="1" customHeight="1"/>
    <row r="11015" s="391" customFormat="1" customHeight="1"/>
    <row r="11016" s="391" customFormat="1" customHeight="1"/>
    <row r="11017" s="391" customFormat="1" customHeight="1"/>
    <row r="11018" s="391" customFormat="1" customHeight="1"/>
    <row r="11019" s="391" customFormat="1" customHeight="1"/>
    <row r="11020" s="391" customFormat="1" customHeight="1"/>
    <row r="11021" s="391" customFormat="1" customHeight="1"/>
    <row r="11022" s="391" customFormat="1" customHeight="1"/>
    <row r="11023" s="391" customFormat="1" customHeight="1"/>
    <row r="11024" s="391" customFormat="1" customHeight="1"/>
    <row r="11025" s="391" customFormat="1" customHeight="1"/>
    <row r="11026" s="391" customFormat="1" customHeight="1"/>
    <row r="11027" s="391" customFormat="1" customHeight="1"/>
    <row r="11028" s="391" customFormat="1" customHeight="1"/>
    <row r="11029" s="391" customFormat="1" customHeight="1"/>
    <row r="11030" s="391" customFormat="1" customHeight="1"/>
    <row r="11031" s="391" customFormat="1" customHeight="1"/>
    <row r="11032" s="391" customFormat="1" customHeight="1"/>
    <row r="11033" s="391" customFormat="1" customHeight="1"/>
    <row r="11034" s="391" customFormat="1" customHeight="1"/>
    <row r="11035" s="391" customFormat="1" customHeight="1"/>
    <row r="11036" s="391" customFormat="1" customHeight="1"/>
    <row r="11037" s="391" customFormat="1" customHeight="1"/>
    <row r="11038" s="391" customFormat="1" customHeight="1"/>
    <row r="11039" s="391" customFormat="1" customHeight="1"/>
    <row r="11040" s="391" customFormat="1" customHeight="1"/>
    <row r="11041" s="391" customFormat="1" customHeight="1"/>
    <row r="11042" s="391" customFormat="1" customHeight="1"/>
    <row r="11043" s="391" customFormat="1" customHeight="1"/>
    <row r="11044" s="391" customFormat="1" customHeight="1"/>
    <row r="11045" s="391" customFormat="1" customHeight="1"/>
    <row r="11046" s="391" customFormat="1" customHeight="1"/>
    <row r="11047" s="391" customFormat="1" customHeight="1"/>
    <row r="11048" s="391" customFormat="1" customHeight="1"/>
    <row r="11049" s="391" customFormat="1" customHeight="1"/>
    <row r="11050" s="391" customFormat="1" customHeight="1"/>
    <row r="11051" s="391" customFormat="1" customHeight="1"/>
    <row r="11052" s="391" customFormat="1" customHeight="1"/>
    <row r="11053" s="391" customFormat="1" customHeight="1"/>
    <row r="11054" s="391" customFormat="1" customHeight="1"/>
    <row r="11055" s="391" customFormat="1" customHeight="1"/>
    <row r="11056" s="391" customFormat="1" customHeight="1"/>
    <row r="11057" s="391" customFormat="1" customHeight="1"/>
    <row r="11058" s="391" customFormat="1" customHeight="1"/>
    <row r="11059" s="391" customFormat="1" customHeight="1"/>
    <row r="11060" s="391" customFormat="1" customHeight="1"/>
    <row r="11061" s="391" customFormat="1" customHeight="1"/>
    <row r="11062" s="391" customFormat="1" customHeight="1"/>
    <row r="11063" s="391" customFormat="1" customHeight="1"/>
    <row r="11064" s="391" customFormat="1" customHeight="1"/>
    <row r="11065" s="391" customFormat="1" customHeight="1"/>
    <row r="11066" s="391" customFormat="1" customHeight="1"/>
    <row r="11067" s="391" customFormat="1" customHeight="1"/>
    <row r="11068" s="391" customFormat="1" customHeight="1"/>
    <row r="11069" s="391" customFormat="1" customHeight="1"/>
    <row r="11070" s="391" customFormat="1" customHeight="1"/>
    <row r="11071" s="391" customFormat="1" customHeight="1"/>
    <row r="11072" s="391" customFormat="1" customHeight="1"/>
    <row r="11073" s="391" customFormat="1" customHeight="1"/>
    <row r="11074" s="391" customFormat="1" customHeight="1"/>
    <row r="11075" s="391" customFormat="1" customHeight="1"/>
    <row r="11076" s="391" customFormat="1" customHeight="1"/>
    <row r="11077" s="391" customFormat="1" customHeight="1"/>
    <row r="11078" s="391" customFormat="1" customHeight="1"/>
    <row r="11079" s="391" customFormat="1" customHeight="1"/>
    <row r="11080" s="391" customFormat="1" customHeight="1"/>
    <row r="11081" s="391" customFormat="1" customHeight="1"/>
    <row r="11082" s="391" customFormat="1" customHeight="1"/>
    <row r="11083" s="391" customFormat="1" customHeight="1"/>
    <row r="11084" s="391" customFormat="1" customHeight="1"/>
    <row r="11085" s="391" customFormat="1" customHeight="1"/>
    <row r="11086" s="391" customFormat="1" customHeight="1"/>
    <row r="11087" s="391" customFormat="1" customHeight="1"/>
    <row r="11088" s="391" customFormat="1" customHeight="1"/>
    <row r="11089" s="391" customFormat="1" customHeight="1"/>
    <row r="11090" s="391" customFormat="1" customHeight="1"/>
    <row r="11091" s="391" customFormat="1" customHeight="1"/>
    <row r="11092" s="391" customFormat="1" customHeight="1"/>
    <row r="11093" s="391" customFormat="1" customHeight="1"/>
    <row r="11094" s="391" customFormat="1" customHeight="1"/>
    <row r="11095" s="391" customFormat="1" customHeight="1"/>
    <row r="11096" s="391" customFormat="1" customHeight="1"/>
    <row r="11097" s="391" customFormat="1" customHeight="1"/>
    <row r="11098" s="391" customFormat="1" customHeight="1"/>
    <row r="11099" s="391" customFormat="1" customHeight="1"/>
    <row r="11100" s="391" customFormat="1" customHeight="1"/>
    <row r="11101" s="391" customFormat="1" customHeight="1"/>
    <row r="11102" s="391" customFormat="1" customHeight="1"/>
    <row r="11103" s="391" customFormat="1" customHeight="1"/>
    <row r="11104" s="391" customFormat="1" customHeight="1"/>
    <row r="11105" s="391" customFormat="1" customHeight="1"/>
    <row r="11106" s="391" customFormat="1" customHeight="1"/>
    <row r="11107" s="391" customFormat="1" customHeight="1"/>
    <row r="11108" s="391" customFormat="1" customHeight="1"/>
    <row r="11109" s="391" customFormat="1" customHeight="1"/>
    <row r="11110" s="391" customFormat="1" customHeight="1"/>
    <row r="11111" s="391" customFormat="1" customHeight="1"/>
    <row r="11112" s="391" customFormat="1" customHeight="1"/>
    <row r="11113" s="391" customFormat="1" customHeight="1"/>
    <row r="11114" s="391" customFormat="1" customHeight="1"/>
    <row r="11115" s="391" customFormat="1" customHeight="1"/>
    <row r="11116" s="391" customFormat="1" customHeight="1"/>
    <row r="11117" s="391" customFormat="1" customHeight="1"/>
    <row r="11118" s="391" customFormat="1" customHeight="1"/>
    <row r="11119" s="391" customFormat="1" customHeight="1"/>
    <row r="11120" s="391" customFormat="1" customHeight="1"/>
    <row r="11121" s="391" customFormat="1" customHeight="1"/>
    <row r="11122" s="391" customFormat="1" customHeight="1"/>
    <row r="11123" s="391" customFormat="1" customHeight="1"/>
    <row r="11124" s="391" customFormat="1" customHeight="1"/>
    <row r="11125" s="391" customFormat="1" customHeight="1"/>
    <row r="11126" s="391" customFormat="1" customHeight="1"/>
    <row r="11127" s="391" customFormat="1" customHeight="1"/>
    <row r="11128" s="391" customFormat="1" customHeight="1"/>
    <row r="11129" s="391" customFormat="1" customHeight="1"/>
    <row r="11130" s="391" customFormat="1" customHeight="1"/>
    <row r="11131" s="391" customFormat="1" customHeight="1"/>
    <row r="11132" s="391" customFormat="1" customHeight="1"/>
    <row r="11133" s="391" customFormat="1" customHeight="1"/>
    <row r="11134" s="391" customFormat="1" customHeight="1"/>
    <row r="11135" s="391" customFormat="1" customHeight="1"/>
    <row r="11136" s="391" customFormat="1" customHeight="1"/>
    <row r="11137" s="391" customFormat="1" customHeight="1"/>
    <row r="11138" s="391" customFormat="1" customHeight="1"/>
    <row r="11139" s="391" customFormat="1" customHeight="1"/>
    <row r="11140" s="391" customFormat="1" customHeight="1"/>
    <row r="11141" s="391" customFormat="1" customHeight="1"/>
    <row r="11142" s="391" customFormat="1" customHeight="1"/>
    <row r="11143" s="391" customFormat="1" customHeight="1"/>
    <row r="11144" s="391" customFormat="1" customHeight="1"/>
    <row r="11145" s="391" customFormat="1" customHeight="1"/>
    <row r="11146" s="391" customFormat="1" customHeight="1"/>
    <row r="11147" s="391" customFormat="1" customHeight="1"/>
    <row r="11148" s="391" customFormat="1" customHeight="1"/>
    <row r="11149" s="391" customFormat="1" customHeight="1"/>
    <row r="11150" s="391" customFormat="1" customHeight="1"/>
    <row r="11151" s="391" customFormat="1" customHeight="1"/>
    <row r="11152" s="391" customFormat="1" customHeight="1"/>
    <row r="11153" s="391" customFormat="1" customHeight="1"/>
    <row r="11154" s="391" customFormat="1" customHeight="1"/>
    <row r="11155" s="391" customFormat="1" customHeight="1"/>
    <row r="11156" s="391" customFormat="1" customHeight="1"/>
    <row r="11157" s="391" customFormat="1" customHeight="1"/>
    <row r="11158" s="391" customFormat="1" customHeight="1"/>
    <row r="11159" s="391" customFormat="1" customHeight="1"/>
    <row r="11160" s="391" customFormat="1" customHeight="1"/>
    <row r="11161" s="391" customFormat="1" customHeight="1"/>
    <row r="11162" s="391" customFormat="1" customHeight="1"/>
    <row r="11163" s="391" customFormat="1" customHeight="1"/>
    <row r="11164" s="391" customFormat="1" customHeight="1"/>
    <row r="11165" s="391" customFormat="1" customHeight="1"/>
    <row r="11166" s="391" customFormat="1" customHeight="1"/>
    <row r="11167" s="391" customFormat="1" customHeight="1"/>
    <row r="11168" s="391" customFormat="1" customHeight="1"/>
    <row r="11169" s="391" customFormat="1" customHeight="1"/>
    <row r="11170" s="391" customFormat="1" customHeight="1"/>
    <row r="11171" s="391" customFormat="1" customHeight="1"/>
    <row r="11172" s="391" customFormat="1" customHeight="1"/>
    <row r="11173" s="391" customFormat="1" customHeight="1"/>
    <row r="11174" s="391" customFormat="1" customHeight="1"/>
    <row r="11175" s="391" customFormat="1" customHeight="1"/>
    <row r="11176" s="391" customFormat="1" customHeight="1"/>
    <row r="11177" s="391" customFormat="1" customHeight="1"/>
    <row r="11178" s="391" customFormat="1" customHeight="1"/>
    <row r="11179" s="391" customFormat="1" customHeight="1"/>
    <row r="11180" s="391" customFormat="1" customHeight="1"/>
    <row r="11181" s="391" customFormat="1" customHeight="1"/>
    <row r="11182" s="391" customFormat="1" customHeight="1"/>
    <row r="11183" s="391" customFormat="1" customHeight="1"/>
    <row r="11184" s="391" customFormat="1" customHeight="1"/>
    <row r="11185" s="391" customFormat="1" customHeight="1"/>
    <row r="11186" s="391" customFormat="1" customHeight="1"/>
    <row r="11187" s="391" customFormat="1" customHeight="1"/>
    <row r="11188" s="391" customFormat="1" customHeight="1"/>
    <row r="11189" s="391" customFormat="1" customHeight="1"/>
    <row r="11190" s="391" customFormat="1" customHeight="1"/>
    <row r="11191" s="391" customFormat="1" customHeight="1"/>
    <row r="11192" s="391" customFormat="1" customHeight="1"/>
    <row r="11193" s="391" customFormat="1" customHeight="1"/>
    <row r="11194" s="391" customFormat="1" customHeight="1"/>
    <row r="11195" s="391" customFormat="1" customHeight="1"/>
    <row r="11196" s="391" customFormat="1" customHeight="1"/>
    <row r="11197" s="391" customFormat="1" customHeight="1"/>
    <row r="11198" s="391" customFormat="1" customHeight="1"/>
    <row r="11199" s="391" customFormat="1" customHeight="1"/>
    <row r="11200" s="391" customFormat="1" customHeight="1"/>
    <row r="11201" s="391" customFormat="1" customHeight="1"/>
    <row r="11202" s="391" customFormat="1" customHeight="1"/>
    <row r="11203" s="391" customFormat="1" customHeight="1"/>
    <row r="11204" s="391" customFormat="1" customHeight="1"/>
    <row r="11205" s="391" customFormat="1" customHeight="1"/>
    <row r="11206" s="391" customFormat="1" customHeight="1"/>
    <row r="11207" s="391" customFormat="1" customHeight="1"/>
    <row r="11208" s="391" customFormat="1" customHeight="1"/>
    <row r="11209" s="391" customFormat="1" customHeight="1"/>
    <row r="11210" s="391" customFormat="1" customHeight="1"/>
    <row r="11211" s="391" customFormat="1" customHeight="1"/>
    <row r="11212" s="391" customFormat="1" customHeight="1"/>
    <row r="11213" s="391" customFormat="1" customHeight="1"/>
    <row r="11214" s="391" customFormat="1" customHeight="1"/>
    <row r="11215" s="391" customFormat="1" customHeight="1"/>
    <row r="11216" s="391" customFormat="1" customHeight="1"/>
    <row r="11217" s="391" customFormat="1" customHeight="1"/>
    <row r="11218" s="391" customFormat="1" customHeight="1"/>
    <row r="11219" s="391" customFormat="1" customHeight="1"/>
    <row r="11220" s="391" customFormat="1" customHeight="1"/>
    <row r="11221" s="391" customFormat="1" customHeight="1"/>
    <row r="11222" s="391" customFormat="1" customHeight="1"/>
    <row r="11223" s="391" customFormat="1" customHeight="1"/>
    <row r="11224" s="391" customFormat="1" customHeight="1"/>
    <row r="11225" s="391" customFormat="1" customHeight="1"/>
    <row r="11226" s="391" customFormat="1" customHeight="1"/>
    <row r="11227" s="391" customFormat="1" customHeight="1"/>
    <row r="11228" s="391" customFormat="1" customHeight="1"/>
    <row r="11229" s="391" customFormat="1" customHeight="1"/>
    <row r="11230" s="391" customFormat="1" customHeight="1"/>
    <row r="11231" s="391" customFormat="1" customHeight="1"/>
    <row r="11232" s="391" customFormat="1" customHeight="1"/>
    <row r="11233" s="391" customFormat="1" customHeight="1"/>
    <row r="11234" s="391" customFormat="1" customHeight="1"/>
    <row r="11235" s="391" customFormat="1" customHeight="1"/>
    <row r="11236" s="391" customFormat="1" customHeight="1"/>
    <row r="11237" s="391" customFormat="1" customHeight="1"/>
    <row r="11238" s="391" customFormat="1" customHeight="1"/>
    <row r="11239" s="391" customFormat="1" customHeight="1"/>
    <row r="11240" s="391" customFormat="1" customHeight="1"/>
    <row r="11241" s="391" customFormat="1" customHeight="1"/>
    <row r="11242" s="391" customFormat="1" customHeight="1"/>
    <row r="11243" s="391" customFormat="1" customHeight="1"/>
    <row r="11244" s="391" customFormat="1" customHeight="1"/>
    <row r="11245" s="391" customFormat="1" customHeight="1"/>
    <row r="11246" s="391" customFormat="1" customHeight="1"/>
    <row r="11247" s="391" customFormat="1" customHeight="1"/>
    <row r="11248" s="391" customFormat="1" customHeight="1"/>
    <row r="11249" s="391" customFormat="1" customHeight="1"/>
    <row r="11250" s="391" customFormat="1" customHeight="1"/>
    <row r="11251" s="391" customFormat="1" customHeight="1"/>
    <row r="11252" s="391" customFormat="1" customHeight="1"/>
    <row r="11253" s="391" customFormat="1" customHeight="1"/>
    <row r="11254" s="391" customFormat="1" customHeight="1"/>
    <row r="11255" s="391" customFormat="1" customHeight="1"/>
    <row r="11256" s="391" customFormat="1" customHeight="1"/>
    <row r="11257" s="391" customFormat="1" customHeight="1"/>
    <row r="11258" s="391" customFormat="1" customHeight="1"/>
    <row r="11259" s="391" customFormat="1" customHeight="1"/>
    <row r="11260" s="391" customFormat="1" customHeight="1"/>
    <row r="11261" s="391" customFormat="1" customHeight="1"/>
    <row r="11262" s="391" customFormat="1" customHeight="1"/>
    <row r="11263" s="391" customFormat="1" customHeight="1"/>
    <row r="11264" s="391" customFormat="1" customHeight="1"/>
    <row r="11265" s="391" customFormat="1" customHeight="1"/>
    <row r="11266" s="391" customFormat="1" customHeight="1"/>
    <row r="11267" s="391" customFormat="1" customHeight="1"/>
    <row r="11268" s="391" customFormat="1" customHeight="1"/>
    <row r="11269" s="391" customFormat="1" customHeight="1"/>
    <row r="11270" s="391" customFormat="1" customHeight="1"/>
    <row r="11271" s="391" customFormat="1" customHeight="1"/>
    <row r="11272" s="391" customFormat="1" customHeight="1"/>
    <row r="11273" s="391" customFormat="1" customHeight="1"/>
    <row r="11274" s="391" customFormat="1" customHeight="1"/>
    <row r="11275" s="391" customFormat="1" customHeight="1"/>
    <row r="11276" s="391" customFormat="1" customHeight="1"/>
    <row r="11277" s="391" customFormat="1" customHeight="1"/>
    <row r="11278" s="391" customFormat="1" customHeight="1"/>
    <row r="11279" s="391" customFormat="1" customHeight="1"/>
    <row r="11280" s="391" customFormat="1" customHeight="1"/>
    <row r="11281" s="391" customFormat="1" customHeight="1"/>
    <row r="11282" s="391" customFormat="1" customHeight="1"/>
    <row r="11283" s="391" customFormat="1" customHeight="1"/>
    <row r="11284" s="391" customFormat="1" customHeight="1"/>
    <row r="11285" s="391" customFormat="1" customHeight="1"/>
    <row r="11286" s="391" customFormat="1" customHeight="1"/>
    <row r="11287" s="391" customFormat="1" customHeight="1"/>
    <row r="11288" s="391" customFormat="1" customHeight="1"/>
    <row r="11289" s="391" customFormat="1" customHeight="1"/>
    <row r="11290" s="391" customFormat="1" customHeight="1"/>
    <row r="11291" s="391" customFormat="1" customHeight="1"/>
    <row r="11292" s="391" customFormat="1" customHeight="1"/>
    <row r="11293" s="391" customFormat="1" customHeight="1"/>
    <row r="11294" s="391" customFormat="1" customHeight="1"/>
    <row r="11295" s="391" customFormat="1" customHeight="1"/>
    <row r="11296" s="391" customFormat="1" customHeight="1"/>
    <row r="11297" s="391" customFormat="1" customHeight="1"/>
    <row r="11298" s="391" customFormat="1" customHeight="1"/>
    <row r="11299" s="391" customFormat="1" customHeight="1"/>
    <row r="11300" s="391" customFormat="1" customHeight="1"/>
    <row r="11301" s="391" customFormat="1" customHeight="1"/>
    <row r="11302" s="391" customFormat="1" customHeight="1"/>
    <row r="11303" s="391" customFormat="1" customHeight="1"/>
    <row r="11304" s="391" customFormat="1" customHeight="1"/>
    <row r="11305" s="391" customFormat="1" customHeight="1"/>
    <row r="11306" s="391" customFormat="1" customHeight="1"/>
    <row r="11307" s="391" customFormat="1" customHeight="1"/>
    <row r="11308" s="391" customFormat="1" customHeight="1"/>
    <row r="11309" s="391" customFormat="1" customHeight="1"/>
    <row r="11310" s="391" customFormat="1" customHeight="1"/>
    <row r="11311" s="391" customFormat="1" customHeight="1"/>
    <row r="11312" s="391" customFormat="1" customHeight="1"/>
    <row r="11313" s="391" customFormat="1" customHeight="1"/>
    <row r="11314" s="391" customFormat="1" customHeight="1"/>
    <row r="11315" s="391" customFormat="1" customHeight="1"/>
    <row r="11316" s="391" customFormat="1" customHeight="1"/>
    <row r="11317" s="391" customFormat="1" customHeight="1"/>
    <row r="11318" s="391" customFormat="1" customHeight="1"/>
    <row r="11319" s="391" customFormat="1" customHeight="1"/>
    <row r="11320" s="391" customFormat="1" customHeight="1"/>
    <row r="11321" s="391" customFormat="1" customHeight="1"/>
    <row r="11322" s="391" customFormat="1" customHeight="1"/>
    <row r="11323" s="391" customFormat="1" customHeight="1"/>
    <row r="11324" s="391" customFormat="1" customHeight="1"/>
    <row r="11325" s="391" customFormat="1" customHeight="1"/>
    <row r="11326" s="391" customFormat="1" customHeight="1"/>
    <row r="11327" s="391" customFormat="1" customHeight="1"/>
    <row r="11328" s="391" customFormat="1" customHeight="1"/>
    <row r="11329" s="391" customFormat="1" customHeight="1"/>
    <row r="11330" s="391" customFormat="1" customHeight="1"/>
    <row r="11331" s="391" customFormat="1" customHeight="1"/>
    <row r="11332" s="391" customFormat="1" customHeight="1"/>
    <row r="11333" s="391" customFormat="1" customHeight="1"/>
    <row r="11334" s="391" customFormat="1" customHeight="1"/>
    <row r="11335" s="391" customFormat="1" customHeight="1"/>
    <row r="11336" s="391" customFormat="1" customHeight="1"/>
    <row r="11337" s="391" customFormat="1" customHeight="1"/>
    <row r="11338" s="391" customFormat="1" customHeight="1"/>
    <row r="11339" s="391" customFormat="1" customHeight="1"/>
    <row r="11340" s="391" customFormat="1" customHeight="1"/>
    <row r="11341" s="391" customFormat="1" customHeight="1"/>
    <row r="11342" s="391" customFormat="1" customHeight="1"/>
    <row r="11343" s="391" customFormat="1" customHeight="1"/>
    <row r="11344" s="391" customFormat="1" customHeight="1"/>
    <row r="11345" s="391" customFormat="1" customHeight="1"/>
    <row r="11346" s="391" customFormat="1" customHeight="1"/>
    <row r="11347" s="391" customFormat="1" customHeight="1"/>
    <row r="11348" s="391" customFormat="1" customHeight="1"/>
    <row r="11349" s="391" customFormat="1" customHeight="1"/>
    <row r="11350" s="391" customFormat="1" customHeight="1"/>
    <row r="11351" s="391" customFormat="1" customHeight="1"/>
    <row r="11352" s="391" customFormat="1" customHeight="1"/>
    <row r="11353" s="391" customFormat="1" customHeight="1"/>
    <row r="11354" s="391" customFormat="1" customHeight="1"/>
    <row r="11355" s="391" customFormat="1" customHeight="1"/>
    <row r="11356" s="391" customFormat="1" customHeight="1"/>
    <row r="11357" s="391" customFormat="1" customHeight="1"/>
    <row r="11358" s="391" customFormat="1" customHeight="1"/>
    <row r="11359" s="391" customFormat="1" customHeight="1"/>
    <row r="11360" s="391" customFormat="1" customHeight="1"/>
    <row r="11361" s="391" customFormat="1" customHeight="1"/>
    <row r="11362" s="391" customFormat="1" customHeight="1"/>
    <row r="11363" s="391" customFormat="1" customHeight="1"/>
    <row r="11364" s="391" customFormat="1" customHeight="1"/>
    <row r="11365" s="391" customFormat="1" customHeight="1"/>
    <row r="11366" s="391" customFormat="1" customHeight="1"/>
    <row r="11367" s="391" customFormat="1" customHeight="1"/>
    <row r="11368" s="391" customFormat="1" customHeight="1"/>
    <row r="11369" s="391" customFormat="1" customHeight="1"/>
    <row r="11370" s="391" customFormat="1" customHeight="1"/>
    <row r="11371" s="391" customFormat="1" customHeight="1"/>
    <row r="11372" s="391" customFormat="1" customHeight="1"/>
    <row r="11373" s="391" customFormat="1" customHeight="1"/>
    <row r="11374" s="391" customFormat="1" customHeight="1"/>
    <row r="11375" s="391" customFormat="1" customHeight="1"/>
    <row r="11376" s="391" customFormat="1" customHeight="1"/>
    <row r="11377" s="391" customFormat="1" customHeight="1"/>
    <row r="11378" s="391" customFormat="1" customHeight="1"/>
    <row r="11379" s="391" customFormat="1" customHeight="1"/>
    <row r="11380" s="391" customFormat="1" customHeight="1"/>
    <row r="11381" s="391" customFormat="1" customHeight="1"/>
    <row r="11382" s="391" customFormat="1" customHeight="1"/>
    <row r="11383" s="391" customFormat="1" customHeight="1"/>
    <row r="11384" s="391" customFormat="1" customHeight="1"/>
    <row r="11385" s="391" customFormat="1" customHeight="1"/>
    <row r="11386" s="391" customFormat="1" customHeight="1"/>
    <row r="11387" s="391" customFormat="1" customHeight="1"/>
    <row r="11388" s="391" customFormat="1" customHeight="1"/>
    <row r="11389" s="391" customFormat="1" customHeight="1"/>
    <row r="11390" s="391" customFormat="1" customHeight="1"/>
    <row r="11391" s="391" customFormat="1" customHeight="1"/>
    <row r="11392" s="391" customFormat="1" customHeight="1"/>
    <row r="11393" s="391" customFormat="1" customHeight="1"/>
    <row r="11394" s="391" customFormat="1" customHeight="1"/>
    <row r="11395" s="391" customFormat="1" customHeight="1"/>
    <row r="11396" s="391" customFormat="1" customHeight="1"/>
    <row r="11397" s="391" customFormat="1" customHeight="1"/>
    <row r="11398" s="391" customFormat="1" customHeight="1"/>
    <row r="11399" s="391" customFormat="1" customHeight="1"/>
    <row r="11400" s="391" customFormat="1" customHeight="1"/>
    <row r="11401" s="391" customFormat="1" customHeight="1"/>
    <row r="11402" s="391" customFormat="1" customHeight="1"/>
    <row r="11403" s="391" customFormat="1" customHeight="1"/>
    <row r="11404" s="391" customFormat="1" customHeight="1"/>
    <row r="11405" s="391" customFormat="1" customHeight="1"/>
    <row r="11406" s="391" customFormat="1" customHeight="1"/>
    <row r="11407" s="391" customFormat="1" customHeight="1"/>
    <row r="11408" s="391" customFormat="1" customHeight="1"/>
    <row r="11409" s="391" customFormat="1" customHeight="1"/>
    <row r="11410" s="391" customFormat="1" customHeight="1"/>
    <row r="11411" s="391" customFormat="1" customHeight="1"/>
    <row r="11412" s="391" customFormat="1" customHeight="1"/>
    <row r="11413" s="391" customFormat="1" customHeight="1"/>
    <row r="11414" s="391" customFormat="1" customHeight="1"/>
    <row r="11415" s="391" customFormat="1" customHeight="1"/>
    <row r="11416" s="391" customFormat="1" customHeight="1"/>
    <row r="11417" s="391" customFormat="1" customHeight="1"/>
    <row r="11418" s="391" customFormat="1" customHeight="1"/>
    <row r="11419" s="391" customFormat="1" customHeight="1"/>
    <row r="11420" s="391" customFormat="1" customHeight="1"/>
    <row r="11421" s="391" customFormat="1" customHeight="1"/>
    <row r="11422" s="391" customFormat="1" customHeight="1"/>
    <row r="11423" s="391" customFormat="1" customHeight="1"/>
    <row r="11424" s="391" customFormat="1" customHeight="1"/>
    <row r="11425" s="391" customFormat="1" customHeight="1"/>
    <row r="11426" s="391" customFormat="1" customHeight="1"/>
    <row r="11427" s="391" customFormat="1" customHeight="1"/>
    <row r="11428" s="391" customFormat="1" customHeight="1"/>
    <row r="11429" s="391" customFormat="1" customHeight="1"/>
    <row r="11430" s="391" customFormat="1" customHeight="1"/>
    <row r="11431" s="391" customFormat="1" customHeight="1"/>
    <row r="11432" s="391" customFormat="1" customHeight="1"/>
    <row r="11433" s="391" customFormat="1" customHeight="1"/>
    <row r="11434" s="391" customFormat="1" customHeight="1"/>
    <row r="11435" s="391" customFormat="1" customHeight="1"/>
    <row r="11436" s="391" customFormat="1" customHeight="1"/>
    <row r="11437" s="391" customFormat="1" customHeight="1"/>
    <row r="11438" s="391" customFormat="1" customHeight="1"/>
    <row r="11439" s="391" customFormat="1" customHeight="1"/>
    <row r="11440" s="391" customFormat="1" customHeight="1"/>
    <row r="11441" s="391" customFormat="1" customHeight="1"/>
    <row r="11442" s="391" customFormat="1" customHeight="1"/>
    <row r="11443" s="391" customFormat="1" customHeight="1"/>
    <row r="11444" s="391" customFormat="1" customHeight="1"/>
    <row r="11445" s="391" customFormat="1" customHeight="1"/>
    <row r="11446" s="391" customFormat="1" customHeight="1"/>
    <row r="11447" s="391" customFormat="1" customHeight="1"/>
    <row r="11448" s="391" customFormat="1" customHeight="1"/>
    <row r="11449" s="391" customFormat="1" customHeight="1"/>
    <row r="11450" s="391" customFormat="1" customHeight="1"/>
    <row r="11451" s="391" customFormat="1" customHeight="1"/>
    <row r="11452" s="391" customFormat="1" customHeight="1"/>
    <row r="11453" s="391" customFormat="1" customHeight="1"/>
    <row r="11454" s="391" customFormat="1" customHeight="1"/>
    <row r="11455" s="391" customFormat="1" customHeight="1"/>
    <row r="11456" s="391" customFormat="1" customHeight="1"/>
    <row r="11457" s="391" customFormat="1" customHeight="1"/>
    <row r="11458" s="391" customFormat="1" customHeight="1"/>
    <row r="11459" s="391" customFormat="1" customHeight="1"/>
    <row r="11460" s="391" customFormat="1" customHeight="1"/>
    <row r="11461" s="391" customFormat="1" customHeight="1"/>
    <row r="11462" s="391" customFormat="1" customHeight="1"/>
    <row r="11463" s="391" customFormat="1" customHeight="1"/>
    <row r="11464" s="391" customFormat="1" customHeight="1"/>
    <row r="11465" s="391" customFormat="1" customHeight="1"/>
    <row r="11466" s="391" customFormat="1" customHeight="1"/>
    <row r="11467" s="391" customFormat="1" customHeight="1"/>
    <row r="11468" s="391" customFormat="1" customHeight="1"/>
    <row r="11469" s="391" customFormat="1" customHeight="1"/>
    <row r="11470" s="391" customFormat="1" customHeight="1"/>
    <row r="11471" s="391" customFormat="1" customHeight="1"/>
    <row r="11472" s="391" customFormat="1" customHeight="1"/>
    <row r="11473" s="391" customFormat="1" customHeight="1"/>
    <row r="11474" s="391" customFormat="1" customHeight="1"/>
    <row r="11475" s="391" customFormat="1" customHeight="1"/>
    <row r="11476" s="391" customFormat="1" customHeight="1"/>
    <row r="11477" s="391" customFormat="1" customHeight="1"/>
    <row r="11478" s="391" customFormat="1" customHeight="1"/>
    <row r="11479" s="391" customFormat="1" customHeight="1"/>
    <row r="11480" s="391" customFormat="1" customHeight="1"/>
    <row r="11481" s="391" customFormat="1" customHeight="1"/>
    <row r="11482" s="391" customFormat="1" customHeight="1"/>
    <row r="11483" s="391" customFormat="1" customHeight="1"/>
    <row r="11484" s="391" customFormat="1" customHeight="1"/>
    <row r="11485" s="391" customFormat="1" customHeight="1"/>
    <row r="11486" s="391" customFormat="1" customHeight="1"/>
    <row r="11487" s="391" customFormat="1" customHeight="1"/>
    <row r="11488" s="391" customFormat="1" customHeight="1"/>
    <row r="11489" s="391" customFormat="1" customHeight="1"/>
    <row r="11490" s="391" customFormat="1" customHeight="1"/>
    <row r="11491" s="391" customFormat="1" customHeight="1"/>
    <row r="11492" s="391" customFormat="1" customHeight="1"/>
    <row r="11493" s="391" customFormat="1" customHeight="1"/>
    <row r="11494" s="391" customFormat="1" customHeight="1"/>
    <row r="11495" s="391" customFormat="1" customHeight="1"/>
    <row r="11496" s="391" customFormat="1" customHeight="1"/>
    <row r="11497" s="391" customFormat="1" customHeight="1"/>
    <row r="11498" s="391" customFormat="1" customHeight="1"/>
    <row r="11499" s="391" customFormat="1" customHeight="1"/>
    <row r="11500" s="391" customFormat="1" customHeight="1"/>
    <row r="11501" s="391" customFormat="1" customHeight="1"/>
    <row r="11502" s="391" customFormat="1" customHeight="1"/>
    <row r="11503" s="391" customFormat="1" customHeight="1"/>
    <row r="11504" s="391" customFormat="1" customHeight="1"/>
    <row r="11505" s="391" customFormat="1" customHeight="1"/>
    <row r="11506" s="391" customFormat="1" customHeight="1"/>
    <row r="11507" s="391" customFormat="1" customHeight="1"/>
    <row r="11508" s="391" customFormat="1" customHeight="1"/>
    <row r="11509" s="391" customFormat="1" customHeight="1"/>
    <row r="11510" s="391" customFormat="1" customHeight="1"/>
    <row r="11511" s="391" customFormat="1" customHeight="1"/>
    <row r="11512" s="391" customFormat="1" customHeight="1"/>
    <row r="11513" s="391" customFormat="1" customHeight="1"/>
    <row r="11514" s="391" customFormat="1" customHeight="1"/>
    <row r="11515" s="391" customFormat="1" customHeight="1"/>
    <row r="11516" s="391" customFormat="1" customHeight="1"/>
    <row r="11517" s="391" customFormat="1" customHeight="1"/>
    <row r="11518" s="391" customFormat="1" customHeight="1"/>
    <row r="11519" s="391" customFormat="1" customHeight="1"/>
    <row r="11520" s="391" customFormat="1" customHeight="1"/>
    <row r="11521" s="391" customFormat="1" customHeight="1"/>
    <row r="11522" s="391" customFormat="1" customHeight="1"/>
    <row r="11523" s="391" customFormat="1" customHeight="1"/>
    <row r="11524" s="391" customFormat="1" customHeight="1"/>
    <row r="11525" s="391" customFormat="1" customHeight="1"/>
    <row r="11526" s="391" customFormat="1" customHeight="1"/>
    <row r="11527" s="391" customFormat="1" customHeight="1"/>
    <row r="11528" s="391" customFormat="1" customHeight="1"/>
    <row r="11529" s="391" customFormat="1" customHeight="1"/>
    <row r="11530" s="391" customFormat="1" customHeight="1"/>
    <row r="11531" s="391" customFormat="1" customHeight="1"/>
    <row r="11532" s="391" customFormat="1" customHeight="1"/>
    <row r="11533" s="391" customFormat="1" customHeight="1"/>
    <row r="11534" s="391" customFormat="1" customHeight="1"/>
    <row r="11535" s="391" customFormat="1" customHeight="1"/>
    <row r="11536" s="391" customFormat="1" customHeight="1"/>
    <row r="11537" s="391" customFormat="1" customHeight="1"/>
    <row r="11538" s="391" customFormat="1" customHeight="1"/>
    <row r="11539" s="391" customFormat="1" customHeight="1"/>
    <row r="11540" s="391" customFormat="1" customHeight="1"/>
    <row r="11541" s="391" customFormat="1" customHeight="1"/>
    <row r="11542" s="391" customFormat="1" customHeight="1"/>
    <row r="11543" s="391" customFormat="1" customHeight="1"/>
    <row r="11544" s="391" customFormat="1" customHeight="1"/>
    <row r="11545" s="391" customFormat="1" customHeight="1"/>
    <row r="11546" s="391" customFormat="1" customHeight="1"/>
    <row r="11547" s="391" customFormat="1" customHeight="1"/>
    <row r="11548" s="391" customFormat="1" customHeight="1"/>
    <row r="11549" s="391" customFormat="1" customHeight="1"/>
    <row r="11550" s="391" customFormat="1" customHeight="1"/>
    <row r="11551" s="391" customFormat="1" customHeight="1"/>
    <row r="11552" s="391" customFormat="1" customHeight="1"/>
    <row r="11553" s="391" customFormat="1" customHeight="1"/>
    <row r="11554" s="391" customFormat="1" customHeight="1"/>
    <row r="11555" s="391" customFormat="1" customHeight="1"/>
    <row r="11556" s="391" customFormat="1" customHeight="1"/>
    <row r="11557" s="391" customFormat="1" customHeight="1"/>
    <row r="11558" s="391" customFormat="1" customHeight="1"/>
    <row r="11559" s="391" customFormat="1" customHeight="1"/>
    <row r="11560" s="391" customFormat="1" customHeight="1"/>
    <row r="11561" s="391" customFormat="1" customHeight="1"/>
    <row r="11562" s="391" customFormat="1" customHeight="1"/>
    <row r="11563" s="391" customFormat="1" customHeight="1"/>
    <row r="11564" s="391" customFormat="1" customHeight="1"/>
    <row r="11565" s="391" customFormat="1" customHeight="1"/>
    <row r="11566" s="391" customFormat="1" customHeight="1"/>
    <row r="11567" s="391" customFormat="1" customHeight="1"/>
    <row r="11568" s="391" customFormat="1" customHeight="1"/>
    <row r="11569" s="391" customFormat="1" customHeight="1"/>
    <row r="11570" s="391" customFormat="1" customHeight="1"/>
    <row r="11571" s="391" customFormat="1" customHeight="1"/>
    <row r="11572" s="391" customFormat="1" customHeight="1"/>
    <row r="11573" s="391" customFormat="1" customHeight="1"/>
    <row r="11574" s="391" customFormat="1" customHeight="1"/>
    <row r="11575" s="391" customFormat="1" customHeight="1"/>
    <row r="11576" s="391" customFormat="1" customHeight="1"/>
    <row r="11577" s="391" customFormat="1" customHeight="1"/>
    <row r="11578" s="391" customFormat="1" customHeight="1"/>
    <row r="11579" s="391" customFormat="1" customHeight="1"/>
    <row r="11580" s="391" customFormat="1" customHeight="1"/>
    <row r="11581" s="391" customFormat="1" customHeight="1"/>
    <row r="11582" s="391" customFormat="1" customHeight="1"/>
    <row r="11583" s="391" customFormat="1" customHeight="1"/>
    <row r="11584" s="391" customFormat="1" customHeight="1"/>
    <row r="11585" s="391" customFormat="1" customHeight="1"/>
    <row r="11586" s="391" customFormat="1" customHeight="1"/>
    <row r="11587" s="391" customFormat="1" customHeight="1"/>
    <row r="11588" s="391" customFormat="1" customHeight="1"/>
    <row r="11589" s="391" customFormat="1" customHeight="1"/>
    <row r="11590" s="391" customFormat="1" customHeight="1"/>
    <row r="11591" s="391" customFormat="1" customHeight="1"/>
    <row r="11592" s="391" customFormat="1" customHeight="1"/>
    <row r="11593" s="391" customFormat="1" customHeight="1"/>
    <row r="11594" s="391" customFormat="1" customHeight="1"/>
    <row r="11595" s="391" customFormat="1" customHeight="1"/>
    <row r="11596" s="391" customFormat="1" customHeight="1"/>
    <row r="11597" s="391" customFormat="1" customHeight="1"/>
    <row r="11598" s="391" customFormat="1" customHeight="1"/>
    <row r="11599" s="391" customFormat="1" customHeight="1"/>
    <row r="11600" s="391" customFormat="1" customHeight="1"/>
    <row r="11601" s="391" customFormat="1" customHeight="1"/>
    <row r="11602" s="391" customFormat="1" customHeight="1"/>
    <row r="11603" s="391" customFormat="1" customHeight="1"/>
    <row r="11604" s="391" customFormat="1" customHeight="1"/>
    <row r="11605" s="391" customFormat="1" customHeight="1"/>
    <row r="11606" s="391" customFormat="1" customHeight="1"/>
    <row r="11607" s="391" customFormat="1" customHeight="1"/>
    <row r="11608" s="391" customFormat="1" customHeight="1"/>
    <row r="11609" s="391" customFormat="1" customHeight="1"/>
    <row r="11610" s="391" customFormat="1" customHeight="1"/>
    <row r="11611" s="391" customFormat="1" customHeight="1"/>
    <row r="11612" s="391" customFormat="1" customHeight="1"/>
    <row r="11613" s="391" customFormat="1" customHeight="1"/>
    <row r="11614" s="391" customFormat="1" customHeight="1"/>
    <row r="11615" s="391" customFormat="1" customHeight="1"/>
    <row r="11616" s="391" customFormat="1" customHeight="1"/>
    <row r="11617" s="391" customFormat="1" customHeight="1"/>
    <row r="11618" s="391" customFormat="1" customHeight="1"/>
    <row r="11619" s="391" customFormat="1" customHeight="1"/>
    <row r="11620" s="391" customFormat="1" customHeight="1"/>
    <row r="11621" s="391" customFormat="1" customHeight="1"/>
    <row r="11622" s="391" customFormat="1" customHeight="1"/>
    <row r="11623" s="391" customFormat="1" customHeight="1"/>
    <row r="11624" s="391" customFormat="1" customHeight="1"/>
    <row r="11625" s="391" customFormat="1" customHeight="1"/>
    <row r="11626" s="391" customFormat="1" customHeight="1"/>
    <row r="11627" s="391" customFormat="1" customHeight="1"/>
    <row r="11628" s="391" customFormat="1" customHeight="1"/>
    <row r="11629" s="391" customFormat="1" customHeight="1"/>
    <row r="11630" s="391" customFormat="1" customHeight="1"/>
    <row r="11631" s="391" customFormat="1" customHeight="1"/>
    <row r="11632" s="391" customFormat="1" customHeight="1"/>
    <row r="11633" s="391" customFormat="1" customHeight="1"/>
    <row r="11634" s="391" customFormat="1" customHeight="1"/>
    <row r="11635" s="391" customFormat="1" customHeight="1"/>
    <row r="11636" s="391" customFormat="1" customHeight="1"/>
    <row r="11637" s="391" customFormat="1" customHeight="1"/>
    <row r="11638" s="391" customFormat="1" customHeight="1"/>
    <row r="11639" s="391" customFormat="1" customHeight="1"/>
    <row r="11640" s="391" customFormat="1" customHeight="1"/>
    <row r="11641" s="391" customFormat="1" customHeight="1"/>
    <row r="11642" s="391" customFormat="1" customHeight="1"/>
    <row r="11643" s="391" customFormat="1" customHeight="1"/>
    <row r="11644" s="391" customFormat="1" customHeight="1"/>
    <row r="11645" s="391" customFormat="1" customHeight="1"/>
    <row r="11646" s="391" customFormat="1" customHeight="1"/>
    <row r="11647" s="391" customFormat="1" customHeight="1"/>
    <row r="11648" s="391" customFormat="1" customHeight="1"/>
    <row r="11649" s="391" customFormat="1" customHeight="1"/>
    <row r="11650" s="391" customFormat="1" customHeight="1"/>
    <row r="11651" s="391" customFormat="1" customHeight="1"/>
    <row r="11652" s="391" customFormat="1" customHeight="1"/>
    <row r="11653" s="391" customFormat="1" customHeight="1"/>
    <row r="11654" s="391" customFormat="1" customHeight="1"/>
    <row r="11655" s="391" customFormat="1" customHeight="1"/>
    <row r="11656" s="391" customFormat="1" customHeight="1"/>
    <row r="11657" s="391" customFormat="1" customHeight="1"/>
    <row r="11658" s="391" customFormat="1" customHeight="1"/>
    <row r="11659" s="391" customFormat="1" customHeight="1"/>
    <row r="11660" s="391" customFormat="1" customHeight="1"/>
    <row r="11661" s="391" customFormat="1" customHeight="1"/>
    <row r="11662" s="391" customFormat="1" customHeight="1"/>
    <row r="11663" s="391" customFormat="1" customHeight="1"/>
    <row r="11664" s="391" customFormat="1" customHeight="1"/>
    <row r="11665" s="391" customFormat="1" customHeight="1"/>
    <row r="11666" s="391" customFormat="1" customHeight="1"/>
    <row r="11667" s="391" customFormat="1" customHeight="1"/>
    <row r="11668" s="391" customFormat="1" customHeight="1"/>
    <row r="11669" s="391" customFormat="1" customHeight="1"/>
    <row r="11670" s="391" customFormat="1" customHeight="1"/>
    <row r="11671" s="391" customFormat="1" customHeight="1"/>
    <row r="11672" s="391" customFormat="1" customHeight="1"/>
    <row r="11673" s="391" customFormat="1" customHeight="1"/>
    <row r="11674" s="391" customFormat="1" customHeight="1"/>
    <row r="11675" s="391" customFormat="1" customHeight="1"/>
    <row r="11676" s="391" customFormat="1" customHeight="1"/>
    <row r="11677" s="391" customFormat="1" customHeight="1"/>
    <row r="11678" s="391" customFormat="1" customHeight="1"/>
    <row r="11679" s="391" customFormat="1" customHeight="1"/>
    <row r="11680" s="391" customFormat="1" customHeight="1"/>
    <row r="11681" s="391" customFormat="1" customHeight="1"/>
    <row r="11682" s="391" customFormat="1" customHeight="1"/>
    <row r="11683" s="391" customFormat="1" customHeight="1"/>
    <row r="11684" s="391" customFormat="1" customHeight="1"/>
    <row r="11685" s="391" customFormat="1" customHeight="1"/>
    <row r="11686" s="391" customFormat="1" customHeight="1"/>
    <row r="11687" s="391" customFormat="1" customHeight="1"/>
    <row r="11688" s="391" customFormat="1" customHeight="1"/>
    <row r="11689" s="391" customFormat="1" customHeight="1"/>
    <row r="11690" s="391" customFormat="1" customHeight="1"/>
    <row r="11691" s="391" customFormat="1" customHeight="1"/>
    <row r="11692" s="391" customFormat="1" customHeight="1"/>
    <row r="11693" s="391" customFormat="1" customHeight="1"/>
    <row r="11694" s="391" customFormat="1" customHeight="1"/>
    <row r="11695" s="391" customFormat="1" customHeight="1"/>
    <row r="11696" s="391" customFormat="1" customHeight="1"/>
    <row r="11697" s="391" customFormat="1" customHeight="1"/>
    <row r="11698" s="391" customFormat="1" customHeight="1"/>
    <row r="11699" s="391" customFormat="1" customHeight="1"/>
    <row r="11700" s="391" customFormat="1" customHeight="1"/>
    <row r="11701" s="391" customFormat="1" customHeight="1"/>
    <row r="11702" s="391" customFormat="1" customHeight="1"/>
    <row r="11703" s="391" customFormat="1" customHeight="1"/>
    <row r="11704" s="391" customFormat="1" customHeight="1"/>
    <row r="11705" s="391" customFormat="1" customHeight="1"/>
    <row r="11706" s="391" customFormat="1" customHeight="1"/>
    <row r="11707" s="391" customFormat="1" customHeight="1"/>
    <row r="11708" s="391" customFormat="1" customHeight="1"/>
    <row r="11709" s="391" customFormat="1" customHeight="1"/>
    <row r="11710" s="391" customFormat="1" customHeight="1"/>
    <row r="11711" s="391" customFormat="1" customHeight="1"/>
    <row r="11712" s="391" customFormat="1" customHeight="1"/>
    <row r="11713" s="391" customFormat="1" customHeight="1"/>
    <row r="11714" s="391" customFormat="1" customHeight="1"/>
    <row r="11715" s="391" customFormat="1" customHeight="1"/>
    <row r="11716" s="391" customFormat="1" customHeight="1"/>
    <row r="11717" s="391" customFormat="1" customHeight="1"/>
    <row r="11718" s="391" customFormat="1" customHeight="1"/>
    <row r="11719" s="391" customFormat="1" customHeight="1"/>
    <row r="11720" s="391" customFormat="1" customHeight="1"/>
    <row r="11721" s="391" customFormat="1" customHeight="1"/>
    <row r="11722" s="391" customFormat="1" customHeight="1"/>
    <row r="11723" s="391" customFormat="1" customHeight="1"/>
    <row r="11724" s="391" customFormat="1" customHeight="1"/>
    <row r="11725" s="391" customFormat="1" customHeight="1"/>
    <row r="11726" s="391" customFormat="1" customHeight="1"/>
    <row r="11727" s="391" customFormat="1" customHeight="1"/>
    <row r="11728" s="391" customFormat="1" customHeight="1"/>
    <row r="11729" s="391" customFormat="1" customHeight="1"/>
    <row r="11730" s="391" customFormat="1" customHeight="1"/>
    <row r="11731" s="391" customFormat="1" customHeight="1"/>
    <row r="11732" s="391" customFormat="1" customHeight="1"/>
    <row r="11733" s="391" customFormat="1" customHeight="1"/>
    <row r="11734" s="391" customFormat="1" customHeight="1"/>
    <row r="11735" s="391" customFormat="1" customHeight="1"/>
    <row r="11736" s="391" customFormat="1" customHeight="1"/>
    <row r="11737" s="391" customFormat="1" customHeight="1"/>
    <row r="11738" s="391" customFormat="1" customHeight="1"/>
    <row r="11739" s="391" customFormat="1" customHeight="1"/>
    <row r="11740" s="391" customFormat="1" customHeight="1"/>
    <row r="11741" s="391" customFormat="1" customHeight="1"/>
    <row r="11742" s="391" customFormat="1" customHeight="1"/>
    <row r="11743" s="391" customFormat="1" customHeight="1"/>
    <row r="11744" s="391" customFormat="1" customHeight="1"/>
    <row r="11745" s="391" customFormat="1" customHeight="1"/>
    <row r="11746" s="391" customFormat="1" customHeight="1"/>
    <row r="11747" s="391" customFormat="1" customHeight="1"/>
    <row r="11748" s="391" customFormat="1" customHeight="1"/>
    <row r="11749" s="391" customFormat="1" customHeight="1"/>
    <row r="11750" s="391" customFormat="1" customHeight="1"/>
    <row r="11751" s="391" customFormat="1" customHeight="1"/>
    <row r="11752" s="391" customFormat="1" customHeight="1"/>
    <row r="11753" s="391" customFormat="1" customHeight="1"/>
    <row r="11754" s="391" customFormat="1" customHeight="1"/>
    <row r="11755" s="391" customFormat="1" customHeight="1"/>
    <row r="11756" s="391" customFormat="1" customHeight="1"/>
    <row r="11757" s="391" customFormat="1" customHeight="1"/>
    <row r="11758" s="391" customFormat="1" customHeight="1"/>
    <row r="11759" s="391" customFormat="1" customHeight="1"/>
    <row r="11760" s="391" customFormat="1" customHeight="1"/>
    <row r="11761" s="391" customFormat="1" customHeight="1"/>
    <row r="11762" s="391" customFormat="1" customHeight="1"/>
    <row r="11763" s="391" customFormat="1" customHeight="1"/>
    <row r="11764" s="391" customFormat="1" customHeight="1"/>
    <row r="11765" s="391" customFormat="1" customHeight="1"/>
    <row r="11766" s="391" customFormat="1" customHeight="1"/>
    <row r="11767" s="391" customFormat="1" customHeight="1"/>
    <row r="11768" s="391" customFormat="1" customHeight="1"/>
    <row r="11769" s="391" customFormat="1" customHeight="1"/>
    <row r="11770" s="391" customFormat="1" customHeight="1"/>
    <row r="11771" s="391" customFormat="1" customHeight="1"/>
    <row r="11772" s="391" customFormat="1" customHeight="1"/>
    <row r="11773" s="391" customFormat="1" customHeight="1"/>
    <row r="11774" s="391" customFormat="1" customHeight="1"/>
    <row r="11775" s="391" customFormat="1" customHeight="1"/>
    <row r="11776" s="391" customFormat="1" customHeight="1"/>
    <row r="11777" s="391" customFormat="1" customHeight="1"/>
    <row r="11778" s="391" customFormat="1" customHeight="1"/>
    <row r="11779" s="391" customFormat="1" customHeight="1"/>
    <row r="11780" s="391" customFormat="1" customHeight="1"/>
    <row r="11781" s="391" customFormat="1" customHeight="1"/>
    <row r="11782" s="391" customFormat="1" customHeight="1"/>
    <row r="11783" s="391" customFormat="1" customHeight="1"/>
    <row r="11784" s="391" customFormat="1" customHeight="1"/>
    <row r="11785" s="391" customFormat="1" customHeight="1"/>
    <row r="11786" s="391" customFormat="1" customHeight="1"/>
    <row r="11787" s="391" customFormat="1" customHeight="1"/>
    <row r="11788" s="391" customFormat="1" customHeight="1"/>
    <row r="11789" s="391" customFormat="1" customHeight="1"/>
    <row r="11790" s="391" customFormat="1" customHeight="1"/>
    <row r="11791" s="391" customFormat="1" customHeight="1"/>
    <row r="11792" s="391" customFormat="1" customHeight="1"/>
    <row r="11793" s="391" customFormat="1" customHeight="1"/>
    <row r="11794" s="391" customFormat="1" customHeight="1"/>
    <row r="11795" s="391" customFormat="1" customHeight="1"/>
    <row r="11796" s="391" customFormat="1" customHeight="1"/>
    <row r="11797" s="391" customFormat="1" customHeight="1"/>
    <row r="11798" s="391" customFormat="1" customHeight="1"/>
    <row r="11799" s="391" customFormat="1" customHeight="1"/>
    <row r="11800" s="391" customFormat="1" customHeight="1"/>
    <row r="11801" s="391" customFormat="1" customHeight="1"/>
    <row r="11802" s="391" customFormat="1" customHeight="1"/>
    <row r="11803" s="391" customFormat="1" customHeight="1"/>
    <row r="11804" s="391" customFormat="1" customHeight="1"/>
    <row r="11805" s="391" customFormat="1" customHeight="1"/>
    <row r="11806" s="391" customFormat="1" customHeight="1"/>
    <row r="11807" s="391" customFormat="1" customHeight="1"/>
    <row r="11808" s="391" customFormat="1" customHeight="1"/>
    <row r="11809" s="391" customFormat="1" customHeight="1"/>
    <row r="11810" s="391" customFormat="1" customHeight="1"/>
    <row r="11811" s="391" customFormat="1" customHeight="1"/>
    <row r="11812" s="391" customFormat="1" customHeight="1"/>
    <row r="11813" s="391" customFormat="1" customHeight="1"/>
    <row r="11814" s="391" customFormat="1" customHeight="1"/>
    <row r="11815" s="391" customFormat="1" customHeight="1"/>
    <row r="11816" s="391" customFormat="1" customHeight="1"/>
    <row r="11817" s="391" customFormat="1" customHeight="1"/>
    <row r="11818" s="391" customFormat="1" customHeight="1"/>
    <row r="11819" s="391" customFormat="1" customHeight="1"/>
    <row r="11820" s="391" customFormat="1" customHeight="1"/>
    <row r="11821" s="391" customFormat="1" customHeight="1"/>
    <row r="11822" s="391" customFormat="1" customHeight="1"/>
    <row r="11823" s="391" customFormat="1" customHeight="1"/>
    <row r="11824" s="391" customFormat="1" customHeight="1"/>
    <row r="11825" s="391" customFormat="1" customHeight="1"/>
    <row r="11826" s="391" customFormat="1" customHeight="1"/>
    <row r="11827" s="391" customFormat="1" customHeight="1"/>
    <row r="11828" s="391" customFormat="1" customHeight="1"/>
    <row r="11829" s="391" customFormat="1" customHeight="1"/>
    <row r="11830" s="391" customFormat="1" customHeight="1"/>
    <row r="11831" s="391" customFormat="1" customHeight="1"/>
    <row r="11832" s="391" customFormat="1" customHeight="1"/>
    <row r="11833" s="391" customFormat="1" customHeight="1"/>
    <row r="11834" s="391" customFormat="1" customHeight="1"/>
    <row r="11835" s="391" customFormat="1" customHeight="1"/>
    <row r="11836" s="391" customFormat="1" customHeight="1"/>
    <row r="11837" s="391" customFormat="1" customHeight="1"/>
    <row r="11838" s="391" customFormat="1" customHeight="1"/>
    <row r="11839" s="391" customFormat="1" customHeight="1"/>
    <row r="11840" s="391" customFormat="1" customHeight="1"/>
    <row r="11841" s="391" customFormat="1" customHeight="1"/>
    <row r="11842" s="391" customFormat="1" customHeight="1"/>
    <row r="11843" s="391" customFormat="1" customHeight="1"/>
    <row r="11844" s="391" customFormat="1" customHeight="1"/>
    <row r="11845" s="391" customFormat="1" customHeight="1"/>
    <row r="11846" s="391" customFormat="1" customHeight="1"/>
    <row r="11847" s="391" customFormat="1" customHeight="1"/>
    <row r="11848" s="391" customFormat="1" customHeight="1"/>
    <row r="11849" s="391" customFormat="1" customHeight="1"/>
    <row r="11850" s="391" customFormat="1" customHeight="1"/>
    <row r="11851" s="391" customFormat="1" customHeight="1"/>
    <row r="11852" s="391" customFormat="1" customHeight="1"/>
    <row r="11853" s="391" customFormat="1" customHeight="1"/>
    <row r="11854" s="391" customFormat="1" customHeight="1"/>
    <row r="11855" s="391" customFormat="1" customHeight="1"/>
    <row r="11856" s="391" customFormat="1" customHeight="1"/>
    <row r="11857" s="391" customFormat="1" customHeight="1"/>
    <row r="11858" s="391" customFormat="1" customHeight="1"/>
    <row r="11859" s="391" customFormat="1" customHeight="1"/>
    <row r="11860" s="391" customFormat="1" customHeight="1"/>
    <row r="11861" s="391" customFormat="1" customHeight="1"/>
    <row r="11862" s="391" customFormat="1" customHeight="1"/>
    <row r="11863" s="391" customFormat="1" customHeight="1"/>
    <row r="11864" s="391" customFormat="1" customHeight="1"/>
    <row r="11865" s="391" customFormat="1" customHeight="1"/>
    <row r="11866" s="391" customFormat="1" customHeight="1"/>
    <row r="11867" s="391" customFormat="1" customHeight="1"/>
    <row r="11868" s="391" customFormat="1" customHeight="1"/>
    <row r="11869" s="391" customFormat="1" customHeight="1"/>
    <row r="11870" s="391" customFormat="1" customHeight="1"/>
    <row r="11871" s="391" customFormat="1" customHeight="1"/>
    <row r="11872" s="391" customFormat="1" customHeight="1"/>
    <row r="11873" s="391" customFormat="1" customHeight="1"/>
    <row r="11874" s="391" customFormat="1" customHeight="1"/>
    <row r="11875" s="391" customFormat="1" customHeight="1"/>
    <row r="11876" s="391" customFormat="1" customHeight="1"/>
    <row r="11877" s="391" customFormat="1" customHeight="1"/>
    <row r="11878" s="391" customFormat="1" customHeight="1"/>
    <row r="11879" s="391" customFormat="1" customHeight="1"/>
    <row r="11880" s="391" customFormat="1" customHeight="1"/>
    <row r="11881" s="391" customFormat="1" customHeight="1"/>
    <row r="11882" s="391" customFormat="1" customHeight="1"/>
    <row r="11883" s="391" customFormat="1" customHeight="1"/>
    <row r="11884" s="391" customFormat="1" customHeight="1"/>
    <row r="11885" s="391" customFormat="1" customHeight="1"/>
    <row r="11886" s="391" customFormat="1" customHeight="1"/>
    <row r="11887" s="391" customFormat="1" customHeight="1"/>
    <row r="11888" s="391" customFormat="1" customHeight="1"/>
    <row r="11889" s="391" customFormat="1" customHeight="1"/>
    <row r="11890" s="391" customFormat="1" customHeight="1"/>
    <row r="11891" s="391" customFormat="1" customHeight="1"/>
    <row r="11892" s="391" customFormat="1" customHeight="1"/>
    <row r="11893" s="391" customFormat="1" customHeight="1"/>
    <row r="11894" s="391" customFormat="1" customHeight="1"/>
    <row r="11895" s="391" customFormat="1" customHeight="1"/>
    <row r="11896" s="391" customFormat="1" customHeight="1"/>
    <row r="11897" s="391" customFormat="1" customHeight="1"/>
    <row r="11898" s="391" customFormat="1" customHeight="1"/>
    <row r="11899" s="391" customFormat="1" customHeight="1"/>
    <row r="11900" s="391" customFormat="1" customHeight="1"/>
    <row r="11901" s="391" customFormat="1" customHeight="1"/>
    <row r="11902" s="391" customFormat="1" customHeight="1"/>
    <row r="11903" s="391" customFormat="1" customHeight="1"/>
    <row r="11904" s="391" customFormat="1" customHeight="1"/>
    <row r="11905" s="391" customFormat="1" customHeight="1"/>
    <row r="11906" s="391" customFormat="1" customHeight="1"/>
    <row r="11907" s="391" customFormat="1" customHeight="1"/>
    <row r="11908" s="391" customFormat="1" customHeight="1"/>
    <row r="11909" s="391" customFormat="1" customHeight="1"/>
    <row r="11910" s="391" customFormat="1" customHeight="1"/>
    <row r="11911" s="391" customFormat="1" customHeight="1"/>
    <row r="11912" s="391" customFormat="1" customHeight="1"/>
    <row r="11913" s="391" customFormat="1" customHeight="1"/>
    <row r="11914" s="391" customFormat="1" customHeight="1"/>
    <row r="11915" s="391" customFormat="1" customHeight="1"/>
    <row r="11916" s="391" customFormat="1" customHeight="1"/>
    <row r="11917" s="391" customFormat="1" customHeight="1"/>
    <row r="11918" s="391" customFormat="1" customHeight="1"/>
    <row r="11919" s="391" customFormat="1" customHeight="1"/>
    <row r="11920" s="391" customFormat="1" customHeight="1"/>
    <row r="11921" s="391" customFormat="1" customHeight="1"/>
    <row r="11922" s="391" customFormat="1" customHeight="1"/>
    <row r="11923" s="391" customFormat="1" customHeight="1"/>
    <row r="11924" s="391" customFormat="1" customHeight="1"/>
    <row r="11925" s="391" customFormat="1" customHeight="1"/>
    <row r="11926" s="391" customFormat="1" customHeight="1"/>
    <row r="11927" s="391" customFormat="1" customHeight="1"/>
    <row r="11928" s="391" customFormat="1" customHeight="1"/>
    <row r="11929" s="391" customFormat="1" customHeight="1"/>
    <row r="11930" s="391" customFormat="1" customHeight="1"/>
    <row r="11931" s="391" customFormat="1" customHeight="1"/>
    <row r="11932" s="391" customFormat="1" customHeight="1"/>
    <row r="11933" s="391" customFormat="1" customHeight="1"/>
    <row r="11934" s="391" customFormat="1" customHeight="1"/>
    <row r="11935" s="391" customFormat="1" customHeight="1"/>
    <row r="11936" s="391" customFormat="1" customHeight="1"/>
    <row r="11937" s="391" customFormat="1" customHeight="1"/>
    <row r="11938" s="391" customFormat="1" customHeight="1"/>
    <row r="11939" s="391" customFormat="1" customHeight="1"/>
    <row r="11940" s="391" customFormat="1" customHeight="1"/>
    <row r="11941" s="391" customFormat="1" customHeight="1"/>
    <row r="11942" s="391" customFormat="1" customHeight="1"/>
    <row r="11943" s="391" customFormat="1" customHeight="1"/>
    <row r="11944" s="391" customFormat="1" customHeight="1"/>
    <row r="11945" s="391" customFormat="1" customHeight="1"/>
    <row r="11946" s="391" customFormat="1" customHeight="1"/>
    <row r="11947" s="391" customFormat="1" customHeight="1"/>
    <row r="11948" s="391" customFormat="1" customHeight="1"/>
    <row r="11949" s="391" customFormat="1" customHeight="1"/>
    <row r="11950" s="391" customFormat="1" customHeight="1"/>
    <row r="11951" s="391" customFormat="1" customHeight="1"/>
    <row r="11952" s="391" customFormat="1" customHeight="1"/>
    <row r="11953" s="391" customFormat="1" customHeight="1"/>
    <row r="11954" s="391" customFormat="1" customHeight="1"/>
    <row r="11955" s="391" customFormat="1" customHeight="1"/>
    <row r="11956" s="391" customFormat="1" customHeight="1"/>
    <row r="11957" s="391" customFormat="1" customHeight="1"/>
    <row r="11958" s="391" customFormat="1" customHeight="1"/>
    <row r="11959" s="391" customFormat="1" customHeight="1"/>
    <row r="11960" s="391" customFormat="1" customHeight="1"/>
    <row r="11961" s="391" customFormat="1" customHeight="1"/>
    <row r="11962" s="391" customFormat="1" customHeight="1"/>
    <row r="11963" s="391" customFormat="1" customHeight="1"/>
    <row r="11964" s="391" customFormat="1" customHeight="1"/>
    <row r="11965" s="391" customFormat="1" customHeight="1"/>
    <row r="11966" s="391" customFormat="1" customHeight="1"/>
    <row r="11967" s="391" customFormat="1" customHeight="1"/>
    <row r="11968" s="391" customFormat="1" customHeight="1"/>
    <row r="11969" s="391" customFormat="1" customHeight="1"/>
    <row r="11970" s="391" customFormat="1" customHeight="1"/>
    <row r="11971" s="391" customFormat="1" customHeight="1"/>
    <row r="11972" s="391" customFormat="1" customHeight="1"/>
    <row r="11973" s="391" customFormat="1" customHeight="1"/>
    <row r="11974" s="391" customFormat="1" customHeight="1"/>
    <row r="11975" s="391" customFormat="1" customHeight="1"/>
    <row r="11976" s="391" customFormat="1" customHeight="1"/>
    <row r="11977" s="391" customFormat="1" customHeight="1"/>
    <row r="11978" s="391" customFormat="1" customHeight="1"/>
    <row r="11979" s="391" customFormat="1" customHeight="1"/>
    <row r="11980" s="391" customFormat="1" customHeight="1"/>
    <row r="11981" s="391" customFormat="1" customHeight="1"/>
    <row r="11982" s="391" customFormat="1" customHeight="1"/>
    <row r="11983" s="391" customFormat="1" customHeight="1"/>
    <row r="11984" s="391" customFormat="1" customHeight="1"/>
    <row r="11985" s="391" customFormat="1" customHeight="1"/>
    <row r="11986" s="391" customFormat="1" customHeight="1"/>
    <row r="11987" s="391" customFormat="1" customHeight="1"/>
    <row r="11988" s="391" customFormat="1" customHeight="1"/>
    <row r="11989" s="391" customFormat="1" customHeight="1"/>
    <row r="11990" s="391" customFormat="1" customHeight="1"/>
    <row r="11991" s="391" customFormat="1" customHeight="1"/>
    <row r="11992" s="391" customFormat="1" customHeight="1"/>
    <row r="11993" s="391" customFormat="1" customHeight="1"/>
    <row r="11994" s="391" customFormat="1" customHeight="1"/>
    <row r="11995" s="391" customFormat="1" customHeight="1"/>
    <row r="11996" s="391" customFormat="1" customHeight="1"/>
    <row r="11997" s="391" customFormat="1" customHeight="1"/>
    <row r="11998" s="391" customFormat="1" customHeight="1"/>
    <row r="11999" s="391" customFormat="1" customHeight="1"/>
    <row r="12000" s="391" customFormat="1" customHeight="1"/>
    <row r="12001" s="391" customFormat="1" customHeight="1"/>
    <row r="12002" s="391" customFormat="1" customHeight="1"/>
    <row r="12003" s="391" customFormat="1" customHeight="1"/>
    <row r="12004" s="391" customFormat="1" customHeight="1"/>
    <row r="12005" s="391" customFormat="1" customHeight="1"/>
    <row r="12006" s="391" customFormat="1" customHeight="1"/>
    <row r="12007" s="391" customFormat="1" customHeight="1"/>
    <row r="12008" s="391" customFormat="1" customHeight="1"/>
    <row r="12009" s="391" customFormat="1" customHeight="1"/>
    <row r="12010" s="391" customFormat="1" customHeight="1"/>
    <row r="12011" s="391" customFormat="1" customHeight="1"/>
    <row r="12012" s="391" customFormat="1" customHeight="1"/>
    <row r="12013" s="391" customFormat="1" customHeight="1"/>
    <row r="12014" s="391" customFormat="1" customHeight="1"/>
    <row r="12015" s="391" customFormat="1" customHeight="1"/>
    <row r="12016" s="391" customFormat="1" customHeight="1"/>
    <row r="12017" s="391" customFormat="1" customHeight="1"/>
    <row r="12018" s="391" customFormat="1" customHeight="1"/>
    <row r="12019" s="391" customFormat="1" customHeight="1"/>
    <row r="12020" s="391" customFormat="1" customHeight="1"/>
    <row r="12021" s="391" customFormat="1" customHeight="1"/>
    <row r="12022" s="391" customFormat="1" customHeight="1"/>
    <row r="12023" s="391" customFormat="1" customHeight="1"/>
    <row r="12024" s="391" customFormat="1" customHeight="1"/>
    <row r="12025" s="391" customFormat="1" customHeight="1"/>
    <row r="12026" s="391" customFormat="1" customHeight="1"/>
    <row r="12027" s="391" customFormat="1" customHeight="1"/>
    <row r="12028" s="391" customFormat="1" customHeight="1"/>
    <row r="12029" s="391" customFormat="1" customHeight="1"/>
    <row r="12030" s="391" customFormat="1" customHeight="1"/>
    <row r="12031" s="391" customFormat="1" customHeight="1"/>
    <row r="12032" s="391" customFormat="1" customHeight="1"/>
    <row r="12033" s="391" customFormat="1" customHeight="1"/>
    <row r="12034" s="391" customFormat="1" customHeight="1"/>
    <row r="12035" s="391" customFormat="1" customHeight="1"/>
    <row r="12036" s="391" customFormat="1" customHeight="1"/>
    <row r="12037" s="391" customFormat="1" customHeight="1"/>
    <row r="12038" s="391" customFormat="1" customHeight="1"/>
    <row r="12039" s="391" customFormat="1" customHeight="1"/>
    <row r="12040" s="391" customFormat="1" customHeight="1"/>
    <row r="12041" s="391" customFormat="1" customHeight="1"/>
    <row r="12042" s="391" customFormat="1" customHeight="1"/>
    <row r="12043" s="391" customFormat="1" customHeight="1"/>
    <row r="12044" s="391" customFormat="1" customHeight="1"/>
    <row r="12045" s="391" customFormat="1" customHeight="1"/>
    <row r="12046" s="391" customFormat="1" customHeight="1"/>
    <row r="12047" s="391" customFormat="1" customHeight="1"/>
    <row r="12048" s="391" customFormat="1" customHeight="1"/>
    <row r="12049" s="391" customFormat="1" customHeight="1"/>
    <row r="12050" s="391" customFormat="1" customHeight="1"/>
    <row r="12051" s="391" customFormat="1" customHeight="1"/>
    <row r="12052" s="391" customFormat="1" customHeight="1"/>
    <row r="12053" s="391" customFormat="1" customHeight="1"/>
    <row r="12054" s="391" customFormat="1" customHeight="1"/>
    <row r="12055" s="391" customFormat="1" customHeight="1"/>
    <row r="12056" s="391" customFormat="1" customHeight="1"/>
    <row r="12057" s="391" customFormat="1" customHeight="1"/>
    <row r="12058" s="391" customFormat="1" customHeight="1"/>
    <row r="12059" s="391" customFormat="1" customHeight="1"/>
    <row r="12060" s="391" customFormat="1" customHeight="1"/>
    <row r="12061" s="391" customFormat="1" customHeight="1"/>
    <row r="12062" s="391" customFormat="1" customHeight="1"/>
    <row r="12063" s="391" customFormat="1" customHeight="1"/>
    <row r="12064" s="391" customFormat="1" customHeight="1"/>
    <row r="12065" s="391" customFormat="1" customHeight="1"/>
    <row r="12066" s="391" customFormat="1" customHeight="1"/>
    <row r="12067" s="391" customFormat="1" customHeight="1"/>
    <row r="12068" s="391" customFormat="1" customHeight="1"/>
    <row r="12069" s="391" customFormat="1" customHeight="1"/>
    <row r="12070" s="391" customFormat="1" customHeight="1"/>
    <row r="12071" s="391" customFormat="1" customHeight="1"/>
    <row r="12072" s="391" customFormat="1" customHeight="1"/>
    <row r="12073" s="391" customFormat="1" customHeight="1"/>
    <row r="12074" s="391" customFormat="1" customHeight="1"/>
    <row r="12075" s="391" customFormat="1" customHeight="1"/>
    <row r="12076" s="391" customFormat="1" customHeight="1"/>
    <row r="12077" s="391" customFormat="1" customHeight="1"/>
    <row r="12078" s="391" customFormat="1" customHeight="1"/>
    <row r="12079" s="391" customFormat="1" customHeight="1"/>
    <row r="12080" s="391" customFormat="1" customHeight="1"/>
    <row r="12081" s="391" customFormat="1" customHeight="1"/>
    <row r="12082" s="391" customFormat="1" customHeight="1"/>
    <row r="12083" s="391" customFormat="1" customHeight="1"/>
    <row r="12084" s="391" customFormat="1" customHeight="1"/>
    <row r="12085" s="391" customFormat="1" customHeight="1"/>
    <row r="12086" s="391" customFormat="1" customHeight="1"/>
    <row r="12087" s="391" customFormat="1" customHeight="1"/>
    <row r="12088" s="391" customFormat="1" customHeight="1"/>
    <row r="12089" s="391" customFormat="1" customHeight="1"/>
    <row r="12090" s="391" customFormat="1" customHeight="1"/>
    <row r="12091" s="391" customFormat="1" customHeight="1"/>
    <row r="12092" s="391" customFormat="1" customHeight="1"/>
    <row r="12093" s="391" customFormat="1" customHeight="1"/>
    <row r="12094" s="391" customFormat="1" customHeight="1"/>
    <row r="12095" s="391" customFormat="1" customHeight="1"/>
    <row r="12096" s="391" customFormat="1" customHeight="1"/>
    <row r="12097" s="391" customFormat="1" customHeight="1"/>
    <row r="12098" s="391" customFormat="1" customHeight="1"/>
    <row r="12099" s="391" customFormat="1" customHeight="1"/>
    <row r="12100" s="391" customFormat="1" customHeight="1"/>
    <row r="12101" s="391" customFormat="1" customHeight="1"/>
    <row r="12102" s="391" customFormat="1" customHeight="1"/>
    <row r="12103" s="391" customFormat="1" customHeight="1"/>
    <row r="12104" s="391" customFormat="1" customHeight="1"/>
    <row r="12105" s="391" customFormat="1" customHeight="1"/>
    <row r="12106" s="391" customFormat="1" customHeight="1"/>
    <row r="12107" s="391" customFormat="1" customHeight="1"/>
    <row r="12108" s="391" customFormat="1" customHeight="1"/>
    <row r="12109" s="391" customFormat="1" customHeight="1"/>
    <row r="12110" s="391" customFormat="1" customHeight="1"/>
    <row r="12111" s="391" customFormat="1" customHeight="1"/>
    <row r="12112" s="391" customFormat="1" customHeight="1"/>
    <row r="12113" s="391" customFormat="1" customHeight="1"/>
    <row r="12114" s="391" customFormat="1" customHeight="1"/>
    <row r="12115" s="391" customFormat="1" customHeight="1"/>
    <row r="12116" s="391" customFormat="1" customHeight="1"/>
    <row r="12117" s="391" customFormat="1" customHeight="1"/>
    <row r="12118" s="391" customFormat="1" customHeight="1"/>
    <row r="12119" s="391" customFormat="1" customHeight="1"/>
    <row r="12120" s="391" customFormat="1" customHeight="1"/>
    <row r="12121" s="391" customFormat="1" customHeight="1"/>
    <row r="12122" s="391" customFormat="1" customHeight="1"/>
    <row r="12123" s="391" customFormat="1" customHeight="1"/>
    <row r="12124" s="391" customFormat="1" customHeight="1"/>
    <row r="12125" s="391" customFormat="1" customHeight="1"/>
    <row r="12126" s="391" customFormat="1" customHeight="1"/>
    <row r="12127" s="391" customFormat="1" customHeight="1"/>
    <row r="12128" s="391" customFormat="1" customHeight="1"/>
    <row r="12129" s="391" customFormat="1" customHeight="1"/>
    <row r="12130" s="391" customFormat="1" customHeight="1"/>
    <row r="12131" s="391" customFormat="1" customHeight="1"/>
    <row r="12132" s="391" customFormat="1" customHeight="1"/>
    <row r="12133" s="391" customFormat="1" customHeight="1"/>
    <row r="12134" s="391" customFormat="1" customHeight="1"/>
    <row r="12135" s="391" customFormat="1" customHeight="1"/>
    <row r="12136" s="391" customFormat="1" customHeight="1"/>
    <row r="12137" s="391" customFormat="1" customHeight="1"/>
    <row r="12138" s="391" customFormat="1" customHeight="1"/>
    <row r="12139" s="391" customFormat="1" customHeight="1"/>
    <row r="12140" s="391" customFormat="1" customHeight="1"/>
    <row r="12141" s="391" customFormat="1" customHeight="1"/>
    <row r="12142" s="391" customFormat="1" customHeight="1"/>
    <row r="12143" s="391" customFormat="1" customHeight="1"/>
    <row r="12144" s="391" customFormat="1" customHeight="1"/>
    <row r="12145" s="391" customFormat="1" customHeight="1"/>
    <row r="12146" s="391" customFormat="1" customHeight="1"/>
    <row r="12147" s="391" customFormat="1" customHeight="1"/>
    <row r="12148" s="391" customFormat="1" customHeight="1"/>
    <row r="12149" s="391" customFormat="1" customHeight="1"/>
    <row r="12150" s="391" customFormat="1" customHeight="1"/>
    <row r="12151" s="391" customFormat="1" customHeight="1"/>
    <row r="12152" s="391" customFormat="1" customHeight="1"/>
    <row r="12153" s="391" customFormat="1" customHeight="1"/>
    <row r="12154" s="391" customFormat="1" customHeight="1"/>
    <row r="12155" s="391" customFormat="1" customHeight="1"/>
    <row r="12156" s="391" customFormat="1" customHeight="1"/>
    <row r="12157" s="391" customFormat="1" customHeight="1"/>
    <row r="12158" s="391" customFormat="1" customHeight="1"/>
    <row r="12159" s="391" customFormat="1" customHeight="1"/>
    <row r="12160" s="391" customFormat="1" customHeight="1"/>
    <row r="12161" s="391" customFormat="1" customHeight="1"/>
    <row r="12162" s="391" customFormat="1" customHeight="1"/>
    <row r="12163" s="391" customFormat="1" customHeight="1"/>
    <row r="12164" s="391" customFormat="1" customHeight="1"/>
    <row r="12165" s="391" customFormat="1" customHeight="1"/>
    <row r="12166" s="391" customFormat="1" customHeight="1"/>
    <row r="12167" s="391" customFormat="1" customHeight="1"/>
    <row r="12168" s="391" customFormat="1" customHeight="1"/>
    <row r="12169" s="391" customFormat="1" customHeight="1"/>
    <row r="12170" s="391" customFormat="1" customHeight="1"/>
    <row r="12171" s="391" customFormat="1" customHeight="1"/>
    <row r="12172" s="391" customFormat="1" customHeight="1"/>
    <row r="12173" s="391" customFormat="1" customHeight="1"/>
    <row r="12174" s="391" customFormat="1" customHeight="1"/>
    <row r="12175" s="391" customFormat="1" customHeight="1"/>
    <row r="12176" s="391" customFormat="1" customHeight="1"/>
    <row r="12177" s="391" customFormat="1" customHeight="1"/>
    <row r="12178" s="391" customFormat="1" customHeight="1"/>
    <row r="12179" s="391" customFormat="1" customHeight="1"/>
    <row r="12180" s="391" customFormat="1" customHeight="1"/>
    <row r="12181" s="391" customFormat="1" customHeight="1"/>
    <row r="12182" s="391" customFormat="1" customHeight="1"/>
    <row r="12183" s="391" customFormat="1" customHeight="1"/>
    <row r="12184" s="391" customFormat="1" customHeight="1"/>
    <row r="12185" s="391" customFormat="1" customHeight="1"/>
    <row r="12186" s="391" customFormat="1" customHeight="1"/>
    <row r="12187" s="391" customFormat="1" customHeight="1"/>
    <row r="12188" s="391" customFormat="1" customHeight="1"/>
    <row r="12189" s="391" customFormat="1" customHeight="1"/>
    <row r="12190" s="391" customFormat="1" customHeight="1"/>
    <row r="12191" s="391" customFormat="1" customHeight="1"/>
    <row r="12192" s="391" customFormat="1" customHeight="1"/>
    <row r="12193" s="391" customFormat="1" customHeight="1"/>
    <row r="12194" s="391" customFormat="1" customHeight="1"/>
    <row r="12195" s="391" customFormat="1" customHeight="1"/>
    <row r="12196" s="391" customFormat="1" customHeight="1"/>
    <row r="12197" s="391" customFormat="1" customHeight="1"/>
    <row r="12198" s="391" customFormat="1" customHeight="1"/>
    <row r="12199" s="391" customFormat="1" customHeight="1"/>
    <row r="12200" s="391" customFormat="1" customHeight="1"/>
    <row r="12201" s="391" customFormat="1" customHeight="1"/>
    <row r="12202" s="391" customFormat="1" customHeight="1"/>
    <row r="12203" s="391" customFormat="1" customHeight="1"/>
    <row r="12204" s="391" customFormat="1" customHeight="1"/>
    <row r="12205" s="391" customFormat="1" customHeight="1"/>
    <row r="12206" s="391" customFormat="1" customHeight="1"/>
    <row r="12207" s="391" customFormat="1" customHeight="1"/>
    <row r="12208" s="391" customFormat="1" customHeight="1"/>
    <row r="12209" s="391" customFormat="1" customHeight="1"/>
    <row r="12210" s="391" customFormat="1" customHeight="1"/>
    <row r="12211" s="391" customFormat="1" customHeight="1"/>
    <row r="12212" s="391" customFormat="1" customHeight="1"/>
    <row r="12213" s="391" customFormat="1" customHeight="1"/>
    <row r="12214" s="391" customFormat="1" customHeight="1"/>
    <row r="12215" s="391" customFormat="1" customHeight="1"/>
    <row r="12216" s="391" customFormat="1" customHeight="1"/>
    <row r="12217" s="391" customFormat="1" customHeight="1"/>
    <row r="12218" s="391" customFormat="1" customHeight="1"/>
    <row r="12219" s="391" customFormat="1" customHeight="1"/>
    <row r="12220" s="391" customFormat="1" customHeight="1"/>
    <row r="12221" s="391" customFormat="1" customHeight="1"/>
    <row r="12222" s="391" customFormat="1" customHeight="1"/>
    <row r="12223" s="391" customFormat="1" customHeight="1"/>
    <row r="12224" s="391" customFormat="1" customHeight="1"/>
    <row r="12225" s="391" customFormat="1" customHeight="1"/>
    <row r="12226" s="391" customFormat="1" customHeight="1"/>
    <row r="12227" s="391" customFormat="1" customHeight="1"/>
    <row r="12228" s="391" customFormat="1" customHeight="1"/>
    <row r="12229" s="391" customFormat="1" customHeight="1"/>
    <row r="12230" s="391" customFormat="1" customHeight="1"/>
    <row r="12231" s="391" customFormat="1" customHeight="1"/>
    <row r="12232" s="391" customFormat="1" customHeight="1"/>
    <row r="12233" s="391" customFormat="1" customHeight="1"/>
    <row r="12234" s="391" customFormat="1" customHeight="1"/>
    <row r="12235" s="391" customFormat="1" customHeight="1"/>
    <row r="12236" s="391" customFormat="1" customHeight="1"/>
    <row r="12237" s="391" customFormat="1" customHeight="1"/>
    <row r="12238" s="391" customFormat="1" customHeight="1"/>
    <row r="12239" s="391" customFormat="1" customHeight="1"/>
    <row r="12240" s="391" customFormat="1" customHeight="1"/>
    <row r="12241" s="391" customFormat="1" customHeight="1"/>
    <row r="12242" s="391" customFormat="1" customHeight="1"/>
    <row r="12243" s="391" customFormat="1" customHeight="1"/>
    <row r="12244" s="391" customFormat="1" customHeight="1"/>
    <row r="12245" s="391" customFormat="1" customHeight="1"/>
    <row r="12246" s="391" customFormat="1" customHeight="1"/>
    <row r="12247" s="391" customFormat="1" customHeight="1"/>
    <row r="12248" s="391" customFormat="1" customHeight="1"/>
    <row r="12249" s="391" customFormat="1" customHeight="1"/>
    <row r="12250" s="391" customFormat="1" customHeight="1"/>
    <row r="12251" s="391" customFormat="1" customHeight="1"/>
    <row r="12252" s="391" customFormat="1" customHeight="1"/>
    <row r="12253" s="391" customFormat="1" customHeight="1"/>
    <row r="12254" s="391" customFormat="1" customHeight="1"/>
    <row r="12255" s="391" customFormat="1" customHeight="1"/>
    <row r="12256" s="391" customFormat="1" customHeight="1"/>
    <row r="12257" s="391" customFormat="1" customHeight="1"/>
    <row r="12258" s="391" customFormat="1" customHeight="1"/>
    <row r="12259" s="391" customFormat="1" customHeight="1"/>
    <row r="12260" s="391" customFormat="1" customHeight="1"/>
    <row r="12261" s="391" customFormat="1" customHeight="1"/>
    <row r="12262" s="391" customFormat="1" customHeight="1"/>
    <row r="12263" s="391" customFormat="1" customHeight="1"/>
    <row r="12264" s="391" customFormat="1" customHeight="1"/>
    <row r="12265" s="391" customFormat="1" customHeight="1"/>
    <row r="12266" s="391" customFormat="1" customHeight="1"/>
    <row r="12267" s="391" customFormat="1" customHeight="1"/>
    <row r="12268" s="391" customFormat="1" customHeight="1"/>
    <row r="12269" s="391" customFormat="1" customHeight="1"/>
    <row r="12270" s="391" customFormat="1" customHeight="1"/>
    <row r="12271" s="391" customFormat="1" customHeight="1"/>
    <row r="12272" s="391" customFormat="1" customHeight="1"/>
    <row r="12273" s="391" customFormat="1" customHeight="1"/>
    <row r="12274" s="391" customFormat="1" customHeight="1"/>
    <row r="12275" s="391" customFormat="1" customHeight="1"/>
    <row r="12276" s="391" customFormat="1" customHeight="1"/>
    <row r="12277" s="391" customFormat="1" customHeight="1"/>
    <row r="12278" s="391" customFormat="1" customHeight="1"/>
    <row r="12279" s="391" customFormat="1" customHeight="1"/>
    <row r="12280" s="391" customFormat="1" customHeight="1"/>
    <row r="12281" s="391" customFormat="1" customHeight="1"/>
    <row r="12282" s="391" customFormat="1" customHeight="1"/>
    <row r="12283" s="391" customFormat="1" customHeight="1"/>
    <row r="12284" s="391" customFormat="1" customHeight="1"/>
    <row r="12285" s="391" customFormat="1" customHeight="1"/>
    <row r="12286" s="391" customFormat="1" customHeight="1"/>
    <row r="12287" s="391" customFormat="1" customHeight="1"/>
    <row r="12288" s="391" customFormat="1" customHeight="1"/>
    <row r="12289" s="391" customFormat="1" customHeight="1"/>
    <row r="12290" s="391" customFormat="1" customHeight="1"/>
    <row r="12291" s="391" customFormat="1" customHeight="1"/>
    <row r="12292" s="391" customFormat="1" customHeight="1"/>
    <row r="12293" s="391" customFormat="1" customHeight="1"/>
    <row r="12294" s="391" customFormat="1" customHeight="1"/>
    <row r="12295" s="391" customFormat="1" customHeight="1"/>
    <row r="12296" s="391" customFormat="1" customHeight="1"/>
    <row r="12297" s="391" customFormat="1" customHeight="1"/>
    <row r="12298" s="391" customFormat="1" customHeight="1"/>
    <row r="12299" s="391" customFormat="1" customHeight="1"/>
    <row r="12300" s="391" customFormat="1" customHeight="1"/>
    <row r="12301" s="391" customFormat="1" customHeight="1"/>
    <row r="12302" s="391" customFormat="1" customHeight="1"/>
    <row r="12303" s="391" customFormat="1" customHeight="1"/>
    <row r="12304" s="391" customFormat="1" customHeight="1"/>
    <row r="12305" s="391" customFormat="1" customHeight="1"/>
    <row r="12306" s="391" customFormat="1" customHeight="1"/>
    <row r="12307" s="391" customFormat="1" customHeight="1"/>
    <row r="12308" s="391" customFormat="1" customHeight="1"/>
    <row r="12309" s="391" customFormat="1" customHeight="1"/>
    <row r="12310" s="391" customFormat="1" customHeight="1"/>
    <row r="12311" s="391" customFormat="1" customHeight="1"/>
    <row r="12312" s="391" customFormat="1" customHeight="1"/>
    <row r="12313" s="391" customFormat="1" customHeight="1"/>
    <row r="12314" s="391" customFormat="1" customHeight="1"/>
    <row r="12315" s="391" customFormat="1" customHeight="1"/>
    <row r="12316" s="391" customFormat="1" customHeight="1"/>
    <row r="12317" s="391" customFormat="1" customHeight="1"/>
    <row r="12318" s="391" customFormat="1" customHeight="1"/>
    <row r="12319" s="391" customFormat="1" customHeight="1"/>
    <row r="12320" s="391" customFormat="1" customHeight="1"/>
    <row r="12321" s="391" customFormat="1" customHeight="1"/>
    <row r="12322" s="391" customFormat="1" customHeight="1"/>
    <row r="12323" s="391" customFormat="1" customHeight="1"/>
    <row r="12324" s="391" customFormat="1" customHeight="1"/>
    <row r="12325" s="391" customFormat="1" customHeight="1"/>
    <row r="12326" s="391" customFormat="1" customHeight="1"/>
    <row r="12327" s="391" customFormat="1" customHeight="1"/>
    <row r="12328" s="391" customFormat="1" customHeight="1"/>
    <row r="12329" s="391" customFormat="1" customHeight="1"/>
    <row r="12330" s="391" customFormat="1" customHeight="1"/>
    <row r="12331" s="391" customFormat="1" customHeight="1"/>
    <row r="12332" s="391" customFormat="1" customHeight="1"/>
    <row r="12333" s="391" customFormat="1" customHeight="1"/>
    <row r="12334" s="391" customFormat="1" customHeight="1"/>
    <row r="12335" s="391" customFormat="1" customHeight="1"/>
    <row r="12336" s="391" customFormat="1" customHeight="1"/>
    <row r="12337" s="391" customFormat="1" customHeight="1"/>
    <row r="12338" s="391" customFormat="1" customHeight="1"/>
    <row r="12339" s="391" customFormat="1" customHeight="1"/>
    <row r="12340" s="391" customFormat="1" customHeight="1"/>
    <row r="12341" s="391" customFormat="1" customHeight="1"/>
    <row r="12342" s="391" customFormat="1" customHeight="1"/>
    <row r="12343" s="391" customFormat="1" customHeight="1"/>
    <row r="12344" s="391" customFormat="1" customHeight="1"/>
    <row r="12345" s="391" customFormat="1" customHeight="1"/>
    <row r="12346" s="391" customFormat="1" customHeight="1"/>
    <row r="12347" s="391" customFormat="1" customHeight="1"/>
    <row r="12348" s="391" customFormat="1" customHeight="1"/>
    <row r="12349" s="391" customFormat="1" customHeight="1"/>
    <row r="12350" s="391" customFormat="1" customHeight="1"/>
    <row r="12351" s="391" customFormat="1" customHeight="1"/>
    <row r="12352" s="391" customFormat="1" customHeight="1"/>
    <row r="12353" s="391" customFormat="1" customHeight="1"/>
    <row r="12354" s="391" customFormat="1" customHeight="1"/>
    <row r="12355" s="391" customFormat="1" customHeight="1"/>
    <row r="12356" s="391" customFormat="1" customHeight="1"/>
    <row r="12357" s="391" customFormat="1" customHeight="1"/>
    <row r="12358" s="391" customFormat="1" customHeight="1"/>
    <row r="12359" s="391" customFormat="1" customHeight="1"/>
    <row r="12360" s="391" customFormat="1" customHeight="1"/>
    <row r="12361" s="391" customFormat="1" customHeight="1"/>
    <row r="12362" s="391" customFormat="1" customHeight="1"/>
    <row r="12363" s="391" customFormat="1" customHeight="1"/>
    <row r="12364" s="391" customFormat="1" customHeight="1"/>
    <row r="12365" s="391" customFormat="1" customHeight="1"/>
    <row r="12366" s="391" customFormat="1" customHeight="1"/>
    <row r="12367" s="391" customFormat="1" customHeight="1"/>
    <row r="12368" s="391" customFormat="1" customHeight="1"/>
    <row r="12369" s="391" customFormat="1" customHeight="1"/>
    <row r="12370" s="391" customFormat="1" customHeight="1"/>
    <row r="12371" s="391" customFormat="1" customHeight="1"/>
    <row r="12372" s="391" customFormat="1" customHeight="1"/>
    <row r="12373" s="391" customFormat="1" customHeight="1"/>
    <row r="12374" s="391" customFormat="1" customHeight="1"/>
    <row r="12375" s="391" customFormat="1" customHeight="1"/>
    <row r="12376" s="391" customFormat="1" customHeight="1"/>
    <row r="12377" s="391" customFormat="1" customHeight="1"/>
    <row r="12378" s="391" customFormat="1" customHeight="1"/>
    <row r="12379" s="391" customFormat="1" customHeight="1"/>
    <row r="12380" s="391" customFormat="1" customHeight="1"/>
    <row r="12381" s="391" customFormat="1" customHeight="1"/>
    <row r="12382" s="391" customFormat="1" customHeight="1"/>
    <row r="12383" s="391" customFormat="1" customHeight="1"/>
    <row r="12384" s="391" customFormat="1" customHeight="1"/>
    <row r="12385" s="391" customFormat="1" customHeight="1"/>
    <row r="12386" s="391" customFormat="1" customHeight="1"/>
    <row r="12387" s="391" customFormat="1" customHeight="1"/>
    <row r="12388" s="391" customFormat="1" customHeight="1"/>
    <row r="12389" s="391" customFormat="1" customHeight="1"/>
    <row r="12390" s="391" customFormat="1" customHeight="1"/>
    <row r="12391" s="391" customFormat="1" customHeight="1"/>
    <row r="12392" s="391" customFormat="1" customHeight="1"/>
    <row r="12393" s="391" customFormat="1" customHeight="1"/>
    <row r="12394" s="391" customFormat="1" customHeight="1"/>
    <row r="12395" s="391" customFormat="1" customHeight="1"/>
    <row r="12396" s="391" customFormat="1" customHeight="1"/>
    <row r="12397" s="391" customFormat="1" customHeight="1"/>
    <row r="12398" s="391" customFormat="1" customHeight="1"/>
    <row r="12399" s="391" customFormat="1" customHeight="1"/>
    <row r="12400" s="391" customFormat="1" customHeight="1"/>
    <row r="12401" s="391" customFormat="1" customHeight="1"/>
    <row r="12402" s="391" customFormat="1" customHeight="1"/>
    <row r="12403" s="391" customFormat="1" customHeight="1"/>
    <row r="12404" s="391" customFormat="1" customHeight="1"/>
    <row r="12405" s="391" customFormat="1" customHeight="1"/>
    <row r="12406" s="391" customFormat="1" customHeight="1"/>
    <row r="12407" s="391" customFormat="1" customHeight="1"/>
    <row r="12408" s="391" customFormat="1" customHeight="1"/>
    <row r="12409" s="391" customFormat="1" customHeight="1"/>
    <row r="12410" s="391" customFormat="1" customHeight="1"/>
    <row r="12411" s="391" customFormat="1" customHeight="1"/>
    <row r="12412" s="391" customFormat="1" customHeight="1"/>
    <row r="12413" s="391" customFormat="1" customHeight="1"/>
    <row r="12414" s="391" customFormat="1" customHeight="1"/>
    <row r="12415" s="391" customFormat="1" customHeight="1"/>
    <row r="12416" s="391" customFormat="1" customHeight="1"/>
    <row r="12417" s="391" customFormat="1" customHeight="1"/>
    <row r="12418" s="391" customFormat="1" customHeight="1"/>
    <row r="12419" s="391" customFormat="1" customHeight="1"/>
    <row r="12420" s="391" customFormat="1" customHeight="1"/>
    <row r="12421" s="391" customFormat="1" customHeight="1"/>
    <row r="12422" s="391" customFormat="1" customHeight="1"/>
    <row r="12423" s="391" customFormat="1" customHeight="1"/>
    <row r="12424" s="391" customFormat="1" customHeight="1"/>
    <row r="12425" s="391" customFormat="1" customHeight="1"/>
    <row r="12426" s="391" customFormat="1" customHeight="1"/>
    <row r="12427" s="391" customFormat="1" customHeight="1"/>
    <row r="12428" s="391" customFormat="1" customHeight="1"/>
    <row r="12429" s="391" customFormat="1" customHeight="1"/>
    <row r="12430" s="391" customFormat="1" customHeight="1"/>
    <row r="12431" s="391" customFormat="1" customHeight="1"/>
    <row r="12432" s="391" customFormat="1" customHeight="1"/>
    <row r="12433" s="391" customFormat="1" customHeight="1"/>
    <row r="12434" s="391" customFormat="1" customHeight="1"/>
    <row r="12435" s="391" customFormat="1" customHeight="1"/>
    <row r="12436" s="391" customFormat="1" customHeight="1"/>
    <row r="12437" s="391" customFormat="1" customHeight="1"/>
    <row r="12438" s="391" customFormat="1" customHeight="1"/>
    <row r="12439" s="391" customFormat="1" customHeight="1"/>
    <row r="12440" s="391" customFormat="1" customHeight="1"/>
    <row r="12441" s="391" customFormat="1" customHeight="1"/>
    <row r="12442" s="391" customFormat="1" customHeight="1"/>
    <row r="12443" s="391" customFormat="1" customHeight="1"/>
    <row r="12444" s="391" customFormat="1" customHeight="1"/>
    <row r="12445" s="391" customFormat="1" customHeight="1"/>
    <row r="12446" s="391" customFormat="1" customHeight="1"/>
    <row r="12447" s="391" customFormat="1" customHeight="1"/>
    <row r="12448" s="391" customFormat="1" customHeight="1"/>
    <row r="12449" s="391" customFormat="1" customHeight="1"/>
    <row r="12450" s="391" customFormat="1" customHeight="1"/>
    <row r="12451" s="391" customFormat="1" customHeight="1"/>
    <row r="12452" s="391" customFormat="1" customHeight="1"/>
    <row r="12453" s="391" customFormat="1" customHeight="1"/>
    <row r="12454" s="391" customFormat="1" customHeight="1"/>
    <row r="12455" s="391" customFormat="1" customHeight="1"/>
    <row r="12456" s="391" customFormat="1" customHeight="1"/>
    <row r="12457" s="391" customFormat="1" customHeight="1"/>
    <row r="12458" s="391" customFormat="1" customHeight="1"/>
    <row r="12459" s="391" customFormat="1" customHeight="1"/>
    <row r="12460" s="391" customFormat="1" customHeight="1"/>
    <row r="12461" s="391" customFormat="1" customHeight="1"/>
    <row r="12462" s="391" customFormat="1" customHeight="1"/>
    <row r="12463" s="391" customFormat="1" customHeight="1"/>
    <row r="12464" s="391" customFormat="1" customHeight="1"/>
    <row r="12465" s="391" customFormat="1" customHeight="1"/>
    <row r="12466" s="391" customFormat="1" customHeight="1"/>
    <row r="12467" s="391" customFormat="1" customHeight="1"/>
    <row r="12468" s="391" customFormat="1" customHeight="1"/>
    <row r="12469" s="391" customFormat="1" customHeight="1"/>
    <row r="12470" s="391" customFormat="1" customHeight="1"/>
    <row r="12471" s="391" customFormat="1" customHeight="1"/>
    <row r="12472" s="391" customFormat="1" customHeight="1"/>
    <row r="12473" s="391" customFormat="1" customHeight="1"/>
    <row r="12474" s="391" customFormat="1" customHeight="1"/>
    <row r="12475" s="391" customFormat="1" customHeight="1"/>
    <row r="12476" s="391" customFormat="1" customHeight="1"/>
    <row r="12477" s="391" customFormat="1" customHeight="1"/>
    <row r="12478" s="391" customFormat="1" customHeight="1"/>
    <row r="12479" s="391" customFormat="1" customHeight="1"/>
    <row r="12480" s="391" customFormat="1" customHeight="1"/>
    <row r="12481" s="391" customFormat="1" customHeight="1"/>
    <row r="12482" s="391" customFormat="1" customHeight="1"/>
    <row r="12483" s="391" customFormat="1" customHeight="1"/>
    <row r="12484" s="391" customFormat="1" customHeight="1"/>
    <row r="12485" s="391" customFormat="1" customHeight="1"/>
    <row r="12486" s="391" customFormat="1" customHeight="1"/>
    <row r="12487" s="391" customFormat="1" customHeight="1"/>
    <row r="12488" s="391" customFormat="1" customHeight="1"/>
    <row r="12489" s="391" customFormat="1" customHeight="1"/>
    <row r="12490" s="391" customFormat="1" customHeight="1"/>
    <row r="12491" s="391" customFormat="1" customHeight="1"/>
    <row r="12492" s="391" customFormat="1" customHeight="1"/>
    <row r="12493" s="391" customFormat="1" customHeight="1"/>
    <row r="12494" s="391" customFormat="1" customHeight="1"/>
    <row r="12495" s="391" customFormat="1" customHeight="1"/>
    <row r="12496" s="391" customFormat="1" customHeight="1"/>
    <row r="12497" s="391" customFormat="1" customHeight="1"/>
    <row r="12498" s="391" customFormat="1" customHeight="1"/>
    <row r="12499" s="391" customFormat="1" customHeight="1"/>
    <row r="12500" s="391" customFormat="1" customHeight="1"/>
    <row r="12501" s="391" customFormat="1" customHeight="1"/>
    <row r="12502" s="391" customFormat="1" customHeight="1"/>
    <row r="12503" s="391" customFormat="1" customHeight="1"/>
    <row r="12504" s="391" customFormat="1" customHeight="1"/>
    <row r="12505" s="391" customFormat="1" customHeight="1"/>
    <row r="12506" s="391" customFormat="1" customHeight="1"/>
    <row r="12507" s="391" customFormat="1" customHeight="1"/>
    <row r="12508" s="391" customFormat="1" customHeight="1"/>
    <row r="12509" s="391" customFormat="1" customHeight="1"/>
    <row r="12510" s="391" customFormat="1" customHeight="1"/>
    <row r="12511" s="391" customFormat="1" customHeight="1"/>
    <row r="12512" s="391" customFormat="1" customHeight="1"/>
    <row r="12513" s="391" customFormat="1" customHeight="1"/>
    <row r="12514" s="391" customFormat="1" customHeight="1"/>
    <row r="12515" s="391" customFormat="1" customHeight="1"/>
    <row r="12516" s="391" customFormat="1" customHeight="1"/>
    <row r="12517" s="391" customFormat="1" customHeight="1"/>
    <row r="12518" s="391" customFormat="1" customHeight="1"/>
    <row r="12519" s="391" customFormat="1" customHeight="1"/>
    <row r="12520" s="391" customFormat="1" customHeight="1"/>
    <row r="12521" s="391" customFormat="1" customHeight="1"/>
    <row r="12522" s="391" customFormat="1" customHeight="1"/>
    <row r="12523" s="391" customFormat="1" customHeight="1"/>
    <row r="12524" s="391" customFormat="1" customHeight="1"/>
    <row r="12525" s="391" customFormat="1" customHeight="1"/>
    <row r="12526" s="391" customFormat="1" customHeight="1"/>
    <row r="12527" s="391" customFormat="1" customHeight="1"/>
    <row r="12528" s="391" customFormat="1" customHeight="1"/>
    <row r="12529" s="391" customFormat="1" customHeight="1"/>
    <row r="12530" s="391" customFormat="1" customHeight="1"/>
    <row r="12531" s="391" customFormat="1" customHeight="1"/>
    <row r="12532" s="391" customFormat="1" customHeight="1"/>
    <row r="12533" s="391" customFormat="1" customHeight="1"/>
    <row r="12534" s="391" customFormat="1" customHeight="1"/>
    <row r="12535" s="391" customFormat="1" customHeight="1"/>
    <row r="12536" s="391" customFormat="1" customHeight="1"/>
    <row r="12537" s="391" customFormat="1" customHeight="1"/>
    <row r="12538" s="391" customFormat="1" customHeight="1"/>
    <row r="12539" s="391" customFormat="1" customHeight="1"/>
    <row r="12540" s="391" customFormat="1" customHeight="1"/>
    <row r="12541" s="391" customFormat="1" customHeight="1"/>
    <row r="12542" s="391" customFormat="1" customHeight="1"/>
    <row r="12543" s="391" customFormat="1" customHeight="1"/>
    <row r="12544" s="391" customFormat="1" customHeight="1"/>
    <row r="12545" s="391" customFormat="1" customHeight="1"/>
    <row r="12546" s="391" customFormat="1" customHeight="1"/>
    <row r="12547" s="391" customFormat="1" customHeight="1"/>
    <row r="12548" s="391" customFormat="1" customHeight="1"/>
    <row r="12549" s="391" customFormat="1" customHeight="1"/>
    <row r="12550" s="391" customFormat="1" customHeight="1"/>
    <row r="12551" s="391" customFormat="1" customHeight="1"/>
    <row r="12552" s="391" customFormat="1" customHeight="1"/>
    <row r="12553" s="391" customFormat="1" customHeight="1"/>
    <row r="12554" s="391" customFormat="1" customHeight="1"/>
    <row r="12555" s="391" customFormat="1" customHeight="1"/>
    <row r="12556" s="391" customFormat="1" customHeight="1"/>
    <row r="12557" s="391" customFormat="1" customHeight="1"/>
    <row r="12558" s="391" customFormat="1" customHeight="1"/>
    <row r="12559" s="391" customFormat="1" customHeight="1"/>
    <row r="12560" s="391" customFormat="1" customHeight="1"/>
    <row r="12561" s="391" customFormat="1" customHeight="1"/>
    <row r="12562" s="391" customFormat="1" customHeight="1"/>
    <row r="12563" s="391" customFormat="1" customHeight="1"/>
    <row r="12564" s="391" customFormat="1" customHeight="1"/>
    <row r="12565" s="391" customFormat="1" customHeight="1"/>
    <row r="12566" s="391" customFormat="1" customHeight="1"/>
    <row r="12567" s="391" customFormat="1" customHeight="1"/>
    <row r="12568" s="391" customFormat="1" customHeight="1"/>
    <row r="12569" s="391" customFormat="1" customHeight="1"/>
    <row r="12570" s="391" customFormat="1" customHeight="1"/>
    <row r="12571" s="391" customFormat="1" customHeight="1"/>
    <row r="12572" s="391" customFormat="1" customHeight="1"/>
    <row r="12573" s="391" customFormat="1" customHeight="1"/>
    <row r="12574" s="391" customFormat="1" customHeight="1"/>
    <row r="12575" s="391" customFormat="1" customHeight="1"/>
    <row r="12576" s="391" customFormat="1" customHeight="1"/>
    <row r="12577" s="391" customFormat="1" customHeight="1"/>
    <row r="12578" s="391" customFormat="1" customHeight="1"/>
    <row r="12579" s="391" customFormat="1" customHeight="1"/>
    <row r="12580" s="391" customFormat="1" customHeight="1"/>
    <row r="12581" s="391" customFormat="1" customHeight="1"/>
    <row r="12582" s="391" customFormat="1" customHeight="1"/>
    <row r="12583" s="391" customFormat="1" customHeight="1"/>
    <row r="12584" s="391" customFormat="1" customHeight="1"/>
    <row r="12585" s="391" customFormat="1" customHeight="1"/>
    <row r="12586" s="391" customFormat="1" customHeight="1"/>
    <row r="12587" s="391" customFormat="1" customHeight="1"/>
    <row r="12588" s="391" customFormat="1" customHeight="1"/>
    <row r="12589" s="391" customFormat="1" customHeight="1"/>
    <row r="12590" s="391" customFormat="1" customHeight="1"/>
    <row r="12591" s="391" customFormat="1" customHeight="1"/>
    <row r="12592" s="391" customFormat="1" customHeight="1"/>
    <row r="12593" s="391" customFormat="1" customHeight="1"/>
    <row r="12594" s="391" customFormat="1" customHeight="1"/>
    <row r="12595" s="391" customFormat="1" customHeight="1"/>
    <row r="12596" s="391" customFormat="1" customHeight="1"/>
    <row r="12597" s="391" customFormat="1" customHeight="1"/>
    <row r="12598" s="391" customFormat="1" customHeight="1"/>
    <row r="12599" s="391" customFormat="1" customHeight="1"/>
    <row r="12600" s="391" customFormat="1" customHeight="1"/>
    <row r="12601" s="391" customFormat="1" customHeight="1"/>
    <row r="12602" s="391" customFormat="1" customHeight="1"/>
    <row r="12603" s="391" customFormat="1" customHeight="1"/>
    <row r="12604" s="391" customFormat="1" customHeight="1"/>
    <row r="12605" s="391" customFormat="1" customHeight="1"/>
    <row r="12606" s="391" customFormat="1" customHeight="1"/>
    <row r="12607" s="391" customFormat="1" customHeight="1"/>
    <row r="12608" s="391" customFormat="1" customHeight="1"/>
    <row r="12609" s="391" customFormat="1" customHeight="1"/>
    <row r="12610" s="391" customFormat="1" customHeight="1"/>
    <row r="12611" s="391" customFormat="1" customHeight="1"/>
    <row r="12612" s="391" customFormat="1" customHeight="1"/>
    <row r="12613" s="391" customFormat="1" customHeight="1"/>
    <row r="12614" s="391" customFormat="1" customHeight="1"/>
    <row r="12615" s="391" customFormat="1" customHeight="1"/>
    <row r="12616" s="391" customFormat="1" customHeight="1"/>
    <row r="12617" s="391" customFormat="1" customHeight="1"/>
    <row r="12618" s="391" customFormat="1" customHeight="1"/>
    <row r="12619" s="391" customFormat="1" customHeight="1"/>
    <row r="12620" s="391" customFormat="1" customHeight="1"/>
    <row r="12621" s="391" customFormat="1" customHeight="1"/>
    <row r="12622" s="391" customFormat="1" customHeight="1"/>
    <row r="12623" s="391" customFormat="1" customHeight="1"/>
    <row r="12624" s="391" customFormat="1" customHeight="1"/>
    <row r="12625" s="391" customFormat="1" customHeight="1"/>
    <row r="12626" s="391" customFormat="1" customHeight="1"/>
    <row r="12627" s="391" customFormat="1" customHeight="1"/>
    <row r="12628" s="391" customFormat="1" customHeight="1"/>
    <row r="12629" s="391" customFormat="1" customHeight="1"/>
    <row r="12630" s="391" customFormat="1" customHeight="1"/>
    <row r="12631" s="391" customFormat="1" customHeight="1"/>
    <row r="12632" s="391" customFormat="1" customHeight="1"/>
    <row r="12633" s="391" customFormat="1" customHeight="1"/>
    <row r="12634" s="391" customFormat="1" customHeight="1"/>
    <row r="12635" s="391" customFormat="1" customHeight="1"/>
    <row r="12636" s="391" customFormat="1" customHeight="1"/>
    <row r="12637" s="391" customFormat="1" customHeight="1"/>
    <row r="12638" s="391" customFormat="1" customHeight="1"/>
    <row r="12639" s="391" customFormat="1" customHeight="1"/>
    <row r="12640" s="391" customFormat="1" customHeight="1"/>
    <row r="12641" s="391" customFormat="1" customHeight="1"/>
    <row r="12642" s="391" customFormat="1" customHeight="1"/>
    <row r="12643" s="391" customFormat="1" customHeight="1"/>
    <row r="12644" s="391" customFormat="1" customHeight="1"/>
    <row r="12645" s="391" customFormat="1" customHeight="1"/>
    <row r="12646" s="391" customFormat="1" customHeight="1"/>
    <row r="12647" s="391" customFormat="1" customHeight="1"/>
    <row r="12648" s="391" customFormat="1" customHeight="1"/>
    <row r="12649" s="391" customFormat="1" customHeight="1"/>
    <row r="12650" s="391" customFormat="1" customHeight="1"/>
    <row r="12651" s="391" customFormat="1" customHeight="1"/>
    <row r="12652" s="391" customFormat="1" customHeight="1"/>
    <row r="12653" s="391" customFormat="1" customHeight="1"/>
    <row r="12654" s="391" customFormat="1" customHeight="1"/>
    <row r="12655" s="391" customFormat="1" customHeight="1"/>
    <row r="12656" s="391" customFormat="1" customHeight="1"/>
    <row r="12657" s="391" customFormat="1" customHeight="1"/>
    <row r="12658" s="391" customFormat="1" customHeight="1"/>
    <row r="12659" s="391" customFormat="1" customHeight="1"/>
    <row r="12660" s="391" customFormat="1" customHeight="1"/>
    <row r="12661" s="391" customFormat="1" customHeight="1"/>
    <row r="12662" s="391" customFormat="1" customHeight="1"/>
    <row r="12663" s="391" customFormat="1" customHeight="1"/>
    <row r="12664" s="391" customFormat="1" customHeight="1"/>
    <row r="12665" s="391" customFormat="1" customHeight="1"/>
    <row r="12666" s="391" customFormat="1" customHeight="1"/>
    <row r="12667" s="391" customFormat="1" customHeight="1"/>
    <row r="12668" s="391" customFormat="1" customHeight="1"/>
    <row r="12669" s="391" customFormat="1" customHeight="1"/>
    <row r="12670" s="391" customFormat="1" customHeight="1"/>
    <row r="12671" s="391" customFormat="1" customHeight="1"/>
    <row r="12672" s="391" customFormat="1" customHeight="1"/>
    <row r="12673" s="391" customFormat="1" customHeight="1"/>
    <row r="12674" s="391" customFormat="1" customHeight="1"/>
    <row r="12675" s="391" customFormat="1" customHeight="1"/>
    <row r="12676" s="391" customFormat="1" customHeight="1"/>
    <row r="12677" s="391" customFormat="1" customHeight="1"/>
    <row r="12678" s="391" customFormat="1" customHeight="1"/>
    <row r="12679" s="391" customFormat="1" customHeight="1"/>
    <row r="12680" s="391" customFormat="1" customHeight="1"/>
    <row r="12681" s="391" customFormat="1" customHeight="1"/>
    <row r="12682" s="391" customFormat="1" customHeight="1"/>
    <row r="12683" s="391" customFormat="1" customHeight="1"/>
    <row r="12684" s="391" customFormat="1" customHeight="1"/>
    <row r="12685" s="391" customFormat="1" customHeight="1"/>
    <row r="12686" s="391" customFormat="1" customHeight="1"/>
    <row r="12687" s="391" customFormat="1" customHeight="1"/>
    <row r="12688" s="391" customFormat="1" customHeight="1"/>
    <row r="12689" s="391" customFormat="1" customHeight="1"/>
    <row r="12690" s="391" customFormat="1" customHeight="1"/>
    <row r="12691" s="391" customFormat="1" customHeight="1"/>
    <row r="12692" s="391" customFormat="1" customHeight="1"/>
    <row r="12693" s="391" customFormat="1" customHeight="1"/>
    <row r="12694" s="391" customFormat="1" customHeight="1"/>
    <row r="12695" s="391" customFormat="1" customHeight="1"/>
    <row r="12696" s="391" customFormat="1" customHeight="1"/>
    <row r="12697" s="391" customFormat="1" customHeight="1"/>
    <row r="12698" s="391" customFormat="1" customHeight="1"/>
    <row r="12699" s="391" customFormat="1" customHeight="1"/>
    <row r="12700" s="391" customFormat="1" customHeight="1"/>
    <row r="12701" s="391" customFormat="1" customHeight="1"/>
    <row r="12702" s="391" customFormat="1" customHeight="1"/>
    <row r="12703" s="391" customFormat="1" customHeight="1"/>
    <row r="12704" s="391" customFormat="1" customHeight="1"/>
    <row r="12705" s="391" customFormat="1" customHeight="1"/>
    <row r="12706" s="391" customFormat="1" customHeight="1"/>
    <row r="12707" s="391" customFormat="1" customHeight="1"/>
    <row r="12708" s="391" customFormat="1" customHeight="1"/>
    <row r="12709" s="391" customFormat="1" customHeight="1"/>
    <row r="12710" s="391" customFormat="1" customHeight="1"/>
    <row r="12711" s="391" customFormat="1" customHeight="1"/>
    <row r="12712" s="391" customFormat="1" customHeight="1"/>
    <row r="12713" s="391" customFormat="1" customHeight="1"/>
    <row r="12714" s="391" customFormat="1" customHeight="1"/>
    <row r="12715" s="391" customFormat="1" customHeight="1"/>
    <row r="12716" s="391" customFormat="1" customHeight="1"/>
    <row r="12717" s="391" customFormat="1" customHeight="1"/>
    <row r="12718" s="391" customFormat="1" customHeight="1"/>
    <row r="12719" s="391" customFormat="1" customHeight="1"/>
    <row r="12720" s="391" customFormat="1" customHeight="1"/>
    <row r="12721" s="391" customFormat="1" customHeight="1"/>
    <row r="12722" s="391" customFormat="1" customHeight="1"/>
    <row r="12723" s="391" customFormat="1" customHeight="1"/>
    <row r="12724" s="391" customFormat="1" customHeight="1"/>
    <row r="12725" s="391" customFormat="1" customHeight="1"/>
    <row r="12726" s="391" customFormat="1" customHeight="1"/>
    <row r="12727" s="391" customFormat="1" customHeight="1"/>
    <row r="12728" s="391" customFormat="1" customHeight="1"/>
    <row r="12729" s="391" customFormat="1" customHeight="1"/>
    <row r="12730" s="391" customFormat="1" customHeight="1"/>
    <row r="12731" s="391" customFormat="1" customHeight="1"/>
    <row r="12732" s="391" customFormat="1" customHeight="1"/>
    <row r="12733" s="391" customFormat="1" customHeight="1"/>
    <row r="12734" s="391" customFormat="1" customHeight="1"/>
    <row r="12735" s="391" customFormat="1" customHeight="1"/>
    <row r="12736" s="391" customFormat="1" customHeight="1"/>
    <row r="12737" s="391" customFormat="1" customHeight="1"/>
    <row r="12738" s="391" customFormat="1" customHeight="1"/>
    <row r="12739" s="391" customFormat="1" customHeight="1"/>
    <row r="12740" s="391" customFormat="1" customHeight="1"/>
    <row r="12741" s="391" customFormat="1" customHeight="1"/>
    <row r="12742" s="391" customFormat="1" customHeight="1"/>
    <row r="12743" s="391" customFormat="1" customHeight="1"/>
    <row r="12744" s="391" customFormat="1" customHeight="1"/>
    <row r="12745" s="391" customFormat="1" customHeight="1"/>
    <row r="12746" s="391" customFormat="1" customHeight="1"/>
    <row r="12747" s="391" customFormat="1" customHeight="1"/>
    <row r="12748" s="391" customFormat="1" customHeight="1"/>
    <row r="12749" s="391" customFormat="1" customHeight="1"/>
    <row r="12750" s="391" customFormat="1" customHeight="1"/>
    <row r="12751" s="391" customFormat="1" customHeight="1"/>
    <row r="12752" s="391" customFormat="1" customHeight="1"/>
    <row r="12753" s="391" customFormat="1" customHeight="1"/>
    <row r="12754" s="391" customFormat="1" customHeight="1"/>
    <row r="12755" s="391" customFormat="1" customHeight="1"/>
    <row r="12756" s="391" customFormat="1" customHeight="1"/>
    <row r="12757" s="391" customFormat="1" customHeight="1"/>
    <row r="12758" s="391" customFormat="1" customHeight="1"/>
    <row r="12759" s="391" customFormat="1" customHeight="1"/>
    <row r="12760" s="391" customFormat="1" customHeight="1"/>
    <row r="12761" s="391" customFormat="1" customHeight="1"/>
    <row r="12762" s="391" customFormat="1" customHeight="1"/>
    <row r="12763" s="391" customFormat="1" customHeight="1"/>
    <row r="12764" s="391" customFormat="1" customHeight="1"/>
    <row r="12765" s="391" customFormat="1" customHeight="1"/>
    <row r="12766" s="391" customFormat="1" customHeight="1"/>
    <row r="12767" s="391" customFormat="1" customHeight="1"/>
    <row r="12768" s="391" customFormat="1" customHeight="1"/>
    <row r="12769" s="391" customFormat="1" customHeight="1"/>
    <row r="12770" s="391" customFormat="1" customHeight="1"/>
    <row r="12771" s="391" customFormat="1" customHeight="1"/>
    <row r="12772" s="391" customFormat="1" customHeight="1"/>
    <row r="12773" s="391" customFormat="1" customHeight="1"/>
    <row r="12774" s="391" customFormat="1" customHeight="1"/>
    <row r="12775" s="391" customFormat="1" customHeight="1"/>
    <row r="12776" s="391" customFormat="1" customHeight="1"/>
    <row r="12777" s="391" customFormat="1" customHeight="1"/>
    <row r="12778" s="391" customFormat="1" customHeight="1"/>
    <row r="12779" s="391" customFormat="1" customHeight="1"/>
    <row r="12780" s="391" customFormat="1" customHeight="1"/>
    <row r="12781" s="391" customFormat="1" customHeight="1"/>
    <row r="12782" s="391" customFormat="1" customHeight="1"/>
    <row r="12783" s="391" customFormat="1" customHeight="1"/>
    <row r="12784" s="391" customFormat="1" customHeight="1"/>
    <row r="12785" s="391" customFormat="1" customHeight="1"/>
    <row r="12786" s="391" customFormat="1" customHeight="1"/>
    <row r="12787" s="391" customFormat="1" customHeight="1"/>
    <row r="12788" s="391" customFormat="1" customHeight="1"/>
    <row r="12789" s="391" customFormat="1" customHeight="1"/>
    <row r="12790" s="391" customFormat="1" customHeight="1"/>
    <row r="12791" s="391" customFormat="1" customHeight="1"/>
    <row r="12792" s="391" customFormat="1" customHeight="1"/>
    <row r="12793" s="391" customFormat="1" customHeight="1"/>
    <row r="12794" s="391" customFormat="1" customHeight="1"/>
    <row r="12795" s="391" customFormat="1" customHeight="1"/>
    <row r="12796" s="391" customFormat="1" customHeight="1"/>
    <row r="12797" s="391" customFormat="1" customHeight="1"/>
    <row r="12798" s="391" customFormat="1" customHeight="1"/>
    <row r="12799" s="391" customFormat="1" customHeight="1"/>
    <row r="12800" s="391" customFormat="1" customHeight="1"/>
    <row r="12801" s="391" customFormat="1" customHeight="1"/>
    <row r="12802" s="391" customFormat="1" customHeight="1"/>
    <row r="12803" s="391" customFormat="1" customHeight="1"/>
    <row r="12804" s="391" customFormat="1" customHeight="1"/>
    <row r="12805" s="391" customFormat="1" customHeight="1"/>
    <row r="12806" s="391" customFormat="1" customHeight="1"/>
    <row r="12807" s="391" customFormat="1" customHeight="1"/>
    <row r="12808" s="391" customFormat="1" customHeight="1"/>
    <row r="12809" s="391" customFormat="1" customHeight="1"/>
    <row r="12810" s="391" customFormat="1" customHeight="1"/>
    <row r="12811" s="391" customFormat="1" customHeight="1"/>
    <row r="12812" s="391" customFormat="1" customHeight="1"/>
    <row r="12813" s="391" customFormat="1" customHeight="1"/>
    <row r="12814" s="391" customFormat="1" customHeight="1"/>
    <row r="12815" s="391" customFormat="1" customHeight="1"/>
    <row r="12816" s="391" customFormat="1" customHeight="1"/>
    <row r="12817" s="391" customFormat="1" customHeight="1"/>
    <row r="12818" s="391" customFormat="1" customHeight="1"/>
    <row r="12819" s="391" customFormat="1" customHeight="1"/>
    <row r="12820" s="391" customFormat="1" customHeight="1"/>
    <row r="12821" s="391" customFormat="1" customHeight="1"/>
    <row r="12822" s="391" customFormat="1" customHeight="1"/>
    <row r="12823" s="391" customFormat="1" customHeight="1"/>
    <row r="12824" s="391" customFormat="1" customHeight="1"/>
    <row r="12825" s="391" customFormat="1" customHeight="1"/>
    <row r="12826" s="391" customFormat="1" customHeight="1"/>
    <row r="12827" s="391" customFormat="1" customHeight="1"/>
    <row r="12828" s="391" customFormat="1" customHeight="1"/>
    <row r="12829" s="391" customFormat="1" customHeight="1"/>
    <row r="12830" s="391" customFormat="1" customHeight="1"/>
    <row r="12831" s="391" customFormat="1" customHeight="1"/>
    <row r="12832" s="391" customFormat="1" customHeight="1"/>
    <row r="12833" s="391" customFormat="1" customHeight="1"/>
    <row r="12834" s="391" customFormat="1" customHeight="1"/>
    <row r="12835" s="391" customFormat="1" customHeight="1"/>
    <row r="12836" s="391" customFormat="1" customHeight="1"/>
    <row r="12837" s="391" customFormat="1" customHeight="1"/>
    <row r="12838" s="391" customFormat="1" customHeight="1"/>
    <row r="12839" s="391" customFormat="1" customHeight="1"/>
    <row r="12840" s="391" customFormat="1" customHeight="1"/>
    <row r="12841" s="391" customFormat="1" customHeight="1"/>
    <row r="12842" s="391" customFormat="1" customHeight="1"/>
    <row r="12843" s="391" customFormat="1" customHeight="1"/>
    <row r="12844" s="391" customFormat="1" customHeight="1"/>
    <row r="12845" s="391" customFormat="1" customHeight="1"/>
    <row r="12846" s="391" customFormat="1" customHeight="1"/>
    <row r="12847" s="391" customFormat="1" customHeight="1"/>
    <row r="12848" s="391" customFormat="1" customHeight="1"/>
    <row r="12849" s="391" customFormat="1" customHeight="1"/>
    <row r="12850" s="391" customFormat="1" customHeight="1"/>
    <row r="12851" s="391" customFormat="1" customHeight="1"/>
    <row r="12852" s="391" customFormat="1" customHeight="1"/>
    <row r="12853" s="391" customFormat="1" customHeight="1"/>
    <row r="12854" s="391" customFormat="1" customHeight="1"/>
    <row r="12855" s="391" customFormat="1" customHeight="1"/>
    <row r="12856" s="391" customFormat="1" customHeight="1"/>
    <row r="12857" s="391" customFormat="1" customHeight="1"/>
    <row r="12858" s="391" customFormat="1" customHeight="1"/>
    <row r="12859" s="391" customFormat="1" customHeight="1"/>
    <row r="12860" s="391" customFormat="1" customHeight="1"/>
    <row r="12861" s="391" customFormat="1" customHeight="1"/>
    <row r="12862" s="391" customFormat="1" customHeight="1"/>
    <row r="12863" s="391" customFormat="1" customHeight="1"/>
    <row r="12864" s="391" customFormat="1" customHeight="1"/>
    <row r="12865" s="391" customFormat="1" customHeight="1"/>
    <row r="12866" s="391" customFormat="1" customHeight="1"/>
    <row r="12867" s="391" customFormat="1" customHeight="1"/>
    <row r="12868" s="391" customFormat="1" customHeight="1"/>
    <row r="12869" s="391" customFormat="1" customHeight="1"/>
    <row r="12870" s="391" customFormat="1" customHeight="1"/>
    <row r="12871" s="391" customFormat="1" customHeight="1"/>
    <row r="12872" s="391" customFormat="1" customHeight="1"/>
    <row r="12873" s="391" customFormat="1" customHeight="1"/>
    <row r="12874" s="391" customFormat="1" customHeight="1"/>
    <row r="12875" s="391" customFormat="1" customHeight="1"/>
    <row r="12876" s="391" customFormat="1" customHeight="1"/>
    <row r="12877" s="391" customFormat="1" customHeight="1"/>
    <row r="12878" s="391" customFormat="1" customHeight="1"/>
    <row r="12879" s="391" customFormat="1" customHeight="1"/>
    <row r="12880" s="391" customFormat="1" customHeight="1"/>
    <row r="12881" s="391" customFormat="1" customHeight="1"/>
    <row r="12882" s="391" customFormat="1" customHeight="1"/>
    <row r="12883" s="391" customFormat="1" customHeight="1"/>
    <row r="12884" s="391" customFormat="1" customHeight="1"/>
    <row r="12885" s="391" customFormat="1" customHeight="1"/>
    <row r="12886" s="391" customFormat="1" customHeight="1"/>
    <row r="12887" s="391" customFormat="1" customHeight="1"/>
    <row r="12888" s="391" customFormat="1" customHeight="1"/>
    <row r="12889" s="391" customFormat="1" customHeight="1"/>
    <row r="12890" s="391" customFormat="1" customHeight="1"/>
    <row r="12891" s="391" customFormat="1" customHeight="1"/>
    <row r="12892" s="391" customFormat="1" customHeight="1"/>
    <row r="12893" s="391" customFormat="1" customHeight="1"/>
    <row r="12894" s="391" customFormat="1" customHeight="1"/>
    <row r="12895" s="391" customFormat="1" customHeight="1"/>
    <row r="12896" s="391" customFormat="1" customHeight="1"/>
    <row r="12897" s="391" customFormat="1" customHeight="1"/>
    <row r="12898" s="391" customFormat="1" customHeight="1"/>
    <row r="12899" s="391" customFormat="1" customHeight="1"/>
    <row r="12900" s="391" customFormat="1" customHeight="1"/>
    <row r="12901" s="391" customFormat="1" customHeight="1"/>
    <row r="12902" s="391" customFormat="1" customHeight="1"/>
    <row r="12903" s="391" customFormat="1" customHeight="1"/>
    <row r="12904" s="391" customFormat="1" customHeight="1"/>
    <row r="12905" s="391" customFormat="1" customHeight="1"/>
    <row r="12906" s="391" customFormat="1" customHeight="1"/>
    <row r="12907" s="391" customFormat="1" customHeight="1"/>
    <row r="12908" s="391" customFormat="1" customHeight="1"/>
    <row r="12909" s="391" customFormat="1" customHeight="1"/>
    <row r="12910" s="391" customFormat="1" customHeight="1"/>
    <row r="12911" s="391" customFormat="1" customHeight="1"/>
    <row r="12912" s="391" customFormat="1" customHeight="1"/>
    <row r="12913" s="391" customFormat="1" customHeight="1"/>
    <row r="12914" s="391" customFormat="1" customHeight="1"/>
    <row r="12915" s="391" customFormat="1" customHeight="1"/>
    <row r="12916" s="391" customFormat="1" customHeight="1"/>
    <row r="12917" s="391" customFormat="1" customHeight="1"/>
    <row r="12918" s="391" customFormat="1" customHeight="1"/>
    <row r="12919" s="391" customFormat="1" customHeight="1"/>
    <row r="12920" s="391" customFormat="1" customHeight="1"/>
    <row r="12921" s="391" customFormat="1" customHeight="1"/>
    <row r="12922" s="391" customFormat="1" customHeight="1"/>
    <row r="12923" s="391" customFormat="1" customHeight="1"/>
    <row r="12924" s="391" customFormat="1" customHeight="1"/>
    <row r="12925" s="391" customFormat="1" customHeight="1"/>
    <row r="12926" s="391" customFormat="1" customHeight="1"/>
    <row r="12927" s="391" customFormat="1" customHeight="1"/>
    <row r="12928" s="391" customFormat="1" customHeight="1"/>
    <row r="12929" s="391" customFormat="1" customHeight="1"/>
    <row r="12930" s="391" customFormat="1" customHeight="1"/>
    <row r="12931" s="391" customFormat="1" customHeight="1"/>
    <row r="12932" s="391" customFormat="1" customHeight="1"/>
    <row r="12933" s="391" customFormat="1" customHeight="1"/>
    <row r="12934" s="391" customFormat="1" customHeight="1"/>
    <row r="12935" s="391" customFormat="1" customHeight="1"/>
    <row r="12936" s="391" customFormat="1" customHeight="1"/>
    <row r="12937" s="391" customFormat="1" customHeight="1"/>
    <row r="12938" s="391" customFormat="1" customHeight="1"/>
    <row r="12939" s="391" customFormat="1" customHeight="1"/>
    <row r="12940" s="391" customFormat="1" customHeight="1"/>
    <row r="12941" s="391" customFormat="1" customHeight="1"/>
    <row r="12942" s="391" customFormat="1" customHeight="1"/>
    <row r="12943" s="391" customFormat="1" customHeight="1"/>
    <row r="12944" s="391" customFormat="1" customHeight="1"/>
    <row r="12945" s="391" customFormat="1" customHeight="1"/>
    <row r="12946" s="391" customFormat="1" customHeight="1"/>
    <row r="12947" s="391" customFormat="1" customHeight="1"/>
    <row r="12948" s="391" customFormat="1" customHeight="1"/>
    <row r="12949" s="391" customFormat="1" customHeight="1"/>
    <row r="12950" s="391" customFormat="1" customHeight="1"/>
    <row r="12951" s="391" customFormat="1" customHeight="1"/>
    <row r="12952" s="391" customFormat="1" customHeight="1"/>
    <row r="12953" s="391" customFormat="1" customHeight="1"/>
    <row r="12954" s="391" customFormat="1" customHeight="1"/>
    <row r="12955" s="391" customFormat="1" customHeight="1"/>
    <row r="12956" s="391" customFormat="1" customHeight="1"/>
    <row r="12957" s="391" customFormat="1" customHeight="1"/>
    <row r="12958" s="391" customFormat="1" customHeight="1"/>
    <row r="12959" s="391" customFormat="1" customHeight="1"/>
    <row r="12960" s="391" customFormat="1" customHeight="1"/>
    <row r="12961" s="391" customFormat="1" customHeight="1"/>
    <row r="12962" s="391" customFormat="1" customHeight="1"/>
    <row r="12963" s="391" customFormat="1" customHeight="1"/>
    <row r="12964" s="391" customFormat="1" customHeight="1"/>
    <row r="12965" s="391" customFormat="1" customHeight="1"/>
    <row r="12966" s="391" customFormat="1" customHeight="1"/>
    <row r="12967" s="391" customFormat="1" customHeight="1"/>
    <row r="12968" s="391" customFormat="1" customHeight="1"/>
    <row r="12969" s="391" customFormat="1" customHeight="1"/>
    <row r="12970" s="391" customFormat="1" customHeight="1"/>
    <row r="12971" s="391" customFormat="1" customHeight="1"/>
    <row r="12972" s="391" customFormat="1" customHeight="1"/>
    <row r="12973" s="391" customFormat="1" customHeight="1"/>
    <row r="12974" s="391" customFormat="1" customHeight="1"/>
    <row r="12975" s="391" customFormat="1" customHeight="1"/>
    <row r="12976" s="391" customFormat="1" customHeight="1"/>
    <row r="12977" s="391" customFormat="1" customHeight="1"/>
    <row r="12978" s="391" customFormat="1" customHeight="1"/>
    <row r="12979" s="391" customFormat="1" customHeight="1"/>
    <row r="12980" s="391" customFormat="1" customHeight="1"/>
    <row r="12981" s="391" customFormat="1" customHeight="1"/>
    <row r="12982" s="391" customFormat="1" customHeight="1"/>
    <row r="12983" s="391" customFormat="1" customHeight="1"/>
    <row r="12984" s="391" customFormat="1" customHeight="1"/>
    <row r="12985" s="391" customFormat="1" customHeight="1"/>
    <row r="12986" s="391" customFormat="1" customHeight="1"/>
    <row r="12987" s="391" customFormat="1" customHeight="1"/>
    <row r="12988" s="391" customFormat="1" customHeight="1"/>
    <row r="12989" s="391" customFormat="1" customHeight="1"/>
    <row r="12990" s="391" customFormat="1" customHeight="1"/>
    <row r="12991" s="391" customFormat="1" customHeight="1"/>
    <row r="12992" s="391" customFormat="1" customHeight="1"/>
    <row r="12993" s="391" customFormat="1" customHeight="1"/>
    <row r="12994" s="391" customFormat="1" customHeight="1"/>
    <row r="12995" s="391" customFormat="1" customHeight="1"/>
    <row r="12996" s="391" customFormat="1" customHeight="1"/>
    <row r="12997" s="391" customFormat="1" customHeight="1"/>
    <row r="12998" s="391" customFormat="1" customHeight="1"/>
    <row r="12999" s="391" customFormat="1" customHeight="1"/>
    <row r="13000" s="391" customFormat="1" customHeight="1"/>
    <row r="13001" s="391" customFormat="1" customHeight="1"/>
    <row r="13002" s="391" customFormat="1" customHeight="1"/>
    <row r="13003" s="391" customFormat="1" customHeight="1"/>
    <row r="13004" s="391" customFormat="1" customHeight="1"/>
    <row r="13005" s="391" customFormat="1" customHeight="1"/>
    <row r="13006" s="391" customFormat="1" customHeight="1"/>
    <row r="13007" s="391" customFormat="1" customHeight="1"/>
    <row r="13008" s="391" customFormat="1" customHeight="1"/>
    <row r="13009" s="391" customFormat="1" customHeight="1"/>
    <row r="13010" s="391" customFormat="1" customHeight="1"/>
    <row r="13011" s="391" customFormat="1" customHeight="1"/>
    <row r="13012" s="391" customFormat="1" customHeight="1"/>
    <row r="13013" s="391" customFormat="1" customHeight="1"/>
    <row r="13014" s="391" customFormat="1" customHeight="1"/>
    <row r="13015" s="391" customFormat="1" customHeight="1"/>
    <row r="13016" s="391" customFormat="1" customHeight="1"/>
    <row r="13017" s="391" customFormat="1" customHeight="1"/>
    <row r="13018" s="391" customFormat="1" customHeight="1"/>
    <row r="13019" s="391" customFormat="1" customHeight="1"/>
    <row r="13020" s="391" customFormat="1" customHeight="1"/>
    <row r="13021" s="391" customFormat="1" customHeight="1"/>
    <row r="13022" s="391" customFormat="1" customHeight="1"/>
    <row r="13023" s="391" customFormat="1" customHeight="1"/>
    <row r="13024" s="391" customFormat="1" customHeight="1"/>
    <row r="13025" s="391" customFormat="1" customHeight="1"/>
    <row r="13026" s="391" customFormat="1" customHeight="1"/>
    <row r="13027" s="391" customFormat="1" customHeight="1"/>
    <row r="13028" s="391" customFormat="1" customHeight="1"/>
    <row r="13029" s="391" customFormat="1" customHeight="1"/>
    <row r="13030" s="391" customFormat="1" customHeight="1"/>
    <row r="13031" s="391" customFormat="1" customHeight="1"/>
    <row r="13032" s="391" customFormat="1" customHeight="1"/>
    <row r="13033" s="391" customFormat="1" customHeight="1"/>
    <row r="13034" s="391" customFormat="1" customHeight="1"/>
    <row r="13035" s="391" customFormat="1" customHeight="1"/>
    <row r="13036" s="391" customFormat="1" customHeight="1"/>
    <row r="13037" s="391" customFormat="1" customHeight="1"/>
    <row r="13038" s="391" customFormat="1" customHeight="1"/>
    <row r="13039" s="391" customFormat="1" customHeight="1"/>
    <row r="13040" s="391" customFormat="1" customHeight="1"/>
    <row r="13041" s="391" customFormat="1" customHeight="1"/>
    <row r="13042" s="391" customFormat="1" customHeight="1"/>
    <row r="13043" s="391" customFormat="1" customHeight="1"/>
    <row r="13044" s="391" customFormat="1" customHeight="1"/>
    <row r="13045" s="391" customFormat="1" customHeight="1"/>
    <row r="13046" s="391" customFormat="1" customHeight="1"/>
    <row r="13047" s="391" customFormat="1" customHeight="1"/>
    <row r="13048" s="391" customFormat="1" customHeight="1"/>
    <row r="13049" s="391" customFormat="1" customHeight="1"/>
    <row r="13050" s="391" customFormat="1" customHeight="1"/>
    <row r="13051" s="391" customFormat="1" customHeight="1"/>
    <row r="13052" s="391" customFormat="1" customHeight="1"/>
    <row r="13053" s="391" customFormat="1" customHeight="1"/>
    <row r="13054" s="391" customFormat="1" customHeight="1"/>
    <row r="13055" s="391" customFormat="1" customHeight="1"/>
    <row r="13056" s="391" customFormat="1" customHeight="1"/>
    <row r="13057" s="391" customFormat="1" customHeight="1"/>
    <row r="13058" s="391" customFormat="1" customHeight="1"/>
    <row r="13059" s="391" customFormat="1" customHeight="1"/>
    <row r="13060" s="391" customFormat="1" customHeight="1"/>
    <row r="13061" s="391" customFormat="1" customHeight="1"/>
    <row r="13062" s="391" customFormat="1" customHeight="1"/>
    <row r="13063" s="391" customFormat="1" customHeight="1"/>
    <row r="13064" s="391" customFormat="1" customHeight="1"/>
    <row r="13065" s="391" customFormat="1" customHeight="1"/>
    <row r="13066" s="391" customFormat="1" customHeight="1"/>
    <row r="13067" s="391" customFormat="1" customHeight="1"/>
    <row r="13068" s="391" customFormat="1" customHeight="1"/>
    <row r="13069" s="391" customFormat="1" customHeight="1"/>
    <row r="13070" s="391" customFormat="1" customHeight="1"/>
    <row r="13071" s="391" customFormat="1" customHeight="1"/>
    <row r="13072" s="391" customFormat="1" customHeight="1"/>
    <row r="13073" s="391" customFormat="1" customHeight="1"/>
    <row r="13074" s="391" customFormat="1" customHeight="1"/>
    <row r="13075" s="391" customFormat="1" customHeight="1"/>
    <row r="13076" s="391" customFormat="1" customHeight="1"/>
    <row r="13077" s="391" customFormat="1" customHeight="1"/>
    <row r="13078" s="391" customFormat="1" customHeight="1"/>
    <row r="13079" s="391" customFormat="1" customHeight="1"/>
    <row r="13080" s="391" customFormat="1" customHeight="1"/>
    <row r="13081" s="391" customFormat="1" customHeight="1"/>
    <row r="13082" s="391" customFormat="1" customHeight="1"/>
    <row r="13083" s="391" customFormat="1" customHeight="1"/>
    <row r="13084" s="391" customFormat="1" customHeight="1"/>
    <row r="13085" s="391" customFormat="1" customHeight="1"/>
    <row r="13086" s="391" customFormat="1" customHeight="1"/>
    <row r="13087" s="391" customFormat="1" customHeight="1"/>
    <row r="13088" s="391" customFormat="1" customHeight="1"/>
    <row r="13089" s="391" customFormat="1" customHeight="1"/>
    <row r="13090" s="391" customFormat="1" customHeight="1"/>
    <row r="13091" s="391" customFormat="1" customHeight="1"/>
    <row r="13092" s="391" customFormat="1" customHeight="1"/>
    <row r="13093" s="391" customFormat="1" customHeight="1"/>
    <row r="13094" s="391" customFormat="1" customHeight="1"/>
    <row r="13095" s="391" customFormat="1" customHeight="1"/>
    <row r="13096" s="391" customFormat="1" customHeight="1"/>
    <row r="13097" s="391" customFormat="1" customHeight="1"/>
    <row r="13098" s="391" customFormat="1" customHeight="1"/>
    <row r="13099" s="391" customFormat="1" customHeight="1"/>
    <row r="13100" s="391" customFormat="1" customHeight="1"/>
    <row r="13101" s="391" customFormat="1" customHeight="1"/>
    <row r="13102" s="391" customFormat="1" customHeight="1"/>
    <row r="13103" s="391" customFormat="1" customHeight="1"/>
    <row r="13104" s="391" customFormat="1" customHeight="1"/>
    <row r="13105" s="391" customFormat="1" customHeight="1"/>
    <row r="13106" s="391" customFormat="1" customHeight="1"/>
    <row r="13107" s="391" customFormat="1" customHeight="1"/>
    <row r="13108" s="391" customFormat="1" customHeight="1"/>
    <row r="13109" s="391" customFormat="1" customHeight="1"/>
    <row r="13110" s="391" customFormat="1" customHeight="1"/>
    <row r="13111" s="391" customFormat="1" customHeight="1"/>
    <row r="13112" s="391" customFormat="1" customHeight="1"/>
    <row r="13113" s="391" customFormat="1" customHeight="1"/>
    <row r="13114" s="391" customFormat="1" customHeight="1"/>
    <row r="13115" s="391" customFormat="1" customHeight="1"/>
    <row r="13116" s="391" customFormat="1" customHeight="1"/>
    <row r="13117" s="391" customFormat="1" customHeight="1"/>
    <row r="13118" s="391" customFormat="1" customHeight="1"/>
    <row r="13119" s="391" customFormat="1" customHeight="1"/>
    <row r="13120" s="391" customFormat="1" customHeight="1"/>
    <row r="13121" s="391" customFormat="1" customHeight="1"/>
    <row r="13122" s="391" customFormat="1" customHeight="1"/>
    <row r="13123" s="391" customFormat="1" customHeight="1"/>
    <row r="13124" s="391" customFormat="1" customHeight="1"/>
    <row r="13125" s="391" customFormat="1" customHeight="1"/>
    <row r="13126" s="391" customFormat="1" customHeight="1"/>
    <row r="13127" s="391" customFormat="1" customHeight="1"/>
    <row r="13128" s="391" customFormat="1" customHeight="1"/>
    <row r="13129" s="391" customFormat="1" customHeight="1"/>
    <row r="13130" s="391" customFormat="1" customHeight="1"/>
    <row r="13131" s="391" customFormat="1" customHeight="1"/>
    <row r="13132" s="391" customFormat="1" customHeight="1"/>
    <row r="13133" s="391" customFormat="1" customHeight="1"/>
    <row r="13134" s="391" customFormat="1" customHeight="1"/>
    <row r="13135" s="391" customFormat="1" customHeight="1"/>
    <row r="13136" s="391" customFormat="1" customHeight="1"/>
    <row r="13137" s="391" customFormat="1" customHeight="1"/>
    <row r="13138" s="391" customFormat="1" customHeight="1"/>
    <row r="13139" s="391" customFormat="1" customHeight="1"/>
    <row r="13140" s="391" customFormat="1" customHeight="1"/>
    <row r="13141" s="391" customFormat="1" customHeight="1"/>
    <row r="13142" s="391" customFormat="1" customHeight="1"/>
    <row r="13143" s="391" customFormat="1" customHeight="1"/>
    <row r="13144" s="391" customFormat="1" customHeight="1"/>
    <row r="13145" s="391" customFormat="1" customHeight="1"/>
    <row r="13146" s="391" customFormat="1" customHeight="1"/>
    <row r="13147" s="391" customFormat="1" customHeight="1"/>
    <row r="13148" s="391" customFormat="1" customHeight="1"/>
    <row r="13149" s="391" customFormat="1" customHeight="1"/>
    <row r="13150" s="391" customFormat="1" customHeight="1"/>
    <row r="13151" s="391" customFormat="1" customHeight="1"/>
    <row r="13152" s="391" customFormat="1" customHeight="1"/>
    <row r="13153" s="391" customFormat="1" customHeight="1"/>
    <row r="13154" s="391" customFormat="1" customHeight="1"/>
    <row r="13155" s="391" customFormat="1" customHeight="1"/>
    <row r="13156" s="391" customFormat="1" customHeight="1"/>
    <row r="13157" s="391" customFormat="1" customHeight="1"/>
    <row r="13158" s="391" customFormat="1" customHeight="1"/>
    <row r="13159" s="391" customFormat="1" customHeight="1"/>
    <row r="13160" s="391" customFormat="1" customHeight="1"/>
    <row r="13161" s="391" customFormat="1" customHeight="1"/>
    <row r="13162" s="391" customFormat="1" customHeight="1"/>
    <row r="13163" s="391" customFormat="1" customHeight="1"/>
    <row r="13164" s="391" customFormat="1" customHeight="1"/>
    <row r="13165" s="391" customFormat="1" customHeight="1"/>
    <row r="13166" s="391" customFormat="1" customHeight="1"/>
    <row r="13167" s="391" customFormat="1" customHeight="1"/>
    <row r="13168" s="391" customFormat="1" customHeight="1"/>
    <row r="13169" s="391" customFormat="1" customHeight="1"/>
    <row r="13170" s="391" customFormat="1" customHeight="1"/>
    <row r="13171" s="391" customFormat="1" customHeight="1"/>
    <row r="13172" s="391" customFormat="1" customHeight="1"/>
    <row r="13173" s="391" customFormat="1" customHeight="1"/>
    <row r="13174" s="391" customFormat="1" customHeight="1"/>
    <row r="13175" s="391" customFormat="1" customHeight="1"/>
    <row r="13176" s="391" customFormat="1" customHeight="1"/>
    <row r="13177" s="391" customFormat="1" customHeight="1"/>
    <row r="13178" s="391" customFormat="1" customHeight="1"/>
    <row r="13179" s="391" customFormat="1" customHeight="1"/>
    <row r="13180" s="391" customFormat="1" customHeight="1"/>
    <row r="13181" s="391" customFormat="1" customHeight="1"/>
    <row r="13182" s="391" customFormat="1" customHeight="1"/>
    <row r="13183" s="391" customFormat="1" customHeight="1"/>
    <row r="13184" s="391" customFormat="1" customHeight="1"/>
    <row r="13185" s="391" customFormat="1" customHeight="1"/>
    <row r="13186" s="391" customFormat="1" customHeight="1"/>
    <row r="13187" s="391" customFormat="1" customHeight="1"/>
    <row r="13188" s="391" customFormat="1" customHeight="1"/>
    <row r="13189" s="391" customFormat="1" customHeight="1"/>
    <row r="13190" s="391" customFormat="1" customHeight="1"/>
    <row r="13191" s="391" customFormat="1" customHeight="1"/>
    <row r="13192" s="391" customFormat="1" customHeight="1"/>
    <row r="13193" s="391" customFormat="1" customHeight="1"/>
    <row r="13194" s="391" customFormat="1" customHeight="1"/>
    <row r="13195" s="391" customFormat="1" customHeight="1"/>
    <row r="13196" s="391" customFormat="1" customHeight="1"/>
    <row r="13197" s="391" customFormat="1" customHeight="1"/>
    <row r="13198" s="391" customFormat="1" customHeight="1"/>
    <row r="13199" s="391" customFormat="1" customHeight="1"/>
    <row r="13200" s="391" customFormat="1" customHeight="1"/>
    <row r="13201" s="391" customFormat="1" customHeight="1"/>
    <row r="13202" s="391" customFormat="1" customHeight="1"/>
    <row r="13203" s="391" customFormat="1" customHeight="1"/>
    <row r="13204" s="391" customFormat="1" customHeight="1"/>
    <row r="13205" s="391" customFormat="1" customHeight="1"/>
    <row r="13206" s="391" customFormat="1" customHeight="1"/>
    <row r="13207" s="391" customFormat="1" customHeight="1"/>
    <row r="13208" s="391" customFormat="1" customHeight="1"/>
    <row r="13209" s="391" customFormat="1" customHeight="1"/>
    <row r="13210" s="391" customFormat="1" customHeight="1"/>
    <row r="13211" s="391" customFormat="1" customHeight="1"/>
    <row r="13212" s="391" customFormat="1" customHeight="1"/>
    <row r="13213" s="391" customFormat="1" customHeight="1"/>
    <row r="13214" s="391" customFormat="1" customHeight="1"/>
    <row r="13215" s="391" customFormat="1" customHeight="1"/>
    <row r="13216" s="391" customFormat="1" customHeight="1"/>
    <row r="13217" s="391" customFormat="1" customHeight="1"/>
    <row r="13218" s="391" customFormat="1" customHeight="1"/>
    <row r="13219" s="391" customFormat="1" customHeight="1"/>
    <row r="13220" s="391" customFormat="1" customHeight="1"/>
    <row r="13221" s="391" customFormat="1" customHeight="1"/>
    <row r="13222" s="391" customFormat="1" customHeight="1"/>
    <row r="13223" s="391" customFormat="1" customHeight="1"/>
    <row r="13224" s="391" customFormat="1" customHeight="1"/>
    <row r="13225" s="391" customFormat="1" customHeight="1"/>
    <row r="13226" s="391" customFormat="1" customHeight="1"/>
    <row r="13227" s="391" customFormat="1" customHeight="1"/>
    <row r="13228" s="391" customFormat="1" customHeight="1"/>
    <row r="13229" s="391" customFormat="1" customHeight="1"/>
    <row r="13230" s="391" customFormat="1" customHeight="1"/>
    <row r="13231" s="391" customFormat="1" customHeight="1"/>
    <row r="13232" s="391" customFormat="1" customHeight="1"/>
    <row r="13233" s="391" customFormat="1" customHeight="1"/>
    <row r="13234" s="391" customFormat="1" customHeight="1"/>
    <row r="13235" s="391" customFormat="1" customHeight="1"/>
    <row r="13236" s="391" customFormat="1" customHeight="1"/>
    <row r="13237" s="391" customFormat="1" customHeight="1"/>
    <row r="13238" s="391" customFormat="1" customHeight="1"/>
    <row r="13239" s="391" customFormat="1" customHeight="1"/>
    <row r="13240" s="391" customFormat="1" customHeight="1"/>
    <row r="13241" s="391" customFormat="1" customHeight="1"/>
    <row r="13242" s="391" customFormat="1" customHeight="1"/>
    <row r="13243" s="391" customFormat="1" customHeight="1"/>
    <row r="13244" s="391" customFormat="1" customHeight="1"/>
    <row r="13245" s="391" customFormat="1" customHeight="1"/>
    <row r="13246" s="391" customFormat="1" customHeight="1"/>
    <row r="13247" s="391" customFormat="1" customHeight="1"/>
    <row r="13248" s="391" customFormat="1" customHeight="1"/>
    <row r="13249" s="391" customFormat="1" customHeight="1"/>
    <row r="13250" s="391" customFormat="1" customHeight="1"/>
    <row r="13251" s="391" customFormat="1" customHeight="1"/>
    <row r="13252" s="391" customFormat="1" customHeight="1"/>
    <row r="13253" s="391" customFormat="1" customHeight="1"/>
    <row r="13254" s="391" customFormat="1" customHeight="1"/>
    <row r="13255" s="391" customFormat="1" customHeight="1"/>
    <row r="13256" s="391" customFormat="1" customHeight="1"/>
    <row r="13257" s="391" customFormat="1" customHeight="1"/>
    <row r="13258" s="391" customFormat="1" customHeight="1"/>
    <row r="13259" s="391" customFormat="1" customHeight="1"/>
    <row r="13260" s="391" customFormat="1" customHeight="1"/>
    <row r="13261" s="391" customFormat="1" customHeight="1"/>
    <row r="13262" s="391" customFormat="1" customHeight="1"/>
    <row r="13263" s="391" customFormat="1" customHeight="1"/>
    <row r="13264" s="391" customFormat="1" customHeight="1"/>
    <row r="13265" s="391" customFormat="1" customHeight="1"/>
    <row r="13266" s="391" customFormat="1" customHeight="1"/>
    <row r="13267" s="391" customFormat="1" customHeight="1"/>
    <row r="13268" s="391" customFormat="1" customHeight="1"/>
    <row r="13269" s="391" customFormat="1" customHeight="1"/>
    <row r="13270" s="391" customFormat="1" customHeight="1"/>
    <row r="13271" s="391" customFormat="1" customHeight="1"/>
    <row r="13272" s="391" customFormat="1" customHeight="1"/>
    <row r="13273" s="391" customFormat="1" customHeight="1"/>
    <row r="13274" s="391" customFormat="1" customHeight="1"/>
    <row r="13275" s="391" customFormat="1" customHeight="1"/>
    <row r="13276" s="391" customFormat="1" customHeight="1"/>
    <row r="13277" s="391" customFormat="1" customHeight="1"/>
    <row r="13278" s="391" customFormat="1" customHeight="1"/>
    <row r="13279" s="391" customFormat="1" customHeight="1"/>
    <row r="13280" s="391" customFormat="1" customHeight="1"/>
    <row r="13281" s="391" customFormat="1" customHeight="1"/>
    <row r="13282" s="391" customFormat="1" customHeight="1"/>
    <row r="13283" s="391" customFormat="1" customHeight="1"/>
    <row r="13284" s="391" customFormat="1" customHeight="1"/>
    <row r="13285" s="391" customFormat="1" customHeight="1"/>
    <row r="13286" s="391" customFormat="1" customHeight="1"/>
    <row r="13287" s="391" customFormat="1" customHeight="1"/>
    <row r="13288" s="391" customFormat="1" customHeight="1"/>
    <row r="13289" s="391" customFormat="1" customHeight="1"/>
    <row r="13290" s="391" customFormat="1" customHeight="1"/>
    <row r="13291" s="391" customFormat="1" customHeight="1"/>
    <row r="13292" s="391" customFormat="1" customHeight="1"/>
    <row r="13293" s="391" customFormat="1" customHeight="1"/>
    <row r="13294" s="391" customFormat="1" customHeight="1"/>
    <row r="13295" s="391" customFormat="1" customHeight="1"/>
    <row r="13296" s="391" customFormat="1" customHeight="1"/>
    <row r="13297" s="391" customFormat="1" customHeight="1"/>
    <row r="13298" s="391" customFormat="1" customHeight="1"/>
    <row r="13299" s="391" customFormat="1" customHeight="1"/>
    <row r="13300" s="391" customFormat="1" customHeight="1"/>
    <row r="13301" s="391" customFormat="1" customHeight="1"/>
    <row r="13302" s="391" customFormat="1" customHeight="1"/>
    <row r="13303" s="391" customFormat="1" customHeight="1"/>
    <row r="13304" s="391" customFormat="1" customHeight="1"/>
    <row r="13305" s="391" customFormat="1" customHeight="1"/>
    <row r="13306" s="391" customFormat="1" customHeight="1"/>
    <row r="13307" s="391" customFormat="1" customHeight="1"/>
    <row r="13308" s="391" customFormat="1" customHeight="1"/>
    <row r="13309" s="391" customFormat="1" customHeight="1"/>
    <row r="13310" s="391" customFormat="1" customHeight="1"/>
    <row r="13311" s="391" customFormat="1" customHeight="1"/>
    <row r="13312" s="391" customFormat="1" customHeight="1"/>
    <row r="13313" s="391" customFormat="1" customHeight="1"/>
    <row r="13314" s="391" customFormat="1" customHeight="1"/>
    <row r="13315" s="391" customFormat="1" customHeight="1"/>
    <row r="13316" s="391" customFormat="1" customHeight="1"/>
    <row r="13317" s="391" customFormat="1" customHeight="1"/>
    <row r="13318" s="391" customFormat="1" customHeight="1"/>
    <row r="13319" s="391" customFormat="1" customHeight="1"/>
    <row r="13320" s="391" customFormat="1" customHeight="1"/>
    <row r="13321" s="391" customFormat="1" customHeight="1"/>
    <row r="13322" s="391" customFormat="1" customHeight="1"/>
    <row r="13323" s="391" customFormat="1" customHeight="1"/>
    <row r="13324" s="391" customFormat="1" customHeight="1"/>
    <row r="13325" s="391" customFormat="1" customHeight="1"/>
    <row r="13326" s="391" customFormat="1" customHeight="1"/>
    <row r="13327" s="391" customFormat="1" customHeight="1"/>
    <row r="13328" s="391" customFormat="1" customHeight="1"/>
    <row r="13329" s="391" customFormat="1" customHeight="1"/>
    <row r="13330" s="391" customFormat="1" customHeight="1"/>
    <row r="13331" s="391" customFormat="1" customHeight="1"/>
    <row r="13332" s="391" customFormat="1" customHeight="1"/>
    <row r="13333" s="391" customFormat="1" customHeight="1"/>
    <row r="13334" s="391" customFormat="1" customHeight="1"/>
    <row r="13335" s="391" customFormat="1" customHeight="1"/>
    <row r="13336" s="391" customFormat="1" customHeight="1"/>
    <row r="13337" s="391" customFormat="1" customHeight="1"/>
    <row r="13338" s="391" customFormat="1" customHeight="1"/>
    <row r="13339" s="391" customFormat="1" customHeight="1"/>
    <row r="13340" s="391" customFormat="1" customHeight="1"/>
    <row r="13341" s="391" customFormat="1" customHeight="1"/>
    <row r="13342" s="391" customFormat="1" customHeight="1"/>
    <row r="13343" s="391" customFormat="1" customHeight="1"/>
    <row r="13344" s="391" customFormat="1" customHeight="1"/>
    <row r="13345" s="391" customFormat="1" customHeight="1"/>
    <row r="13346" s="391" customFormat="1" customHeight="1"/>
    <row r="13347" s="391" customFormat="1" customHeight="1"/>
    <row r="13348" s="391" customFormat="1" customHeight="1"/>
    <row r="13349" s="391" customFormat="1" customHeight="1"/>
    <row r="13350" s="391" customFormat="1" customHeight="1"/>
    <row r="13351" s="391" customFormat="1" customHeight="1"/>
    <row r="13352" s="391" customFormat="1" customHeight="1"/>
    <row r="13353" s="391" customFormat="1" customHeight="1"/>
    <row r="13354" s="391" customFormat="1" customHeight="1"/>
    <row r="13355" s="391" customFormat="1" customHeight="1"/>
    <row r="13356" s="391" customFormat="1" customHeight="1"/>
    <row r="13357" s="391" customFormat="1" customHeight="1"/>
    <row r="13358" s="391" customFormat="1" customHeight="1"/>
    <row r="13359" s="391" customFormat="1" customHeight="1"/>
    <row r="13360" s="391" customFormat="1" customHeight="1"/>
    <row r="13361" s="391" customFormat="1" customHeight="1"/>
    <row r="13362" s="391" customFormat="1" customHeight="1"/>
    <row r="13363" s="391" customFormat="1" customHeight="1"/>
    <row r="13364" s="391" customFormat="1" customHeight="1"/>
    <row r="13365" s="391" customFormat="1" customHeight="1"/>
    <row r="13366" s="391" customFormat="1" customHeight="1"/>
    <row r="13367" s="391" customFormat="1" customHeight="1"/>
    <row r="13368" s="391" customFormat="1" customHeight="1"/>
    <row r="13369" s="391" customFormat="1" customHeight="1"/>
    <row r="13370" s="391" customFormat="1" customHeight="1"/>
    <row r="13371" s="391" customFormat="1" customHeight="1"/>
    <row r="13372" s="391" customFormat="1" customHeight="1"/>
    <row r="13373" s="391" customFormat="1" customHeight="1"/>
    <row r="13374" s="391" customFormat="1" customHeight="1"/>
    <row r="13375" s="391" customFormat="1" customHeight="1"/>
    <row r="13376" s="391" customFormat="1" customHeight="1"/>
    <row r="13377" s="391" customFormat="1" customHeight="1"/>
    <row r="13378" s="391" customFormat="1" customHeight="1"/>
    <row r="13379" s="391" customFormat="1" customHeight="1"/>
    <row r="13380" s="391" customFormat="1" customHeight="1"/>
    <row r="13381" s="391" customFormat="1" customHeight="1"/>
    <row r="13382" s="391" customFormat="1" customHeight="1"/>
    <row r="13383" s="391" customFormat="1" customHeight="1"/>
    <row r="13384" s="391" customFormat="1" customHeight="1"/>
    <row r="13385" s="391" customFormat="1" customHeight="1"/>
    <row r="13386" s="391" customFormat="1" customHeight="1"/>
    <row r="13387" s="391" customFormat="1" customHeight="1"/>
    <row r="13388" s="391" customFormat="1" customHeight="1"/>
    <row r="13389" s="391" customFormat="1" customHeight="1"/>
    <row r="13390" s="391" customFormat="1" customHeight="1"/>
    <row r="13391" s="391" customFormat="1" customHeight="1"/>
    <row r="13392" s="391" customFormat="1" customHeight="1"/>
    <row r="13393" s="391" customFormat="1" customHeight="1"/>
    <row r="13394" s="391" customFormat="1" customHeight="1"/>
    <row r="13395" s="391" customFormat="1" customHeight="1"/>
    <row r="13396" s="391" customFormat="1" customHeight="1"/>
    <row r="13397" s="391" customFormat="1" customHeight="1"/>
    <row r="13398" s="391" customFormat="1" customHeight="1"/>
    <row r="13399" s="391" customFormat="1" customHeight="1"/>
    <row r="13400" s="391" customFormat="1" customHeight="1"/>
    <row r="13401" s="391" customFormat="1" customHeight="1"/>
    <row r="13402" s="391" customFormat="1" customHeight="1"/>
    <row r="13403" s="391" customFormat="1" customHeight="1"/>
    <row r="13404" s="391" customFormat="1" customHeight="1"/>
    <row r="13405" s="391" customFormat="1" customHeight="1"/>
    <row r="13406" s="391" customFormat="1" customHeight="1"/>
    <row r="13407" s="391" customFormat="1" customHeight="1"/>
    <row r="13408" s="391" customFormat="1" customHeight="1"/>
    <row r="13409" s="391" customFormat="1" customHeight="1"/>
    <row r="13410" s="391" customFormat="1" customHeight="1"/>
    <row r="13411" s="391" customFormat="1" customHeight="1"/>
    <row r="13412" s="391" customFormat="1" customHeight="1"/>
    <row r="13413" s="391" customFormat="1" customHeight="1"/>
    <row r="13414" s="391" customFormat="1" customHeight="1"/>
    <row r="13415" s="391" customFormat="1" customHeight="1"/>
    <row r="13416" s="391" customFormat="1" customHeight="1"/>
    <row r="13417" s="391" customFormat="1" customHeight="1"/>
    <row r="13418" s="391" customFormat="1" customHeight="1"/>
    <row r="13419" s="391" customFormat="1" customHeight="1"/>
    <row r="13420" s="391" customFormat="1" customHeight="1"/>
    <row r="13421" s="391" customFormat="1" customHeight="1"/>
    <row r="13422" s="391" customFormat="1" customHeight="1"/>
    <row r="13423" s="391" customFormat="1" customHeight="1"/>
    <row r="13424" s="391" customFormat="1" customHeight="1"/>
    <row r="13425" s="391" customFormat="1" customHeight="1"/>
    <row r="13426" s="391" customFormat="1" customHeight="1"/>
    <row r="13427" s="391" customFormat="1" customHeight="1"/>
    <row r="13428" s="391" customFormat="1" customHeight="1"/>
    <row r="13429" s="391" customFormat="1" customHeight="1"/>
    <row r="13430" s="391" customFormat="1" customHeight="1"/>
    <row r="13431" s="391" customFormat="1" customHeight="1"/>
    <row r="13432" s="391" customFormat="1" customHeight="1"/>
    <row r="13433" s="391" customFormat="1" customHeight="1"/>
    <row r="13434" s="391" customFormat="1" customHeight="1"/>
    <row r="13435" s="391" customFormat="1" customHeight="1"/>
    <row r="13436" s="391" customFormat="1" customHeight="1"/>
    <row r="13437" s="391" customFormat="1" customHeight="1"/>
    <row r="13438" s="391" customFormat="1" customHeight="1"/>
    <row r="13439" s="391" customFormat="1" customHeight="1"/>
    <row r="13440" s="391" customFormat="1" customHeight="1"/>
    <row r="13441" s="391" customFormat="1" customHeight="1"/>
    <row r="13442" s="391" customFormat="1" customHeight="1"/>
    <row r="13443" s="391" customFormat="1" customHeight="1"/>
    <row r="13444" s="391" customFormat="1" customHeight="1"/>
    <row r="13445" s="391" customFormat="1" customHeight="1"/>
    <row r="13446" s="391" customFormat="1" customHeight="1"/>
    <row r="13447" s="391" customFormat="1" customHeight="1"/>
    <row r="13448" s="391" customFormat="1" customHeight="1"/>
    <row r="13449" s="391" customFormat="1" customHeight="1"/>
    <row r="13450" s="391" customFormat="1" customHeight="1"/>
    <row r="13451" s="391" customFormat="1" customHeight="1"/>
    <row r="13452" s="391" customFormat="1" customHeight="1"/>
    <row r="13453" s="391" customFormat="1" customHeight="1"/>
    <row r="13454" s="391" customFormat="1" customHeight="1"/>
    <row r="13455" s="391" customFormat="1" customHeight="1"/>
    <row r="13456" s="391" customFormat="1" customHeight="1"/>
    <row r="13457" s="391" customFormat="1" customHeight="1"/>
    <row r="13458" s="391" customFormat="1" customHeight="1"/>
    <row r="13459" s="391" customFormat="1" customHeight="1"/>
    <row r="13460" s="391" customFormat="1" customHeight="1"/>
    <row r="13461" s="391" customFormat="1" customHeight="1"/>
    <row r="13462" s="391" customFormat="1" customHeight="1"/>
    <row r="13463" s="391" customFormat="1" customHeight="1"/>
    <row r="13464" s="391" customFormat="1" customHeight="1"/>
    <row r="13465" s="391" customFormat="1" customHeight="1"/>
    <row r="13466" s="391" customFormat="1" customHeight="1"/>
    <row r="13467" s="391" customFormat="1" customHeight="1"/>
    <row r="13468" s="391" customFormat="1" customHeight="1"/>
    <row r="13469" s="391" customFormat="1" customHeight="1"/>
    <row r="13470" s="391" customFormat="1" customHeight="1"/>
    <row r="13471" s="391" customFormat="1" customHeight="1"/>
    <row r="13472" s="391" customFormat="1" customHeight="1"/>
    <row r="13473" s="391" customFormat="1" customHeight="1"/>
    <row r="13474" s="391" customFormat="1" customHeight="1"/>
    <row r="13475" s="391" customFormat="1" customHeight="1"/>
    <row r="13476" s="391" customFormat="1" customHeight="1"/>
    <row r="13477" s="391" customFormat="1" customHeight="1"/>
    <row r="13478" s="391" customFormat="1" customHeight="1"/>
    <row r="13479" s="391" customFormat="1" customHeight="1"/>
    <row r="13480" s="391" customFormat="1" customHeight="1"/>
    <row r="13481" s="391" customFormat="1" customHeight="1"/>
    <row r="13482" s="391" customFormat="1" customHeight="1"/>
    <row r="13483" s="391" customFormat="1" customHeight="1"/>
    <row r="13484" s="391" customFormat="1" customHeight="1"/>
    <row r="13485" s="391" customFormat="1" customHeight="1"/>
    <row r="13486" s="391" customFormat="1" customHeight="1"/>
    <row r="13487" s="391" customFormat="1" customHeight="1"/>
    <row r="13488" s="391" customFormat="1" customHeight="1"/>
    <row r="13489" s="391" customFormat="1" customHeight="1"/>
    <row r="13490" s="391" customFormat="1" customHeight="1"/>
    <row r="13491" s="391" customFormat="1" customHeight="1"/>
    <row r="13492" s="391" customFormat="1" customHeight="1"/>
    <row r="13493" s="391" customFormat="1" customHeight="1"/>
    <row r="13494" s="391" customFormat="1" customHeight="1"/>
    <row r="13495" s="391" customFormat="1" customHeight="1"/>
    <row r="13496" s="391" customFormat="1" customHeight="1"/>
    <row r="13497" s="391" customFormat="1" customHeight="1"/>
    <row r="13498" s="391" customFormat="1" customHeight="1"/>
    <row r="13499" s="391" customFormat="1" customHeight="1"/>
    <row r="13500" s="391" customFormat="1" customHeight="1"/>
    <row r="13501" s="391" customFormat="1" customHeight="1"/>
    <row r="13502" s="391" customFormat="1" customHeight="1"/>
    <row r="13503" s="391" customFormat="1" customHeight="1"/>
    <row r="13504" s="391" customFormat="1" customHeight="1"/>
    <row r="13505" s="391" customFormat="1" customHeight="1"/>
    <row r="13506" s="391" customFormat="1" customHeight="1"/>
    <row r="13507" s="391" customFormat="1" customHeight="1"/>
    <row r="13508" s="391" customFormat="1" customHeight="1"/>
    <row r="13509" s="391" customFormat="1" customHeight="1"/>
    <row r="13510" s="391" customFormat="1" customHeight="1"/>
    <row r="13511" s="391" customFormat="1" customHeight="1"/>
    <row r="13512" s="391" customFormat="1" customHeight="1"/>
    <row r="13513" s="391" customFormat="1" customHeight="1"/>
    <row r="13514" s="391" customFormat="1" customHeight="1"/>
    <row r="13515" s="391" customFormat="1" customHeight="1"/>
    <row r="13516" s="391" customFormat="1" customHeight="1"/>
    <row r="13517" s="391" customFormat="1" customHeight="1"/>
    <row r="13518" s="391" customFormat="1" customHeight="1"/>
    <row r="13519" s="391" customFormat="1" customHeight="1"/>
    <row r="13520" s="391" customFormat="1" customHeight="1"/>
    <row r="13521" s="391" customFormat="1" customHeight="1"/>
    <row r="13522" s="391" customFormat="1" customHeight="1"/>
    <row r="13523" s="391" customFormat="1" customHeight="1"/>
    <row r="13524" s="391" customFormat="1" customHeight="1"/>
    <row r="13525" s="391" customFormat="1" customHeight="1"/>
    <row r="13526" s="391" customFormat="1" customHeight="1"/>
    <row r="13527" s="391" customFormat="1" customHeight="1"/>
    <row r="13528" s="391" customFormat="1" customHeight="1"/>
    <row r="13529" s="391" customFormat="1" customHeight="1"/>
    <row r="13530" s="391" customFormat="1" customHeight="1"/>
    <row r="13531" s="391" customFormat="1" customHeight="1"/>
    <row r="13532" s="391" customFormat="1" customHeight="1"/>
    <row r="13533" s="391" customFormat="1" customHeight="1"/>
    <row r="13534" s="391" customFormat="1" customHeight="1"/>
    <row r="13535" s="391" customFormat="1" customHeight="1"/>
    <row r="13536" s="391" customFormat="1" customHeight="1"/>
    <row r="13537" s="391" customFormat="1" customHeight="1"/>
    <row r="13538" s="391" customFormat="1" customHeight="1"/>
    <row r="13539" s="391" customFormat="1" customHeight="1"/>
    <row r="13540" s="391" customFormat="1" customHeight="1"/>
    <row r="13541" s="391" customFormat="1" customHeight="1"/>
    <row r="13542" s="391" customFormat="1" customHeight="1"/>
    <row r="13543" s="391" customFormat="1" customHeight="1"/>
    <row r="13544" s="391" customFormat="1" customHeight="1"/>
    <row r="13545" s="391" customFormat="1" customHeight="1"/>
    <row r="13546" s="391" customFormat="1" customHeight="1"/>
    <row r="13547" s="391" customFormat="1" customHeight="1"/>
    <row r="13548" s="391" customFormat="1" customHeight="1"/>
    <row r="13549" s="391" customFormat="1" customHeight="1"/>
    <row r="13550" s="391" customFormat="1" customHeight="1"/>
    <row r="13551" s="391" customFormat="1" customHeight="1"/>
    <row r="13552" s="391" customFormat="1" customHeight="1"/>
    <row r="13553" s="391" customFormat="1" customHeight="1"/>
    <row r="13554" s="391" customFormat="1" customHeight="1"/>
    <row r="13555" s="391" customFormat="1" customHeight="1"/>
    <row r="13556" s="391" customFormat="1" customHeight="1"/>
    <row r="13557" s="391" customFormat="1" customHeight="1"/>
    <row r="13558" s="391" customFormat="1" customHeight="1"/>
    <row r="13559" s="391" customFormat="1" customHeight="1"/>
    <row r="13560" s="391" customFormat="1" customHeight="1"/>
    <row r="13561" s="391" customFormat="1" customHeight="1"/>
    <row r="13562" s="391" customFormat="1" customHeight="1"/>
    <row r="13563" s="391" customFormat="1" customHeight="1"/>
    <row r="13564" s="391" customFormat="1" customHeight="1"/>
    <row r="13565" s="391" customFormat="1" customHeight="1"/>
    <row r="13566" s="391" customFormat="1" customHeight="1"/>
    <row r="13567" s="391" customFormat="1" customHeight="1"/>
    <row r="13568" s="391" customFormat="1" customHeight="1"/>
    <row r="13569" s="391" customFormat="1" customHeight="1"/>
    <row r="13570" s="391" customFormat="1" customHeight="1"/>
    <row r="13571" s="391" customFormat="1" customHeight="1"/>
    <row r="13572" s="391" customFormat="1" customHeight="1"/>
    <row r="13573" s="391" customFormat="1" customHeight="1"/>
    <row r="13574" s="391" customFormat="1" customHeight="1"/>
    <row r="13575" s="391" customFormat="1" customHeight="1"/>
    <row r="13576" s="391" customFormat="1" customHeight="1"/>
    <row r="13577" s="391" customFormat="1" customHeight="1"/>
    <row r="13578" s="391" customFormat="1" customHeight="1"/>
    <row r="13579" s="391" customFormat="1" customHeight="1"/>
    <row r="13580" s="391" customFormat="1" customHeight="1"/>
    <row r="13581" s="391" customFormat="1" customHeight="1"/>
    <row r="13582" s="391" customFormat="1" customHeight="1"/>
    <row r="13583" s="391" customFormat="1" customHeight="1"/>
    <row r="13584" s="391" customFormat="1" customHeight="1"/>
    <row r="13585" s="391" customFormat="1" customHeight="1"/>
    <row r="13586" s="391" customFormat="1" customHeight="1"/>
    <row r="13587" s="391" customFormat="1" customHeight="1"/>
    <row r="13588" s="391" customFormat="1" customHeight="1"/>
    <row r="13589" s="391" customFormat="1" customHeight="1"/>
    <row r="13590" s="391" customFormat="1" customHeight="1"/>
    <row r="13591" s="391" customFormat="1" customHeight="1"/>
    <row r="13592" s="391" customFormat="1" customHeight="1"/>
    <row r="13593" s="391" customFormat="1" customHeight="1"/>
    <row r="13594" s="391" customFormat="1" customHeight="1"/>
    <row r="13595" s="391" customFormat="1" customHeight="1"/>
    <row r="13596" s="391" customFormat="1" customHeight="1"/>
    <row r="13597" s="391" customFormat="1" customHeight="1"/>
    <row r="13598" s="391" customFormat="1" customHeight="1"/>
    <row r="13599" s="391" customFormat="1" customHeight="1"/>
    <row r="13600" s="391" customFormat="1" customHeight="1"/>
    <row r="13601" s="391" customFormat="1" customHeight="1"/>
    <row r="13602" s="391" customFormat="1" customHeight="1"/>
    <row r="13603" s="391" customFormat="1" customHeight="1"/>
    <row r="13604" s="391" customFormat="1" customHeight="1"/>
    <row r="13605" s="391" customFormat="1" customHeight="1"/>
    <row r="13606" s="391" customFormat="1" customHeight="1"/>
    <row r="13607" s="391" customFormat="1" customHeight="1"/>
    <row r="13608" s="391" customFormat="1" customHeight="1"/>
    <row r="13609" s="391" customFormat="1" customHeight="1"/>
    <row r="13610" s="391" customFormat="1" customHeight="1"/>
    <row r="13611" s="391" customFormat="1" customHeight="1"/>
    <row r="13612" s="391" customFormat="1" customHeight="1"/>
    <row r="13613" s="391" customFormat="1" customHeight="1"/>
    <row r="13614" s="391" customFormat="1" customHeight="1"/>
    <row r="13615" s="391" customFormat="1" customHeight="1"/>
    <row r="13616" s="391" customFormat="1" customHeight="1"/>
    <row r="13617" s="391" customFormat="1" customHeight="1"/>
    <row r="13618" s="391" customFormat="1" customHeight="1"/>
    <row r="13619" s="391" customFormat="1" customHeight="1"/>
    <row r="13620" s="391" customFormat="1" customHeight="1"/>
    <row r="13621" s="391" customFormat="1" customHeight="1"/>
    <row r="13622" s="391" customFormat="1" customHeight="1"/>
    <row r="13623" s="391" customFormat="1" customHeight="1"/>
    <row r="13624" s="391" customFormat="1" customHeight="1"/>
    <row r="13625" s="391" customFormat="1" customHeight="1"/>
    <row r="13626" s="391" customFormat="1" customHeight="1"/>
    <row r="13627" s="391" customFormat="1" customHeight="1"/>
    <row r="13628" s="391" customFormat="1" customHeight="1"/>
    <row r="13629" s="391" customFormat="1" customHeight="1"/>
    <row r="13630" s="391" customFormat="1" customHeight="1"/>
    <row r="13631" s="391" customFormat="1" customHeight="1"/>
    <row r="13632" s="391" customFormat="1" customHeight="1"/>
    <row r="13633" s="391" customFormat="1" customHeight="1"/>
    <row r="13634" s="391" customFormat="1" customHeight="1"/>
    <row r="13635" s="391" customFormat="1" customHeight="1"/>
    <row r="13636" s="391" customFormat="1" customHeight="1"/>
    <row r="13637" s="391" customFormat="1" customHeight="1"/>
    <row r="13638" s="391" customFormat="1" customHeight="1"/>
    <row r="13639" s="391" customFormat="1" customHeight="1"/>
    <row r="13640" s="391" customFormat="1" customHeight="1"/>
    <row r="13641" s="391" customFormat="1" customHeight="1"/>
    <row r="13642" s="391" customFormat="1" customHeight="1"/>
    <row r="13643" s="391" customFormat="1" customHeight="1"/>
    <row r="13644" s="391" customFormat="1" customHeight="1"/>
    <row r="13645" s="391" customFormat="1" customHeight="1"/>
    <row r="13646" s="391" customFormat="1" customHeight="1"/>
    <row r="13647" s="391" customFormat="1" customHeight="1"/>
    <row r="13648" s="391" customFormat="1" customHeight="1"/>
    <row r="13649" s="391" customFormat="1" customHeight="1"/>
    <row r="13650" s="391" customFormat="1" customHeight="1"/>
    <row r="13651" s="391" customFormat="1" customHeight="1"/>
    <row r="13652" s="391" customFormat="1" customHeight="1"/>
    <row r="13653" s="391" customFormat="1" customHeight="1"/>
    <row r="13654" s="391" customFormat="1" customHeight="1"/>
    <row r="13655" s="391" customFormat="1" customHeight="1"/>
    <row r="13656" s="391" customFormat="1" customHeight="1"/>
    <row r="13657" s="391" customFormat="1" customHeight="1"/>
    <row r="13658" s="391" customFormat="1" customHeight="1"/>
    <row r="13659" s="391" customFormat="1" customHeight="1"/>
    <row r="13660" s="391" customFormat="1" customHeight="1"/>
    <row r="13661" s="391" customFormat="1" customHeight="1"/>
    <row r="13662" s="391" customFormat="1" customHeight="1"/>
    <row r="13663" s="391" customFormat="1" customHeight="1"/>
    <row r="13664" s="391" customFormat="1" customHeight="1"/>
    <row r="13665" s="391" customFormat="1" customHeight="1"/>
    <row r="13666" s="391" customFormat="1" customHeight="1"/>
    <row r="13667" s="391" customFormat="1" customHeight="1"/>
    <row r="13668" s="391" customFormat="1" customHeight="1"/>
    <row r="13669" s="391" customFormat="1" customHeight="1"/>
    <row r="13670" s="391" customFormat="1" customHeight="1"/>
    <row r="13671" s="391" customFormat="1" customHeight="1"/>
    <row r="13672" s="391" customFormat="1" customHeight="1"/>
    <row r="13673" s="391" customFormat="1" customHeight="1"/>
    <row r="13674" s="391" customFormat="1" customHeight="1"/>
    <row r="13675" s="391" customFormat="1" customHeight="1"/>
    <row r="13676" s="391" customFormat="1" customHeight="1"/>
    <row r="13677" s="391" customFormat="1" customHeight="1"/>
    <row r="13678" s="391" customFormat="1" customHeight="1"/>
    <row r="13679" s="391" customFormat="1" customHeight="1"/>
    <row r="13680" s="391" customFormat="1" customHeight="1"/>
    <row r="13681" s="391" customFormat="1" customHeight="1"/>
    <row r="13682" s="391" customFormat="1" customHeight="1"/>
    <row r="13683" s="391" customFormat="1" customHeight="1"/>
    <row r="13684" s="391" customFormat="1" customHeight="1"/>
    <row r="13685" s="391" customFormat="1" customHeight="1"/>
    <row r="13686" s="391" customFormat="1" customHeight="1"/>
    <row r="13687" s="391" customFormat="1" customHeight="1"/>
    <row r="13688" s="391" customFormat="1" customHeight="1"/>
    <row r="13689" s="391" customFormat="1" customHeight="1"/>
    <row r="13690" s="391" customFormat="1" customHeight="1"/>
    <row r="13691" s="391" customFormat="1" customHeight="1"/>
    <row r="13692" s="391" customFormat="1" customHeight="1"/>
    <row r="13693" s="391" customFormat="1" customHeight="1"/>
    <row r="13694" s="391" customFormat="1" customHeight="1"/>
    <row r="13695" s="391" customFormat="1" customHeight="1"/>
    <row r="13696" s="391" customFormat="1" customHeight="1"/>
    <row r="13697" s="391" customFormat="1" customHeight="1"/>
    <row r="13698" s="391" customFormat="1" customHeight="1"/>
    <row r="13699" s="391" customFormat="1" customHeight="1"/>
    <row r="13700" s="391" customFormat="1" customHeight="1"/>
    <row r="13701" s="391" customFormat="1" customHeight="1"/>
    <row r="13702" s="391" customFormat="1" customHeight="1"/>
    <row r="13703" s="391" customFormat="1" customHeight="1"/>
    <row r="13704" s="391" customFormat="1" customHeight="1"/>
    <row r="13705" s="391" customFormat="1" customHeight="1"/>
    <row r="13706" s="391" customFormat="1" customHeight="1"/>
    <row r="13707" s="391" customFormat="1" customHeight="1"/>
    <row r="13708" s="391" customFormat="1" customHeight="1"/>
    <row r="13709" s="391" customFormat="1" customHeight="1"/>
    <row r="13710" s="391" customFormat="1" customHeight="1"/>
    <row r="13711" s="391" customFormat="1" customHeight="1"/>
    <row r="13712" s="391" customFormat="1" customHeight="1"/>
    <row r="13713" s="391" customFormat="1" customHeight="1"/>
    <row r="13714" s="391" customFormat="1" customHeight="1"/>
    <row r="13715" s="391" customFormat="1" customHeight="1"/>
    <row r="13716" s="391" customFormat="1" customHeight="1"/>
    <row r="13717" s="391" customFormat="1" customHeight="1"/>
    <row r="13718" s="391" customFormat="1" customHeight="1"/>
    <row r="13719" s="391" customFormat="1" customHeight="1"/>
    <row r="13720" s="391" customFormat="1" customHeight="1"/>
    <row r="13721" s="391" customFormat="1" customHeight="1"/>
    <row r="13722" s="391" customFormat="1" customHeight="1"/>
    <row r="13723" s="391" customFormat="1" customHeight="1"/>
    <row r="13724" s="391" customFormat="1" customHeight="1"/>
    <row r="13725" s="391" customFormat="1" customHeight="1"/>
    <row r="13726" s="391" customFormat="1" customHeight="1"/>
    <row r="13727" s="391" customFormat="1" customHeight="1"/>
    <row r="13728" s="391" customFormat="1" customHeight="1"/>
    <row r="13729" s="391" customFormat="1" customHeight="1"/>
    <row r="13730" s="391" customFormat="1" customHeight="1"/>
    <row r="13731" s="391" customFormat="1" customHeight="1"/>
    <row r="13732" s="391" customFormat="1" customHeight="1"/>
    <row r="13733" s="391" customFormat="1" customHeight="1"/>
    <row r="13734" s="391" customFormat="1" customHeight="1"/>
    <row r="13735" s="391" customFormat="1" customHeight="1"/>
    <row r="13736" s="391" customFormat="1" customHeight="1"/>
    <row r="13737" s="391" customFormat="1" customHeight="1"/>
    <row r="13738" s="391" customFormat="1" customHeight="1"/>
    <row r="13739" s="391" customFormat="1" customHeight="1"/>
    <row r="13740" s="391" customFormat="1" customHeight="1"/>
    <row r="13741" s="391" customFormat="1" customHeight="1"/>
    <row r="13742" s="391" customFormat="1" customHeight="1"/>
    <row r="13743" s="391" customFormat="1" customHeight="1"/>
    <row r="13744" s="391" customFormat="1" customHeight="1"/>
    <row r="13745" s="391" customFormat="1" customHeight="1"/>
    <row r="13746" s="391" customFormat="1" customHeight="1"/>
    <row r="13747" s="391" customFormat="1" customHeight="1"/>
    <row r="13748" s="391" customFormat="1" customHeight="1"/>
    <row r="13749" s="391" customFormat="1" customHeight="1"/>
    <row r="13750" s="391" customFormat="1" customHeight="1"/>
    <row r="13751" s="391" customFormat="1" customHeight="1"/>
    <row r="13752" s="391" customFormat="1" customHeight="1"/>
    <row r="13753" s="391" customFormat="1" customHeight="1"/>
    <row r="13754" s="391" customFormat="1" customHeight="1"/>
    <row r="13755" s="391" customFormat="1" customHeight="1"/>
    <row r="13756" s="391" customFormat="1" customHeight="1"/>
    <row r="13757" s="391" customFormat="1" customHeight="1"/>
    <row r="13758" s="391" customFormat="1" customHeight="1"/>
    <row r="13759" s="391" customFormat="1" customHeight="1"/>
    <row r="13760" s="391" customFormat="1" customHeight="1"/>
    <row r="13761" s="391" customFormat="1" customHeight="1"/>
    <row r="13762" s="391" customFormat="1" customHeight="1"/>
    <row r="13763" s="391" customFormat="1" customHeight="1"/>
    <row r="13764" s="391" customFormat="1" customHeight="1"/>
    <row r="13765" s="391" customFormat="1" customHeight="1"/>
    <row r="13766" s="391" customFormat="1" customHeight="1"/>
    <row r="13767" s="391" customFormat="1" customHeight="1"/>
    <row r="13768" s="391" customFormat="1" customHeight="1"/>
    <row r="13769" s="391" customFormat="1" customHeight="1"/>
    <row r="13770" s="391" customFormat="1" customHeight="1"/>
    <row r="13771" s="391" customFormat="1" customHeight="1"/>
    <row r="13772" s="391" customFormat="1" customHeight="1"/>
    <row r="13773" s="391" customFormat="1" customHeight="1"/>
    <row r="13774" s="391" customFormat="1" customHeight="1"/>
    <row r="13775" s="391" customFormat="1" customHeight="1"/>
    <row r="13776" s="391" customFormat="1" customHeight="1"/>
    <row r="13777" s="391" customFormat="1" customHeight="1"/>
    <row r="13778" s="391" customFormat="1" customHeight="1"/>
    <row r="13779" s="391" customFormat="1" customHeight="1"/>
    <row r="13780" s="391" customFormat="1" customHeight="1"/>
    <row r="13781" s="391" customFormat="1" customHeight="1"/>
    <row r="13782" s="391" customFormat="1" customHeight="1"/>
    <row r="13783" s="391" customFormat="1" customHeight="1"/>
    <row r="13784" s="391" customFormat="1" customHeight="1"/>
    <row r="13785" s="391" customFormat="1" customHeight="1"/>
    <row r="13786" s="391" customFormat="1" customHeight="1"/>
    <row r="13787" s="391" customFormat="1" customHeight="1"/>
    <row r="13788" s="391" customFormat="1" customHeight="1"/>
    <row r="13789" s="391" customFormat="1" customHeight="1"/>
    <row r="13790" s="391" customFormat="1" customHeight="1"/>
    <row r="13791" s="391" customFormat="1" customHeight="1"/>
    <row r="13792" s="391" customFormat="1" customHeight="1"/>
    <row r="13793" s="391" customFormat="1" customHeight="1"/>
    <row r="13794" s="391" customFormat="1" customHeight="1"/>
    <row r="13795" s="391" customFormat="1" customHeight="1"/>
    <row r="13796" s="391" customFormat="1" customHeight="1"/>
    <row r="13797" s="391" customFormat="1" customHeight="1"/>
    <row r="13798" s="391" customFormat="1" customHeight="1"/>
    <row r="13799" s="391" customFormat="1" customHeight="1"/>
    <row r="13800" s="391" customFormat="1" customHeight="1"/>
    <row r="13801" s="391" customFormat="1" customHeight="1"/>
    <row r="13802" s="391" customFormat="1" customHeight="1"/>
    <row r="13803" s="391" customFormat="1" customHeight="1"/>
    <row r="13804" s="391" customFormat="1" customHeight="1"/>
    <row r="13805" s="391" customFormat="1" customHeight="1"/>
    <row r="13806" s="391" customFormat="1" customHeight="1"/>
    <row r="13807" s="391" customFormat="1" customHeight="1"/>
    <row r="13808" s="391" customFormat="1" customHeight="1"/>
    <row r="13809" s="391" customFormat="1" customHeight="1"/>
    <row r="13810" s="391" customFormat="1" customHeight="1"/>
    <row r="13811" s="391" customFormat="1" customHeight="1"/>
    <row r="13812" s="391" customFormat="1" customHeight="1"/>
    <row r="13813" s="391" customFormat="1" customHeight="1"/>
    <row r="13814" s="391" customFormat="1" customHeight="1"/>
    <row r="13815" s="391" customFormat="1" customHeight="1"/>
    <row r="13816" s="391" customFormat="1" customHeight="1"/>
    <row r="13817" s="391" customFormat="1" customHeight="1"/>
    <row r="13818" s="391" customFormat="1" customHeight="1"/>
    <row r="13819" s="391" customFormat="1" customHeight="1"/>
    <row r="13820" s="391" customFormat="1" customHeight="1"/>
    <row r="13821" s="391" customFormat="1" customHeight="1"/>
    <row r="13822" s="391" customFormat="1" customHeight="1"/>
    <row r="13823" s="391" customFormat="1" customHeight="1"/>
    <row r="13824" s="391" customFormat="1" customHeight="1"/>
    <row r="13825" s="391" customFormat="1" customHeight="1"/>
    <row r="13826" s="391" customFormat="1" customHeight="1"/>
    <row r="13827" s="391" customFormat="1" customHeight="1"/>
    <row r="13828" s="391" customFormat="1" customHeight="1"/>
    <row r="13829" s="391" customFormat="1" customHeight="1"/>
    <row r="13830" s="391" customFormat="1" customHeight="1"/>
    <row r="13831" s="391" customFormat="1" customHeight="1"/>
    <row r="13832" s="391" customFormat="1" customHeight="1"/>
    <row r="13833" s="391" customFormat="1" customHeight="1"/>
    <row r="13834" s="391" customFormat="1" customHeight="1"/>
    <row r="13835" s="391" customFormat="1" customHeight="1"/>
    <row r="13836" s="391" customFormat="1" customHeight="1"/>
    <row r="13837" s="391" customFormat="1" customHeight="1"/>
    <row r="13838" s="391" customFormat="1" customHeight="1"/>
    <row r="13839" s="391" customFormat="1" customHeight="1"/>
    <row r="13840" s="391" customFormat="1" customHeight="1"/>
    <row r="13841" s="391" customFormat="1" customHeight="1"/>
    <row r="13842" s="391" customFormat="1" customHeight="1"/>
    <row r="13843" s="391" customFormat="1" customHeight="1"/>
    <row r="13844" s="391" customFormat="1" customHeight="1"/>
    <row r="13845" s="391" customFormat="1" customHeight="1"/>
    <row r="13846" s="391" customFormat="1" customHeight="1"/>
    <row r="13847" s="391" customFormat="1" customHeight="1"/>
    <row r="13848" s="391" customFormat="1" customHeight="1"/>
    <row r="13849" s="391" customFormat="1" customHeight="1"/>
    <row r="13850" s="391" customFormat="1" customHeight="1"/>
    <row r="13851" s="391" customFormat="1" customHeight="1"/>
    <row r="13852" s="391" customFormat="1" customHeight="1"/>
    <row r="13853" s="391" customFormat="1" customHeight="1"/>
    <row r="13854" s="391" customFormat="1" customHeight="1"/>
    <row r="13855" s="391" customFormat="1" customHeight="1"/>
    <row r="13856" s="391" customFormat="1" customHeight="1"/>
    <row r="13857" s="391" customFormat="1" customHeight="1"/>
    <row r="13858" s="391" customFormat="1" customHeight="1"/>
    <row r="13859" s="391" customFormat="1" customHeight="1"/>
    <row r="13860" s="391" customFormat="1" customHeight="1"/>
    <row r="13861" s="391" customFormat="1" customHeight="1"/>
    <row r="13862" s="391" customFormat="1" customHeight="1"/>
    <row r="13863" s="391" customFormat="1" customHeight="1"/>
    <row r="13864" s="391" customFormat="1" customHeight="1"/>
    <row r="13865" s="391" customFormat="1" customHeight="1"/>
    <row r="13866" s="391" customFormat="1" customHeight="1"/>
    <row r="13867" s="391" customFormat="1" customHeight="1"/>
    <row r="13868" s="391" customFormat="1" customHeight="1"/>
    <row r="13869" s="391" customFormat="1" customHeight="1"/>
    <row r="13870" s="391" customFormat="1" customHeight="1"/>
    <row r="13871" s="391" customFormat="1" customHeight="1"/>
    <row r="13872" s="391" customFormat="1" customHeight="1"/>
    <row r="13873" s="391" customFormat="1" customHeight="1"/>
    <row r="13874" s="391" customFormat="1" customHeight="1"/>
    <row r="13875" s="391" customFormat="1" customHeight="1"/>
    <row r="13876" s="391" customFormat="1" customHeight="1"/>
    <row r="13877" s="391" customFormat="1" customHeight="1"/>
    <row r="13878" s="391" customFormat="1" customHeight="1"/>
    <row r="13879" s="391" customFormat="1" customHeight="1"/>
    <row r="13880" s="391" customFormat="1" customHeight="1"/>
    <row r="13881" s="391" customFormat="1" customHeight="1"/>
    <row r="13882" s="391" customFormat="1" customHeight="1"/>
    <row r="13883" s="391" customFormat="1" customHeight="1"/>
    <row r="13884" s="391" customFormat="1" customHeight="1"/>
    <row r="13885" s="391" customFormat="1" customHeight="1"/>
    <row r="13886" s="391" customFormat="1" customHeight="1"/>
    <row r="13887" s="391" customFormat="1" customHeight="1"/>
    <row r="13888" s="391" customFormat="1" customHeight="1"/>
    <row r="13889" s="391" customFormat="1" customHeight="1"/>
    <row r="13890" s="391" customFormat="1" customHeight="1"/>
    <row r="13891" s="391" customFormat="1" customHeight="1"/>
    <row r="13892" s="391" customFormat="1" customHeight="1"/>
    <row r="13893" s="391" customFormat="1" customHeight="1"/>
    <row r="13894" s="391" customFormat="1" customHeight="1"/>
    <row r="13895" s="391" customFormat="1" customHeight="1"/>
    <row r="13896" s="391" customFormat="1" customHeight="1"/>
    <row r="13897" s="391" customFormat="1" customHeight="1"/>
    <row r="13898" s="391" customFormat="1" customHeight="1"/>
    <row r="13899" s="391" customFormat="1" customHeight="1"/>
    <row r="13900" s="391" customFormat="1" customHeight="1"/>
    <row r="13901" s="391" customFormat="1" customHeight="1"/>
    <row r="13902" s="391" customFormat="1" customHeight="1"/>
    <row r="13903" s="391" customFormat="1" customHeight="1"/>
    <row r="13904" s="391" customFormat="1" customHeight="1"/>
    <row r="13905" s="391" customFormat="1" customHeight="1"/>
    <row r="13906" s="391" customFormat="1" customHeight="1"/>
    <row r="13907" s="391" customFormat="1" customHeight="1"/>
    <row r="13908" s="391" customFormat="1" customHeight="1"/>
    <row r="13909" s="391" customFormat="1" customHeight="1"/>
    <row r="13910" s="391" customFormat="1" customHeight="1"/>
    <row r="13911" s="391" customFormat="1" customHeight="1"/>
    <row r="13912" s="391" customFormat="1" customHeight="1"/>
    <row r="13913" s="391" customFormat="1" customHeight="1"/>
    <row r="13914" s="391" customFormat="1" customHeight="1"/>
    <row r="13915" s="391" customFormat="1" customHeight="1"/>
    <row r="13916" s="391" customFormat="1" customHeight="1"/>
    <row r="13917" s="391" customFormat="1" customHeight="1"/>
    <row r="13918" s="391" customFormat="1" customHeight="1"/>
    <row r="13919" s="391" customFormat="1" customHeight="1"/>
    <row r="13920" s="391" customFormat="1" customHeight="1"/>
    <row r="13921" s="391" customFormat="1" customHeight="1"/>
    <row r="13922" s="391" customFormat="1" customHeight="1"/>
    <row r="13923" s="391" customFormat="1" customHeight="1"/>
    <row r="13924" s="391" customFormat="1" customHeight="1"/>
    <row r="13925" s="391" customFormat="1" customHeight="1"/>
    <row r="13926" s="391" customFormat="1" customHeight="1"/>
    <row r="13927" s="391" customFormat="1" customHeight="1"/>
    <row r="13928" s="391" customFormat="1" customHeight="1"/>
    <row r="13929" s="391" customFormat="1" customHeight="1"/>
    <row r="13930" s="391" customFormat="1" customHeight="1"/>
    <row r="13931" s="391" customFormat="1" customHeight="1"/>
    <row r="13932" s="391" customFormat="1" customHeight="1"/>
    <row r="13933" s="391" customFormat="1" customHeight="1"/>
    <row r="13934" s="391" customFormat="1" customHeight="1"/>
    <row r="13935" s="391" customFormat="1" customHeight="1"/>
    <row r="13936" s="391" customFormat="1" customHeight="1"/>
    <row r="13937" s="391" customFormat="1" customHeight="1"/>
    <row r="13938" s="391" customFormat="1" customHeight="1"/>
    <row r="13939" s="391" customFormat="1" customHeight="1"/>
    <row r="13940" s="391" customFormat="1" customHeight="1"/>
    <row r="13941" s="391" customFormat="1" customHeight="1"/>
    <row r="13942" s="391" customFormat="1" customHeight="1"/>
    <row r="13943" s="391" customFormat="1" customHeight="1"/>
    <row r="13944" s="391" customFormat="1" customHeight="1"/>
    <row r="13945" s="391" customFormat="1" customHeight="1"/>
    <row r="13946" s="391" customFormat="1" customHeight="1"/>
    <row r="13947" s="391" customFormat="1" customHeight="1"/>
    <row r="13948" s="391" customFormat="1" customHeight="1"/>
    <row r="13949" s="391" customFormat="1" customHeight="1"/>
    <row r="13950" s="391" customFormat="1" customHeight="1"/>
    <row r="13951" s="391" customFormat="1" customHeight="1"/>
    <row r="13952" s="391" customFormat="1" customHeight="1"/>
    <row r="13953" s="391" customFormat="1" customHeight="1"/>
    <row r="13954" s="391" customFormat="1" customHeight="1"/>
    <row r="13955" s="391" customFormat="1" customHeight="1"/>
    <row r="13956" s="391" customFormat="1" customHeight="1"/>
    <row r="13957" s="391" customFormat="1" customHeight="1"/>
    <row r="13958" s="391" customFormat="1" customHeight="1"/>
    <row r="13959" s="391" customFormat="1" customHeight="1"/>
    <row r="13960" s="391" customFormat="1" customHeight="1"/>
    <row r="13961" s="391" customFormat="1" customHeight="1"/>
    <row r="13962" s="391" customFormat="1" customHeight="1"/>
    <row r="13963" s="391" customFormat="1" customHeight="1"/>
    <row r="13964" s="391" customFormat="1" customHeight="1"/>
    <row r="13965" s="391" customFormat="1" customHeight="1"/>
    <row r="13966" s="391" customFormat="1" customHeight="1"/>
    <row r="13967" s="391" customFormat="1" customHeight="1"/>
    <row r="13968" s="391" customFormat="1" customHeight="1"/>
    <row r="13969" s="391" customFormat="1" customHeight="1"/>
    <row r="13970" s="391" customFormat="1" customHeight="1"/>
    <row r="13971" s="391" customFormat="1" customHeight="1"/>
    <row r="13972" s="391" customFormat="1" customHeight="1"/>
    <row r="13973" s="391" customFormat="1" customHeight="1"/>
    <row r="13974" s="391" customFormat="1" customHeight="1"/>
    <row r="13975" s="391" customFormat="1" customHeight="1"/>
    <row r="13976" s="391" customFormat="1" customHeight="1"/>
    <row r="13977" s="391" customFormat="1" customHeight="1"/>
    <row r="13978" s="391" customFormat="1" customHeight="1"/>
    <row r="13979" s="391" customFormat="1" customHeight="1"/>
    <row r="13980" s="391" customFormat="1" customHeight="1"/>
    <row r="13981" s="391" customFormat="1" customHeight="1"/>
    <row r="13982" s="391" customFormat="1" customHeight="1"/>
    <row r="13983" s="391" customFormat="1" customHeight="1"/>
    <row r="13984" s="391" customFormat="1" customHeight="1"/>
    <row r="13985" s="391" customFormat="1" customHeight="1"/>
    <row r="13986" s="391" customFormat="1" customHeight="1"/>
    <row r="13987" s="391" customFormat="1" customHeight="1"/>
    <row r="13988" s="391" customFormat="1" customHeight="1"/>
    <row r="13989" s="391" customFormat="1" customHeight="1"/>
    <row r="13990" s="391" customFormat="1" customHeight="1"/>
    <row r="13991" s="391" customFormat="1" customHeight="1"/>
    <row r="13992" s="391" customFormat="1" customHeight="1"/>
    <row r="13993" s="391" customFormat="1" customHeight="1"/>
    <row r="13994" s="391" customFormat="1" customHeight="1"/>
    <row r="13995" s="391" customFormat="1" customHeight="1"/>
    <row r="13996" s="391" customFormat="1" customHeight="1"/>
    <row r="13997" s="391" customFormat="1" customHeight="1"/>
    <row r="13998" s="391" customFormat="1" customHeight="1"/>
    <row r="13999" s="391" customFormat="1" customHeight="1"/>
    <row r="14000" s="391" customFormat="1" customHeight="1"/>
    <row r="14001" s="391" customFormat="1" customHeight="1"/>
    <row r="14002" s="391" customFormat="1" customHeight="1"/>
    <row r="14003" s="391" customFormat="1" customHeight="1"/>
    <row r="14004" s="391" customFormat="1" customHeight="1"/>
    <row r="14005" s="391" customFormat="1" customHeight="1"/>
    <row r="14006" s="391" customFormat="1" customHeight="1"/>
    <row r="14007" s="391" customFormat="1" customHeight="1"/>
    <row r="14008" s="391" customFormat="1" customHeight="1"/>
    <row r="14009" s="391" customFormat="1" customHeight="1"/>
    <row r="14010" s="391" customFormat="1" customHeight="1"/>
    <row r="14011" s="391" customFormat="1" customHeight="1"/>
    <row r="14012" s="391" customFormat="1" customHeight="1"/>
    <row r="14013" s="391" customFormat="1" customHeight="1"/>
    <row r="14014" s="391" customFormat="1" customHeight="1"/>
    <row r="14015" s="391" customFormat="1" customHeight="1"/>
    <row r="14016" s="391" customFormat="1" customHeight="1"/>
    <row r="14017" s="391" customFormat="1" customHeight="1"/>
    <row r="14018" s="391" customFormat="1" customHeight="1"/>
    <row r="14019" s="391" customFormat="1" customHeight="1"/>
    <row r="14020" s="391" customFormat="1" customHeight="1"/>
    <row r="14021" s="391" customFormat="1" customHeight="1"/>
    <row r="14022" s="391" customFormat="1" customHeight="1"/>
    <row r="14023" s="391" customFormat="1" customHeight="1"/>
    <row r="14024" s="391" customFormat="1" customHeight="1"/>
    <row r="14025" s="391" customFormat="1" customHeight="1"/>
    <row r="14026" s="391" customFormat="1" customHeight="1"/>
    <row r="14027" s="391" customFormat="1" customHeight="1"/>
    <row r="14028" s="391" customFormat="1" customHeight="1"/>
    <row r="14029" s="391" customFormat="1" customHeight="1"/>
    <row r="14030" s="391" customFormat="1" customHeight="1"/>
    <row r="14031" s="391" customFormat="1" customHeight="1"/>
    <row r="14032" s="391" customFormat="1" customHeight="1"/>
    <row r="14033" s="391" customFormat="1" customHeight="1"/>
    <row r="14034" s="391" customFormat="1" customHeight="1"/>
    <row r="14035" s="391" customFormat="1" customHeight="1"/>
    <row r="14036" s="391" customFormat="1" customHeight="1"/>
    <row r="14037" s="391" customFormat="1" customHeight="1"/>
    <row r="14038" s="391" customFormat="1" customHeight="1"/>
    <row r="14039" s="391" customFormat="1" customHeight="1"/>
    <row r="14040" s="391" customFormat="1" customHeight="1"/>
    <row r="14041" s="391" customFormat="1" customHeight="1"/>
    <row r="14042" s="391" customFormat="1" customHeight="1"/>
    <row r="14043" s="391" customFormat="1" customHeight="1"/>
    <row r="14044" s="391" customFormat="1" customHeight="1"/>
    <row r="14045" s="391" customFormat="1" customHeight="1"/>
    <row r="14046" s="391" customFormat="1" customHeight="1"/>
    <row r="14047" s="391" customFormat="1" customHeight="1"/>
    <row r="14048" s="391" customFormat="1" customHeight="1"/>
    <row r="14049" s="391" customFormat="1" customHeight="1"/>
    <row r="14050" s="391" customFormat="1" customHeight="1"/>
    <row r="14051" s="391" customFormat="1" customHeight="1"/>
    <row r="14052" s="391" customFormat="1" customHeight="1"/>
    <row r="14053" s="391" customFormat="1" customHeight="1"/>
    <row r="14054" s="391" customFormat="1" customHeight="1"/>
    <row r="14055" s="391" customFormat="1" customHeight="1"/>
    <row r="14056" s="391" customFormat="1" customHeight="1"/>
    <row r="14057" s="391" customFormat="1" customHeight="1"/>
    <row r="14058" s="391" customFormat="1" customHeight="1"/>
    <row r="14059" s="391" customFormat="1" customHeight="1"/>
    <row r="14060" s="391" customFormat="1" customHeight="1"/>
    <row r="14061" s="391" customFormat="1" customHeight="1"/>
    <row r="14062" s="391" customFormat="1" customHeight="1"/>
    <row r="14063" s="391" customFormat="1" customHeight="1"/>
    <row r="14064" s="391" customFormat="1" customHeight="1"/>
    <row r="14065" s="391" customFormat="1" customHeight="1"/>
    <row r="14066" s="391" customFormat="1" customHeight="1"/>
    <row r="14067" s="391" customFormat="1" customHeight="1"/>
    <row r="14068" s="391" customFormat="1" customHeight="1"/>
    <row r="14069" s="391" customFormat="1" customHeight="1"/>
    <row r="14070" s="391" customFormat="1" customHeight="1"/>
    <row r="14071" s="391" customFormat="1" customHeight="1"/>
    <row r="14072" s="391" customFormat="1" customHeight="1"/>
    <row r="14073" s="391" customFormat="1" customHeight="1"/>
    <row r="14074" s="391" customFormat="1" customHeight="1"/>
    <row r="14075" s="391" customFormat="1" customHeight="1"/>
    <row r="14076" s="391" customFormat="1" customHeight="1"/>
    <row r="14077" s="391" customFormat="1" customHeight="1"/>
    <row r="14078" s="391" customFormat="1" customHeight="1"/>
    <row r="14079" s="391" customFormat="1" customHeight="1"/>
    <row r="14080" s="391" customFormat="1" customHeight="1"/>
    <row r="14081" s="391" customFormat="1" customHeight="1"/>
    <row r="14082" s="391" customFormat="1" customHeight="1"/>
    <row r="14083" s="391" customFormat="1" customHeight="1"/>
    <row r="14084" s="391" customFormat="1" customHeight="1"/>
    <row r="14085" s="391" customFormat="1" customHeight="1"/>
    <row r="14086" s="391" customFormat="1" customHeight="1"/>
    <row r="14087" s="391" customFormat="1" customHeight="1"/>
    <row r="14088" s="391" customFormat="1" customHeight="1"/>
    <row r="14089" s="391" customFormat="1" customHeight="1"/>
    <row r="14090" s="391" customFormat="1" customHeight="1"/>
    <row r="14091" s="391" customFormat="1" customHeight="1"/>
    <row r="14092" s="391" customFormat="1" customHeight="1"/>
    <row r="14093" s="391" customFormat="1" customHeight="1"/>
    <row r="14094" s="391" customFormat="1" customHeight="1"/>
    <row r="14095" s="391" customFormat="1" customHeight="1"/>
    <row r="14096" s="391" customFormat="1" customHeight="1"/>
    <row r="14097" s="391" customFormat="1" customHeight="1"/>
    <row r="14098" s="391" customFormat="1" customHeight="1"/>
    <row r="14099" s="391" customFormat="1" customHeight="1"/>
    <row r="14100" s="391" customFormat="1" customHeight="1"/>
    <row r="14101" s="391" customFormat="1" customHeight="1"/>
    <row r="14102" s="391" customFormat="1" customHeight="1"/>
    <row r="14103" s="391" customFormat="1" customHeight="1"/>
    <row r="14104" s="391" customFormat="1" customHeight="1"/>
    <row r="14105" s="391" customFormat="1" customHeight="1"/>
    <row r="14106" s="391" customFormat="1" customHeight="1"/>
    <row r="14107" s="391" customFormat="1" customHeight="1"/>
    <row r="14108" s="391" customFormat="1" customHeight="1"/>
    <row r="14109" s="391" customFormat="1" customHeight="1"/>
    <row r="14110" s="391" customFormat="1" customHeight="1"/>
    <row r="14111" s="391" customFormat="1" customHeight="1"/>
    <row r="14112" s="391" customFormat="1" customHeight="1"/>
    <row r="14113" s="391" customFormat="1" customHeight="1"/>
    <row r="14114" s="391" customFormat="1" customHeight="1"/>
    <row r="14115" s="391" customFormat="1" customHeight="1"/>
    <row r="14116" s="391" customFormat="1" customHeight="1"/>
    <row r="14117" s="391" customFormat="1" customHeight="1"/>
    <row r="14118" s="391" customFormat="1" customHeight="1"/>
    <row r="14119" s="391" customFormat="1" customHeight="1"/>
    <row r="14120" s="391" customFormat="1" customHeight="1"/>
    <row r="14121" s="391" customFormat="1" customHeight="1"/>
    <row r="14122" s="391" customFormat="1" customHeight="1"/>
    <row r="14123" s="391" customFormat="1" customHeight="1"/>
    <row r="14124" s="391" customFormat="1" customHeight="1"/>
    <row r="14125" s="391" customFormat="1" customHeight="1"/>
    <row r="14126" s="391" customFormat="1" customHeight="1"/>
    <row r="14127" s="391" customFormat="1" customHeight="1"/>
    <row r="14128" s="391" customFormat="1" customHeight="1"/>
    <row r="14129" s="391" customFormat="1" customHeight="1"/>
    <row r="14130" s="391" customFormat="1" customHeight="1"/>
    <row r="14131" s="391" customFormat="1" customHeight="1"/>
    <row r="14132" s="391" customFormat="1" customHeight="1"/>
    <row r="14133" s="391" customFormat="1" customHeight="1"/>
    <row r="14134" s="391" customFormat="1" customHeight="1"/>
    <row r="14135" s="391" customFormat="1" customHeight="1"/>
    <row r="14136" s="391" customFormat="1" customHeight="1"/>
    <row r="14137" s="391" customFormat="1" customHeight="1"/>
    <row r="14138" s="391" customFormat="1" customHeight="1"/>
    <row r="14139" s="391" customFormat="1" customHeight="1"/>
    <row r="14140" s="391" customFormat="1" customHeight="1"/>
    <row r="14141" s="391" customFormat="1" customHeight="1"/>
    <row r="14142" s="391" customFormat="1" customHeight="1"/>
    <row r="14143" s="391" customFormat="1" customHeight="1"/>
    <row r="14144" s="391" customFormat="1" customHeight="1"/>
    <row r="14145" s="391" customFormat="1" customHeight="1"/>
    <row r="14146" s="391" customFormat="1" customHeight="1"/>
    <row r="14147" s="391" customFormat="1" customHeight="1"/>
    <row r="14148" s="391" customFormat="1" customHeight="1"/>
    <row r="14149" s="391" customFormat="1" customHeight="1"/>
    <row r="14150" s="391" customFormat="1" customHeight="1"/>
    <row r="14151" s="391" customFormat="1" customHeight="1"/>
    <row r="14152" s="391" customFormat="1" customHeight="1"/>
    <row r="14153" s="391" customFormat="1" customHeight="1"/>
    <row r="14154" s="391" customFormat="1" customHeight="1"/>
    <row r="14155" s="391" customFormat="1" customHeight="1"/>
    <row r="14156" s="391" customFormat="1" customHeight="1"/>
    <row r="14157" s="391" customFormat="1" customHeight="1"/>
    <row r="14158" s="391" customFormat="1" customHeight="1"/>
    <row r="14159" s="391" customFormat="1" customHeight="1"/>
    <row r="14160" s="391" customFormat="1" customHeight="1"/>
    <row r="14161" s="391" customFormat="1" customHeight="1"/>
    <row r="14162" s="391" customFormat="1" customHeight="1"/>
    <row r="14163" s="391" customFormat="1" customHeight="1"/>
    <row r="14164" s="391" customFormat="1" customHeight="1"/>
    <row r="14165" s="391" customFormat="1" customHeight="1"/>
    <row r="14166" s="391" customFormat="1" customHeight="1"/>
    <row r="14167" s="391" customFormat="1" customHeight="1"/>
    <row r="14168" s="391" customFormat="1" customHeight="1"/>
    <row r="14169" s="391" customFormat="1" customHeight="1"/>
    <row r="14170" s="391" customFormat="1" customHeight="1"/>
    <row r="14171" s="391" customFormat="1" customHeight="1"/>
    <row r="14172" s="391" customFormat="1" customHeight="1"/>
    <row r="14173" s="391" customFormat="1" customHeight="1"/>
    <row r="14174" s="391" customFormat="1" customHeight="1"/>
    <row r="14175" s="391" customFormat="1" customHeight="1"/>
    <row r="14176" s="391" customFormat="1" customHeight="1"/>
    <row r="14177" s="391" customFormat="1" customHeight="1"/>
    <row r="14178" s="391" customFormat="1" customHeight="1"/>
    <row r="14179" s="391" customFormat="1" customHeight="1"/>
    <row r="14180" s="391" customFormat="1" customHeight="1"/>
    <row r="14181" s="391" customFormat="1" customHeight="1"/>
    <row r="14182" s="391" customFormat="1" customHeight="1"/>
    <row r="14183" s="391" customFormat="1" customHeight="1"/>
    <row r="14184" s="391" customFormat="1" customHeight="1"/>
    <row r="14185" s="391" customFormat="1" customHeight="1"/>
    <row r="14186" s="391" customFormat="1" customHeight="1"/>
    <row r="14187" s="391" customFormat="1" customHeight="1"/>
    <row r="14188" s="391" customFormat="1" customHeight="1"/>
    <row r="14189" s="391" customFormat="1" customHeight="1"/>
    <row r="14190" s="391" customFormat="1" customHeight="1"/>
    <row r="14191" s="391" customFormat="1" customHeight="1"/>
    <row r="14192" s="391" customFormat="1" customHeight="1"/>
    <row r="14193" s="391" customFormat="1" customHeight="1"/>
    <row r="14194" s="391" customFormat="1" customHeight="1"/>
    <row r="14195" s="391" customFormat="1" customHeight="1"/>
    <row r="14196" s="391" customFormat="1" customHeight="1"/>
    <row r="14197" s="391" customFormat="1" customHeight="1"/>
    <row r="14198" s="391" customFormat="1" customHeight="1"/>
    <row r="14199" s="391" customFormat="1" customHeight="1"/>
    <row r="14200" s="391" customFormat="1" customHeight="1"/>
    <row r="14201" s="391" customFormat="1" customHeight="1"/>
    <row r="14202" s="391" customFormat="1" customHeight="1"/>
    <row r="14203" s="391" customFormat="1" customHeight="1"/>
    <row r="14204" s="391" customFormat="1" customHeight="1"/>
    <row r="14205" s="391" customFormat="1" customHeight="1"/>
    <row r="14206" s="391" customFormat="1" customHeight="1"/>
    <row r="14207" s="391" customFormat="1" customHeight="1"/>
    <row r="14208" s="391" customFormat="1" customHeight="1"/>
    <row r="14209" s="391" customFormat="1" customHeight="1"/>
    <row r="14210" s="391" customFormat="1" customHeight="1"/>
    <row r="14211" s="391" customFormat="1" customHeight="1"/>
    <row r="14212" s="391" customFormat="1" customHeight="1"/>
    <row r="14213" s="391" customFormat="1" customHeight="1"/>
    <row r="14214" s="391" customFormat="1" customHeight="1"/>
    <row r="14215" s="391" customFormat="1" customHeight="1"/>
    <row r="14216" s="391" customFormat="1" customHeight="1"/>
    <row r="14217" s="391" customFormat="1" customHeight="1"/>
    <row r="14218" s="391" customFormat="1" customHeight="1"/>
    <row r="14219" s="391" customFormat="1" customHeight="1"/>
    <row r="14220" s="391" customFormat="1" customHeight="1"/>
    <row r="14221" s="391" customFormat="1" customHeight="1"/>
    <row r="14222" s="391" customFormat="1" customHeight="1"/>
    <row r="14223" s="391" customFormat="1" customHeight="1"/>
    <row r="14224" s="391" customFormat="1" customHeight="1"/>
    <row r="14225" s="391" customFormat="1" customHeight="1"/>
    <row r="14226" s="391" customFormat="1" customHeight="1"/>
    <row r="14227" s="391" customFormat="1" customHeight="1"/>
    <row r="14228" s="391" customFormat="1" customHeight="1"/>
    <row r="14229" s="391" customFormat="1" customHeight="1"/>
    <row r="14230" s="391" customFormat="1" customHeight="1"/>
    <row r="14231" s="391" customFormat="1" customHeight="1"/>
    <row r="14232" s="391" customFormat="1" customHeight="1"/>
    <row r="14233" s="391" customFormat="1" customHeight="1"/>
    <row r="14234" s="391" customFormat="1" customHeight="1"/>
    <row r="14235" s="391" customFormat="1" customHeight="1"/>
    <row r="14236" s="391" customFormat="1" customHeight="1"/>
    <row r="14237" s="391" customFormat="1" customHeight="1"/>
    <row r="14238" s="391" customFormat="1" customHeight="1"/>
    <row r="14239" s="391" customFormat="1" customHeight="1"/>
    <row r="14240" s="391" customFormat="1" customHeight="1"/>
    <row r="14241" s="391" customFormat="1" customHeight="1"/>
    <row r="14242" s="391" customFormat="1" customHeight="1"/>
    <row r="14243" s="391" customFormat="1" customHeight="1"/>
    <row r="14244" s="391" customFormat="1" customHeight="1"/>
    <row r="14245" s="391" customFormat="1" customHeight="1"/>
    <row r="14246" s="391" customFormat="1" customHeight="1"/>
    <row r="14247" s="391" customFormat="1" customHeight="1"/>
    <row r="14248" s="391" customFormat="1" customHeight="1"/>
    <row r="14249" s="391" customFormat="1" customHeight="1"/>
    <row r="14250" s="391" customFormat="1" customHeight="1"/>
    <row r="14251" s="391" customFormat="1" customHeight="1"/>
    <row r="14252" s="391" customFormat="1" customHeight="1"/>
    <row r="14253" s="391" customFormat="1" customHeight="1"/>
    <row r="14254" s="391" customFormat="1" customHeight="1"/>
    <row r="14255" s="391" customFormat="1" customHeight="1"/>
    <row r="14256" s="391" customFormat="1" customHeight="1"/>
    <row r="14257" s="391" customFormat="1" customHeight="1"/>
    <row r="14258" s="391" customFormat="1" customHeight="1"/>
    <row r="14259" s="391" customFormat="1" customHeight="1"/>
    <row r="14260" s="391" customFormat="1" customHeight="1"/>
    <row r="14261" s="391" customFormat="1" customHeight="1"/>
    <row r="14262" s="391" customFormat="1" customHeight="1"/>
    <row r="14263" s="391" customFormat="1" customHeight="1"/>
    <row r="14264" s="391" customFormat="1" customHeight="1"/>
    <row r="14265" s="391" customFormat="1" customHeight="1"/>
    <row r="14266" s="391" customFormat="1" customHeight="1"/>
    <row r="14267" s="391" customFormat="1" customHeight="1"/>
    <row r="14268" s="391" customFormat="1" customHeight="1"/>
    <row r="14269" s="391" customFormat="1" customHeight="1"/>
    <row r="14270" s="391" customFormat="1" customHeight="1"/>
    <row r="14271" s="391" customFormat="1" customHeight="1"/>
    <row r="14272" s="391" customFormat="1" customHeight="1"/>
    <row r="14273" s="391" customFormat="1" customHeight="1"/>
    <row r="14274" s="391" customFormat="1" customHeight="1"/>
    <row r="14275" s="391" customFormat="1" customHeight="1"/>
    <row r="14276" s="391" customFormat="1" customHeight="1"/>
    <row r="14277" s="391" customFormat="1" customHeight="1"/>
    <row r="14278" s="391" customFormat="1" customHeight="1"/>
    <row r="14279" s="391" customFormat="1" customHeight="1"/>
    <row r="14280" s="391" customFormat="1" customHeight="1"/>
    <row r="14281" s="391" customFormat="1" customHeight="1"/>
    <row r="14282" s="391" customFormat="1" customHeight="1"/>
    <row r="14283" s="391" customFormat="1" customHeight="1"/>
    <row r="14284" s="391" customFormat="1" customHeight="1"/>
    <row r="14285" s="391" customFormat="1" customHeight="1"/>
    <row r="14286" s="391" customFormat="1" customHeight="1"/>
    <row r="14287" s="391" customFormat="1" customHeight="1"/>
    <row r="14288" s="391" customFormat="1" customHeight="1"/>
    <row r="14289" s="391" customFormat="1" customHeight="1"/>
    <row r="14290" s="391" customFormat="1" customHeight="1"/>
    <row r="14291" s="391" customFormat="1" customHeight="1"/>
    <row r="14292" s="391" customFormat="1" customHeight="1"/>
    <row r="14293" s="391" customFormat="1" customHeight="1"/>
    <row r="14294" s="391" customFormat="1" customHeight="1"/>
    <row r="14295" s="391" customFormat="1" customHeight="1"/>
    <row r="14296" s="391" customFormat="1" customHeight="1"/>
    <row r="14297" s="391" customFormat="1" customHeight="1"/>
    <row r="14298" s="391" customFormat="1" customHeight="1"/>
    <row r="14299" s="391" customFormat="1" customHeight="1"/>
    <row r="14300" s="391" customFormat="1" customHeight="1"/>
    <row r="14301" s="391" customFormat="1" customHeight="1"/>
    <row r="14302" s="391" customFormat="1" customHeight="1"/>
    <row r="14303" s="391" customFormat="1" customHeight="1"/>
    <row r="14304" s="391" customFormat="1" customHeight="1"/>
    <row r="14305" s="391" customFormat="1" customHeight="1"/>
    <row r="14306" s="391" customFormat="1" customHeight="1"/>
    <row r="14307" s="391" customFormat="1" customHeight="1"/>
    <row r="14308" s="391" customFormat="1" customHeight="1"/>
    <row r="14309" s="391" customFormat="1" customHeight="1"/>
    <row r="14310" s="391" customFormat="1" customHeight="1"/>
    <row r="14311" s="391" customFormat="1" customHeight="1"/>
    <row r="14312" s="391" customFormat="1" customHeight="1"/>
    <row r="14313" s="391" customFormat="1" customHeight="1"/>
    <row r="14314" s="391" customFormat="1" customHeight="1"/>
    <row r="14315" s="391" customFormat="1" customHeight="1"/>
    <row r="14316" s="391" customFormat="1" customHeight="1"/>
    <row r="14317" s="391" customFormat="1" customHeight="1"/>
    <row r="14318" s="391" customFormat="1" customHeight="1"/>
    <row r="14319" s="391" customFormat="1" customHeight="1"/>
    <row r="14320" s="391" customFormat="1" customHeight="1"/>
    <row r="14321" s="391" customFormat="1" customHeight="1"/>
    <row r="14322" s="391" customFormat="1" customHeight="1"/>
    <row r="14323" s="391" customFormat="1" customHeight="1"/>
    <row r="14324" s="391" customFormat="1" customHeight="1"/>
    <row r="14325" s="391" customFormat="1" customHeight="1"/>
    <row r="14326" s="391" customFormat="1" customHeight="1"/>
    <row r="14327" s="391" customFormat="1" customHeight="1"/>
    <row r="14328" s="391" customFormat="1" customHeight="1"/>
    <row r="14329" s="391" customFormat="1" customHeight="1"/>
    <row r="14330" s="391" customFormat="1" customHeight="1"/>
    <row r="14331" s="391" customFormat="1" customHeight="1"/>
    <row r="14332" s="391" customFormat="1" customHeight="1"/>
    <row r="14333" s="391" customFormat="1" customHeight="1"/>
    <row r="14334" s="391" customFormat="1" customHeight="1"/>
    <row r="14335" s="391" customFormat="1" customHeight="1"/>
    <row r="14336" s="391" customFormat="1" customHeight="1"/>
    <row r="14337" s="391" customFormat="1" customHeight="1"/>
    <row r="14338" s="391" customFormat="1" customHeight="1"/>
    <row r="14339" s="391" customFormat="1" customHeight="1"/>
    <row r="14340" s="391" customFormat="1" customHeight="1"/>
    <row r="14341" s="391" customFormat="1" customHeight="1"/>
    <row r="14342" s="391" customFormat="1" customHeight="1"/>
    <row r="14343" s="391" customFormat="1" customHeight="1"/>
    <row r="14344" s="391" customFormat="1" customHeight="1"/>
    <row r="14345" s="391" customFormat="1" customHeight="1"/>
    <row r="14346" s="391" customFormat="1" customHeight="1"/>
    <row r="14347" s="391" customFormat="1" customHeight="1"/>
    <row r="14348" s="391" customFormat="1" customHeight="1"/>
    <row r="14349" s="391" customFormat="1" customHeight="1"/>
    <row r="14350" s="391" customFormat="1" customHeight="1"/>
    <row r="14351" s="391" customFormat="1" customHeight="1"/>
    <row r="14352" s="391" customFormat="1" customHeight="1"/>
    <row r="14353" s="391" customFormat="1" customHeight="1"/>
    <row r="14354" s="391" customFormat="1" customHeight="1"/>
    <row r="14355" s="391" customFormat="1" customHeight="1"/>
    <row r="14356" s="391" customFormat="1" customHeight="1"/>
    <row r="14357" s="391" customFormat="1" customHeight="1"/>
    <row r="14358" s="391" customFormat="1" customHeight="1"/>
    <row r="14359" s="391" customFormat="1" customHeight="1"/>
    <row r="14360" s="391" customFormat="1" customHeight="1"/>
    <row r="14361" s="391" customFormat="1" customHeight="1"/>
    <row r="14362" s="391" customFormat="1" customHeight="1"/>
    <row r="14363" s="391" customFormat="1" customHeight="1"/>
    <row r="14364" s="391" customFormat="1" customHeight="1"/>
    <row r="14365" s="391" customFormat="1" customHeight="1"/>
    <row r="14366" s="391" customFormat="1" customHeight="1"/>
    <row r="14367" s="391" customFormat="1" customHeight="1"/>
    <row r="14368" s="391" customFormat="1" customHeight="1"/>
    <row r="14369" s="391" customFormat="1" customHeight="1"/>
    <row r="14370" s="391" customFormat="1" customHeight="1"/>
    <row r="14371" s="391" customFormat="1" customHeight="1"/>
    <row r="14372" s="391" customFormat="1" customHeight="1"/>
    <row r="14373" s="391" customFormat="1" customHeight="1"/>
    <row r="14374" s="391" customFormat="1" customHeight="1"/>
    <row r="14375" s="391" customFormat="1" customHeight="1"/>
    <row r="14376" s="391" customFormat="1" customHeight="1"/>
    <row r="14377" s="391" customFormat="1" customHeight="1"/>
    <row r="14378" s="391" customFormat="1" customHeight="1"/>
    <row r="14379" s="391" customFormat="1" customHeight="1"/>
    <row r="14380" s="391" customFormat="1" customHeight="1"/>
    <row r="14381" s="391" customFormat="1" customHeight="1"/>
    <row r="14382" s="391" customFormat="1" customHeight="1"/>
    <row r="14383" s="391" customFormat="1" customHeight="1"/>
    <row r="14384" s="391" customFormat="1" customHeight="1"/>
    <row r="14385" s="391" customFormat="1" customHeight="1"/>
    <row r="14386" s="391" customFormat="1" customHeight="1"/>
    <row r="14387" s="391" customFormat="1" customHeight="1"/>
    <row r="14388" s="391" customFormat="1" customHeight="1"/>
    <row r="14389" s="391" customFormat="1" customHeight="1"/>
    <row r="14390" s="391" customFormat="1" customHeight="1"/>
    <row r="14391" s="391" customFormat="1" customHeight="1"/>
    <row r="14392" s="391" customFormat="1" customHeight="1"/>
    <row r="14393" s="391" customFormat="1" customHeight="1"/>
    <row r="14394" s="391" customFormat="1" customHeight="1"/>
    <row r="14395" s="391" customFormat="1" customHeight="1"/>
    <row r="14396" s="391" customFormat="1" customHeight="1"/>
    <row r="14397" s="391" customFormat="1" customHeight="1"/>
    <row r="14398" s="391" customFormat="1" customHeight="1"/>
    <row r="14399" s="391" customFormat="1" customHeight="1"/>
    <row r="14400" s="391" customFormat="1" customHeight="1"/>
    <row r="14401" s="391" customFormat="1" customHeight="1"/>
    <row r="14402" s="391" customFormat="1" customHeight="1"/>
    <row r="14403" s="391" customFormat="1" customHeight="1"/>
    <row r="14404" s="391" customFormat="1" customHeight="1"/>
    <row r="14405" s="391" customFormat="1" customHeight="1"/>
    <row r="14406" s="391" customFormat="1" customHeight="1"/>
    <row r="14407" s="391" customFormat="1" customHeight="1"/>
    <row r="14408" s="391" customFormat="1" customHeight="1"/>
    <row r="14409" s="391" customFormat="1" customHeight="1"/>
    <row r="14410" s="391" customFormat="1" customHeight="1"/>
    <row r="14411" s="391" customFormat="1" customHeight="1"/>
    <row r="14412" s="391" customFormat="1" customHeight="1"/>
    <row r="14413" s="391" customFormat="1" customHeight="1"/>
    <row r="14414" s="391" customFormat="1" customHeight="1"/>
    <row r="14415" s="391" customFormat="1" customHeight="1"/>
    <row r="14416" s="391" customFormat="1" customHeight="1"/>
    <row r="14417" s="391" customFormat="1" customHeight="1"/>
    <row r="14418" s="391" customFormat="1" customHeight="1"/>
    <row r="14419" s="391" customFormat="1" customHeight="1"/>
    <row r="14420" s="391" customFormat="1" customHeight="1"/>
    <row r="14421" s="391" customFormat="1" customHeight="1"/>
    <row r="14422" s="391" customFormat="1" customHeight="1"/>
    <row r="14423" s="391" customFormat="1" customHeight="1"/>
    <row r="14424" s="391" customFormat="1" customHeight="1"/>
    <row r="14425" s="391" customFormat="1" customHeight="1"/>
    <row r="14426" s="391" customFormat="1" customHeight="1"/>
    <row r="14427" s="391" customFormat="1" customHeight="1"/>
    <row r="14428" s="391" customFormat="1" customHeight="1"/>
    <row r="14429" s="391" customFormat="1" customHeight="1"/>
    <row r="14430" s="391" customFormat="1" customHeight="1"/>
    <row r="14431" s="391" customFormat="1" customHeight="1"/>
    <row r="14432" s="391" customFormat="1" customHeight="1"/>
    <row r="14433" s="391" customFormat="1" customHeight="1"/>
    <row r="14434" s="391" customFormat="1" customHeight="1"/>
    <row r="14435" s="391" customFormat="1" customHeight="1"/>
    <row r="14436" s="391" customFormat="1" customHeight="1"/>
    <row r="14437" s="391" customFormat="1" customHeight="1"/>
    <row r="14438" s="391" customFormat="1" customHeight="1"/>
    <row r="14439" s="391" customFormat="1" customHeight="1"/>
    <row r="14440" s="391" customFormat="1" customHeight="1"/>
    <row r="14441" s="391" customFormat="1" customHeight="1"/>
    <row r="14442" s="391" customFormat="1" customHeight="1"/>
    <row r="14443" s="391" customFormat="1" customHeight="1"/>
    <row r="14444" s="391" customFormat="1" customHeight="1"/>
    <row r="14445" s="391" customFormat="1" customHeight="1"/>
    <row r="14446" s="391" customFormat="1" customHeight="1"/>
    <row r="14447" s="391" customFormat="1" customHeight="1"/>
    <row r="14448" s="391" customFormat="1" customHeight="1"/>
    <row r="14449" s="391" customFormat="1" customHeight="1"/>
    <row r="14450" s="391" customFormat="1" customHeight="1"/>
    <row r="14451" s="391" customFormat="1" customHeight="1"/>
    <row r="14452" s="391" customFormat="1" customHeight="1"/>
    <row r="14453" s="391" customFormat="1" customHeight="1"/>
    <row r="14454" s="391" customFormat="1" customHeight="1"/>
    <row r="14455" s="391" customFormat="1" customHeight="1"/>
    <row r="14456" s="391" customFormat="1" customHeight="1"/>
    <row r="14457" s="391" customFormat="1" customHeight="1"/>
    <row r="14458" s="391" customFormat="1" customHeight="1"/>
    <row r="14459" s="391" customFormat="1" customHeight="1"/>
    <row r="14460" s="391" customFormat="1" customHeight="1"/>
    <row r="14461" s="391" customFormat="1" customHeight="1"/>
    <row r="14462" s="391" customFormat="1" customHeight="1"/>
    <row r="14463" s="391" customFormat="1" customHeight="1"/>
    <row r="14464" s="391" customFormat="1" customHeight="1"/>
    <row r="14465" s="391" customFormat="1" customHeight="1"/>
    <row r="14466" s="391" customFormat="1" customHeight="1"/>
    <row r="14467" s="391" customFormat="1" customHeight="1"/>
    <row r="14468" s="391" customFormat="1" customHeight="1"/>
    <row r="14469" s="391" customFormat="1" customHeight="1"/>
    <row r="14470" s="391" customFormat="1" customHeight="1"/>
    <row r="14471" s="391" customFormat="1" customHeight="1"/>
    <row r="14472" s="391" customFormat="1" customHeight="1"/>
    <row r="14473" s="391" customFormat="1" customHeight="1"/>
    <row r="14474" s="391" customFormat="1" customHeight="1"/>
    <row r="14475" s="391" customFormat="1" customHeight="1"/>
    <row r="14476" s="391" customFormat="1" customHeight="1"/>
    <row r="14477" s="391" customFormat="1" customHeight="1"/>
    <row r="14478" s="391" customFormat="1" customHeight="1"/>
    <row r="14479" s="391" customFormat="1" customHeight="1"/>
    <row r="14480" s="391" customFormat="1" customHeight="1"/>
    <row r="14481" s="391" customFormat="1" customHeight="1"/>
    <row r="14482" s="391" customFormat="1" customHeight="1"/>
    <row r="14483" s="391" customFormat="1" customHeight="1"/>
    <row r="14484" s="391" customFormat="1" customHeight="1"/>
    <row r="14485" s="391" customFormat="1" customHeight="1"/>
    <row r="14486" s="391" customFormat="1" customHeight="1"/>
    <row r="14487" s="391" customFormat="1" customHeight="1"/>
    <row r="14488" s="391" customFormat="1" customHeight="1"/>
    <row r="14489" s="391" customFormat="1" customHeight="1"/>
    <row r="14490" s="391" customFormat="1" customHeight="1"/>
    <row r="14491" s="391" customFormat="1" customHeight="1"/>
    <row r="14492" s="391" customFormat="1" customHeight="1"/>
    <row r="14493" s="391" customFormat="1" customHeight="1"/>
    <row r="14494" s="391" customFormat="1" customHeight="1"/>
    <row r="14495" s="391" customFormat="1" customHeight="1"/>
    <row r="14496" s="391" customFormat="1" customHeight="1"/>
    <row r="14497" s="391" customFormat="1" customHeight="1"/>
    <row r="14498" s="391" customFormat="1" customHeight="1"/>
    <row r="14499" s="391" customFormat="1" customHeight="1"/>
    <row r="14500" s="391" customFormat="1" customHeight="1"/>
    <row r="14501" s="391" customFormat="1" customHeight="1"/>
    <row r="14502" s="391" customFormat="1" customHeight="1"/>
    <row r="14503" s="391" customFormat="1" customHeight="1"/>
    <row r="14504" s="391" customFormat="1" customHeight="1"/>
    <row r="14505" s="391" customFormat="1" customHeight="1"/>
    <row r="14506" s="391" customFormat="1" customHeight="1"/>
    <row r="14507" s="391" customFormat="1" customHeight="1"/>
    <row r="14508" s="391" customFormat="1" customHeight="1"/>
    <row r="14509" s="391" customFormat="1" customHeight="1"/>
    <row r="14510" s="391" customFormat="1" customHeight="1"/>
    <row r="14511" s="391" customFormat="1" customHeight="1"/>
    <row r="14512" s="391" customFormat="1" customHeight="1"/>
    <row r="14513" s="391" customFormat="1" customHeight="1"/>
    <row r="14514" s="391" customFormat="1" customHeight="1"/>
    <row r="14515" s="391" customFormat="1" customHeight="1"/>
    <row r="14516" s="391" customFormat="1" customHeight="1"/>
    <row r="14517" s="391" customFormat="1" customHeight="1"/>
    <row r="14518" s="391" customFormat="1" customHeight="1"/>
    <row r="14519" s="391" customFormat="1" customHeight="1"/>
    <row r="14520" s="391" customFormat="1" customHeight="1"/>
    <row r="14521" s="391" customFormat="1" customHeight="1"/>
    <row r="14522" s="391" customFormat="1" customHeight="1"/>
    <row r="14523" s="391" customFormat="1" customHeight="1"/>
    <row r="14524" s="391" customFormat="1" customHeight="1"/>
    <row r="14525" s="391" customFormat="1" customHeight="1"/>
    <row r="14526" s="391" customFormat="1" customHeight="1"/>
    <row r="14527" s="391" customFormat="1" customHeight="1"/>
    <row r="14528" s="391" customFormat="1" customHeight="1"/>
    <row r="14529" s="391" customFormat="1" customHeight="1"/>
    <row r="14530" s="391" customFormat="1" customHeight="1"/>
    <row r="14531" s="391" customFormat="1" customHeight="1"/>
    <row r="14532" s="391" customFormat="1" customHeight="1"/>
    <row r="14533" s="391" customFormat="1" customHeight="1"/>
    <row r="14534" s="391" customFormat="1" customHeight="1"/>
    <row r="14535" s="391" customFormat="1" customHeight="1"/>
    <row r="14536" s="391" customFormat="1" customHeight="1"/>
    <row r="14537" s="391" customFormat="1" customHeight="1"/>
    <row r="14538" s="391" customFormat="1" customHeight="1"/>
    <row r="14539" s="391" customFormat="1" customHeight="1"/>
    <row r="14540" s="391" customFormat="1" customHeight="1"/>
    <row r="14541" s="391" customFormat="1" customHeight="1"/>
    <row r="14542" s="391" customFormat="1" customHeight="1"/>
    <row r="14543" s="391" customFormat="1" customHeight="1"/>
    <row r="14544" s="391" customFormat="1" customHeight="1"/>
    <row r="14545" s="391" customFormat="1" customHeight="1"/>
    <row r="14546" s="391" customFormat="1" customHeight="1"/>
    <row r="14547" s="391" customFormat="1" customHeight="1"/>
    <row r="14548" s="391" customFormat="1" customHeight="1"/>
    <row r="14549" s="391" customFormat="1" customHeight="1"/>
    <row r="14550" s="391" customFormat="1" customHeight="1"/>
    <row r="14551" s="391" customFormat="1" customHeight="1"/>
    <row r="14552" s="391" customFormat="1" customHeight="1"/>
    <row r="14553" s="391" customFormat="1" customHeight="1"/>
    <row r="14554" s="391" customFormat="1" customHeight="1"/>
    <row r="14555" s="391" customFormat="1" customHeight="1"/>
    <row r="14556" s="391" customFormat="1" customHeight="1"/>
    <row r="14557" s="391" customFormat="1" customHeight="1"/>
    <row r="14558" s="391" customFormat="1" customHeight="1"/>
    <row r="14559" s="391" customFormat="1" customHeight="1"/>
    <row r="14560" s="391" customFormat="1" customHeight="1"/>
    <row r="14561" s="391" customFormat="1" customHeight="1"/>
    <row r="14562" s="391" customFormat="1" customHeight="1"/>
    <row r="14563" s="391" customFormat="1" customHeight="1"/>
    <row r="14564" s="391" customFormat="1" customHeight="1"/>
    <row r="14565" s="391" customFormat="1" customHeight="1"/>
    <row r="14566" s="391" customFormat="1" customHeight="1"/>
    <row r="14567" s="391" customFormat="1" customHeight="1"/>
    <row r="14568" s="391" customFormat="1" customHeight="1"/>
    <row r="14569" s="391" customFormat="1" customHeight="1"/>
    <row r="14570" s="391" customFormat="1" customHeight="1"/>
    <row r="14571" s="391" customFormat="1" customHeight="1"/>
    <row r="14572" s="391" customFormat="1" customHeight="1"/>
    <row r="14573" s="391" customFormat="1" customHeight="1"/>
    <row r="14574" s="391" customFormat="1" customHeight="1"/>
    <row r="14575" s="391" customFormat="1" customHeight="1"/>
    <row r="14576" s="391" customFormat="1" customHeight="1"/>
    <row r="14577" s="391" customFormat="1" customHeight="1"/>
    <row r="14578" s="391" customFormat="1" customHeight="1"/>
    <row r="14579" s="391" customFormat="1" customHeight="1"/>
    <row r="14580" s="391" customFormat="1" customHeight="1"/>
    <row r="14581" s="391" customFormat="1" customHeight="1"/>
    <row r="14582" s="391" customFormat="1" customHeight="1"/>
    <row r="14583" s="391" customFormat="1" customHeight="1"/>
    <row r="14584" s="391" customFormat="1" customHeight="1"/>
    <row r="14585" s="391" customFormat="1" customHeight="1"/>
    <row r="14586" s="391" customFormat="1" customHeight="1"/>
    <row r="14587" s="391" customFormat="1" customHeight="1"/>
    <row r="14588" s="391" customFormat="1" customHeight="1"/>
    <row r="14589" s="391" customFormat="1" customHeight="1"/>
    <row r="14590" s="391" customFormat="1" customHeight="1"/>
    <row r="14591" s="391" customFormat="1" customHeight="1"/>
    <row r="14592" s="391" customFormat="1" customHeight="1"/>
    <row r="14593" s="391" customFormat="1" customHeight="1"/>
    <row r="14594" s="391" customFormat="1" customHeight="1"/>
    <row r="14595" s="391" customFormat="1" customHeight="1"/>
    <row r="14596" s="391" customFormat="1" customHeight="1"/>
    <row r="14597" s="391" customFormat="1" customHeight="1"/>
    <row r="14598" s="391" customFormat="1" customHeight="1"/>
    <row r="14599" s="391" customFormat="1" customHeight="1"/>
    <row r="14600" s="391" customFormat="1" customHeight="1"/>
    <row r="14601" s="391" customFormat="1" customHeight="1"/>
    <row r="14602" s="391" customFormat="1" customHeight="1"/>
    <row r="14603" s="391" customFormat="1" customHeight="1"/>
    <row r="14604" s="391" customFormat="1" customHeight="1"/>
    <row r="14605" s="391" customFormat="1" customHeight="1"/>
    <row r="14606" s="391" customFormat="1" customHeight="1"/>
    <row r="14607" s="391" customFormat="1" customHeight="1"/>
    <row r="14608" s="391" customFormat="1" customHeight="1"/>
    <row r="14609" s="391" customFormat="1" customHeight="1"/>
    <row r="14610" s="391" customFormat="1" customHeight="1"/>
    <row r="14611" s="391" customFormat="1" customHeight="1"/>
    <row r="14612" s="391" customFormat="1" customHeight="1"/>
    <row r="14613" s="391" customFormat="1" customHeight="1"/>
    <row r="14614" s="391" customFormat="1" customHeight="1"/>
    <row r="14615" s="391" customFormat="1" customHeight="1"/>
    <row r="14616" s="391" customFormat="1" customHeight="1"/>
    <row r="14617" s="391" customFormat="1" customHeight="1"/>
    <row r="14618" s="391" customFormat="1" customHeight="1"/>
    <row r="14619" s="391" customFormat="1" customHeight="1"/>
    <row r="14620" s="391" customFormat="1" customHeight="1"/>
    <row r="14621" s="391" customFormat="1" customHeight="1"/>
    <row r="14622" s="391" customFormat="1" customHeight="1"/>
    <row r="14623" s="391" customFormat="1" customHeight="1"/>
    <row r="14624" s="391" customFormat="1" customHeight="1"/>
    <row r="14625" s="391" customFormat="1" customHeight="1"/>
    <row r="14626" s="391" customFormat="1" customHeight="1"/>
    <row r="14627" s="391" customFormat="1" customHeight="1"/>
    <row r="14628" s="391" customFormat="1" customHeight="1"/>
    <row r="14629" s="391" customFormat="1" customHeight="1"/>
    <row r="14630" s="391" customFormat="1" customHeight="1"/>
    <row r="14631" s="391" customFormat="1" customHeight="1"/>
    <row r="14632" s="391" customFormat="1" customHeight="1"/>
    <row r="14633" s="391" customFormat="1" customHeight="1"/>
    <row r="14634" s="391" customFormat="1" customHeight="1"/>
    <row r="14635" s="391" customFormat="1" customHeight="1"/>
    <row r="14636" s="391" customFormat="1" customHeight="1"/>
    <row r="14637" s="391" customFormat="1" customHeight="1"/>
    <row r="14638" s="391" customFormat="1" customHeight="1"/>
    <row r="14639" s="391" customFormat="1" customHeight="1"/>
    <row r="14640" s="391" customFormat="1" customHeight="1"/>
    <row r="14641" s="391" customFormat="1" customHeight="1"/>
    <row r="14642" s="391" customFormat="1" customHeight="1"/>
    <row r="14643" s="391" customFormat="1" customHeight="1"/>
    <row r="14644" s="391" customFormat="1" customHeight="1"/>
    <row r="14645" s="391" customFormat="1" customHeight="1"/>
    <row r="14646" s="391" customFormat="1" customHeight="1"/>
    <row r="14647" s="391" customFormat="1" customHeight="1"/>
    <row r="14648" s="391" customFormat="1" customHeight="1"/>
    <row r="14649" s="391" customFormat="1" customHeight="1"/>
    <row r="14650" s="391" customFormat="1" customHeight="1"/>
    <row r="14651" s="391" customFormat="1" customHeight="1"/>
    <row r="14652" s="391" customFormat="1" customHeight="1"/>
    <row r="14653" s="391" customFormat="1" customHeight="1"/>
    <row r="14654" s="391" customFormat="1" customHeight="1"/>
    <row r="14655" s="391" customFormat="1" customHeight="1"/>
    <row r="14656" s="391" customFormat="1" customHeight="1"/>
    <row r="14657" s="391" customFormat="1" customHeight="1"/>
    <row r="14658" s="391" customFormat="1" customHeight="1"/>
    <row r="14659" s="391" customFormat="1" customHeight="1"/>
    <row r="14660" s="391" customFormat="1" customHeight="1"/>
    <row r="14661" s="391" customFormat="1" customHeight="1"/>
    <row r="14662" s="391" customFormat="1" customHeight="1"/>
    <row r="14663" s="391" customFormat="1" customHeight="1"/>
    <row r="14664" s="391" customFormat="1" customHeight="1"/>
    <row r="14665" s="391" customFormat="1" customHeight="1"/>
    <row r="14666" s="391" customFormat="1" customHeight="1"/>
    <row r="14667" s="391" customFormat="1" customHeight="1"/>
    <row r="14668" s="391" customFormat="1" customHeight="1"/>
    <row r="14669" s="391" customFormat="1" customHeight="1"/>
    <row r="14670" s="391" customFormat="1" customHeight="1"/>
    <row r="14671" s="391" customFormat="1" customHeight="1"/>
    <row r="14672" s="391" customFormat="1" customHeight="1"/>
    <row r="14673" s="391" customFormat="1" customHeight="1"/>
    <row r="14674" s="391" customFormat="1" customHeight="1"/>
    <row r="14675" s="391" customFormat="1" customHeight="1"/>
    <row r="14676" s="391" customFormat="1" customHeight="1"/>
    <row r="14677" s="391" customFormat="1" customHeight="1"/>
    <row r="14678" s="391" customFormat="1" customHeight="1"/>
    <row r="14679" s="391" customFormat="1" customHeight="1"/>
    <row r="14680" s="391" customFormat="1" customHeight="1"/>
    <row r="14681" s="391" customFormat="1" customHeight="1"/>
    <row r="14682" s="391" customFormat="1" customHeight="1"/>
    <row r="14683" s="391" customFormat="1" customHeight="1"/>
    <row r="14684" s="391" customFormat="1" customHeight="1"/>
    <row r="14685" s="391" customFormat="1" customHeight="1"/>
    <row r="14686" s="391" customFormat="1" customHeight="1"/>
    <row r="14687" s="391" customFormat="1" customHeight="1"/>
    <row r="14688" s="391" customFormat="1" customHeight="1"/>
    <row r="14689" s="391" customFormat="1" customHeight="1"/>
    <row r="14690" s="391" customFormat="1" customHeight="1"/>
    <row r="14691" s="391" customFormat="1" customHeight="1"/>
    <row r="14692" s="391" customFormat="1" customHeight="1"/>
    <row r="14693" s="391" customFormat="1" customHeight="1"/>
    <row r="14694" s="391" customFormat="1" customHeight="1"/>
    <row r="14695" s="391" customFormat="1" customHeight="1"/>
    <row r="14696" s="391" customFormat="1" customHeight="1"/>
    <row r="14697" s="391" customFormat="1" customHeight="1"/>
    <row r="14698" s="391" customFormat="1" customHeight="1"/>
    <row r="14699" s="391" customFormat="1" customHeight="1"/>
    <row r="14700" s="391" customFormat="1" customHeight="1"/>
    <row r="14701" s="391" customFormat="1" customHeight="1"/>
    <row r="14702" s="391" customFormat="1" customHeight="1"/>
    <row r="14703" s="391" customFormat="1" customHeight="1"/>
    <row r="14704" s="391" customFormat="1" customHeight="1"/>
    <row r="14705" s="391" customFormat="1" customHeight="1"/>
    <row r="14706" s="391" customFormat="1" customHeight="1"/>
    <row r="14707" s="391" customFormat="1" customHeight="1"/>
    <row r="14708" s="391" customFormat="1" customHeight="1"/>
    <row r="14709" s="391" customFormat="1" customHeight="1"/>
    <row r="14710" s="391" customFormat="1" customHeight="1"/>
    <row r="14711" s="391" customFormat="1" customHeight="1"/>
    <row r="14712" s="391" customFormat="1" customHeight="1"/>
    <row r="14713" s="391" customFormat="1" customHeight="1"/>
    <row r="14714" s="391" customFormat="1" customHeight="1"/>
    <row r="14715" s="391" customFormat="1" customHeight="1"/>
    <row r="14716" s="391" customFormat="1" customHeight="1"/>
    <row r="14717" s="391" customFormat="1" customHeight="1"/>
    <row r="14718" s="391" customFormat="1" customHeight="1"/>
    <row r="14719" s="391" customFormat="1" customHeight="1"/>
    <row r="14720" s="391" customFormat="1" customHeight="1"/>
    <row r="14721" s="391" customFormat="1" customHeight="1"/>
    <row r="14722" s="391" customFormat="1" customHeight="1"/>
    <row r="14723" s="391" customFormat="1" customHeight="1"/>
    <row r="14724" s="391" customFormat="1" customHeight="1"/>
    <row r="14725" s="391" customFormat="1" customHeight="1"/>
    <row r="14726" s="391" customFormat="1" customHeight="1"/>
    <row r="14727" s="391" customFormat="1" customHeight="1"/>
    <row r="14728" s="391" customFormat="1" customHeight="1"/>
    <row r="14729" s="391" customFormat="1" customHeight="1"/>
    <row r="14730" s="391" customFormat="1" customHeight="1"/>
    <row r="14731" s="391" customFormat="1" customHeight="1"/>
    <row r="14732" s="391" customFormat="1" customHeight="1"/>
    <row r="14733" s="391" customFormat="1" customHeight="1"/>
    <row r="14734" s="391" customFormat="1" customHeight="1"/>
    <row r="14735" s="391" customFormat="1" customHeight="1"/>
    <row r="14736" s="391" customFormat="1" customHeight="1"/>
    <row r="14737" s="391" customFormat="1" customHeight="1"/>
    <row r="14738" s="391" customFormat="1" customHeight="1"/>
    <row r="14739" s="391" customFormat="1" customHeight="1"/>
    <row r="14740" s="391" customFormat="1" customHeight="1"/>
    <row r="14741" s="391" customFormat="1" customHeight="1"/>
    <row r="14742" s="391" customFormat="1" customHeight="1"/>
    <row r="14743" s="391" customFormat="1" customHeight="1"/>
    <row r="14744" s="391" customFormat="1" customHeight="1"/>
    <row r="14745" s="391" customFormat="1" customHeight="1"/>
    <row r="14746" s="391" customFormat="1" customHeight="1"/>
    <row r="14747" s="391" customFormat="1" customHeight="1"/>
    <row r="14748" s="391" customFormat="1" customHeight="1"/>
    <row r="14749" s="391" customFormat="1" customHeight="1"/>
    <row r="14750" s="391" customFormat="1" customHeight="1"/>
    <row r="14751" s="391" customFormat="1" customHeight="1"/>
    <row r="14752" s="391" customFormat="1" customHeight="1"/>
    <row r="14753" s="391" customFormat="1" customHeight="1"/>
    <row r="14754" s="391" customFormat="1" customHeight="1"/>
    <row r="14755" s="391" customFormat="1" customHeight="1"/>
    <row r="14756" s="391" customFormat="1" customHeight="1"/>
    <row r="14757" s="391" customFormat="1" customHeight="1"/>
    <row r="14758" s="391" customFormat="1" customHeight="1"/>
    <row r="14759" s="391" customFormat="1" customHeight="1"/>
    <row r="14760" s="391" customFormat="1" customHeight="1"/>
    <row r="14761" s="391" customFormat="1" customHeight="1"/>
    <row r="14762" s="391" customFormat="1" customHeight="1"/>
    <row r="14763" s="391" customFormat="1" customHeight="1"/>
    <row r="14764" s="391" customFormat="1" customHeight="1"/>
    <row r="14765" s="391" customFormat="1" customHeight="1"/>
    <row r="14766" s="391" customFormat="1" customHeight="1"/>
    <row r="14767" s="391" customFormat="1" customHeight="1"/>
    <row r="14768" s="391" customFormat="1" customHeight="1"/>
    <row r="14769" s="391" customFormat="1" customHeight="1"/>
    <row r="14770" s="391" customFormat="1" customHeight="1"/>
    <row r="14771" s="391" customFormat="1" customHeight="1"/>
    <row r="14772" s="391" customFormat="1" customHeight="1"/>
    <row r="14773" s="391" customFormat="1" customHeight="1"/>
    <row r="14774" s="391" customFormat="1" customHeight="1"/>
    <row r="14775" s="391" customFormat="1" customHeight="1"/>
    <row r="14776" s="391" customFormat="1" customHeight="1"/>
    <row r="14777" s="391" customFormat="1" customHeight="1"/>
    <row r="14778" s="391" customFormat="1" customHeight="1"/>
    <row r="14779" s="391" customFormat="1" customHeight="1"/>
    <row r="14780" s="391" customFormat="1" customHeight="1"/>
    <row r="14781" s="391" customFormat="1" customHeight="1"/>
    <row r="14782" s="391" customFormat="1" customHeight="1"/>
    <row r="14783" s="391" customFormat="1" customHeight="1"/>
    <row r="14784" s="391" customFormat="1" customHeight="1"/>
    <row r="14785" s="391" customFormat="1" customHeight="1"/>
    <row r="14786" s="391" customFormat="1" customHeight="1"/>
    <row r="14787" s="391" customFormat="1" customHeight="1"/>
    <row r="14788" s="391" customFormat="1" customHeight="1"/>
    <row r="14789" s="391" customFormat="1" customHeight="1"/>
    <row r="14790" s="391" customFormat="1" customHeight="1"/>
    <row r="14791" s="391" customFormat="1" customHeight="1"/>
    <row r="14792" s="391" customFormat="1" customHeight="1"/>
    <row r="14793" s="391" customFormat="1" customHeight="1"/>
    <row r="14794" s="391" customFormat="1" customHeight="1"/>
    <row r="14795" s="391" customFormat="1" customHeight="1"/>
    <row r="14796" s="391" customFormat="1" customHeight="1"/>
    <row r="14797" s="391" customFormat="1" customHeight="1"/>
    <row r="14798" s="391" customFormat="1" customHeight="1"/>
    <row r="14799" s="391" customFormat="1" customHeight="1"/>
    <row r="14800" s="391" customFormat="1" customHeight="1"/>
    <row r="14801" s="391" customFormat="1" customHeight="1"/>
    <row r="14802" s="391" customFormat="1" customHeight="1"/>
    <row r="14803" s="391" customFormat="1" customHeight="1"/>
    <row r="14804" s="391" customFormat="1" customHeight="1"/>
    <row r="14805" s="391" customFormat="1" customHeight="1"/>
    <row r="14806" s="391" customFormat="1" customHeight="1"/>
    <row r="14807" s="391" customFormat="1" customHeight="1"/>
    <row r="14808" s="391" customFormat="1" customHeight="1"/>
    <row r="14809" s="391" customFormat="1" customHeight="1"/>
    <row r="14810" s="391" customFormat="1" customHeight="1"/>
    <row r="14811" s="391" customFormat="1" customHeight="1"/>
    <row r="14812" s="391" customFormat="1" customHeight="1"/>
    <row r="14813" s="391" customFormat="1" customHeight="1"/>
    <row r="14814" s="391" customFormat="1" customHeight="1"/>
    <row r="14815" s="391" customFormat="1" customHeight="1"/>
    <row r="14816" s="391" customFormat="1" customHeight="1"/>
    <row r="14817" s="391" customFormat="1" customHeight="1"/>
    <row r="14818" s="391" customFormat="1" customHeight="1"/>
    <row r="14819" s="391" customFormat="1" customHeight="1"/>
    <row r="14820" s="391" customFormat="1" customHeight="1"/>
    <row r="14821" s="391" customFormat="1" customHeight="1"/>
    <row r="14822" s="391" customFormat="1" customHeight="1"/>
    <row r="14823" s="391" customFormat="1" customHeight="1"/>
    <row r="14824" s="391" customFormat="1" customHeight="1"/>
    <row r="14825" s="391" customFormat="1" customHeight="1"/>
    <row r="14826" s="391" customFormat="1" customHeight="1"/>
    <row r="14827" s="391" customFormat="1" customHeight="1"/>
    <row r="14828" s="391" customFormat="1" customHeight="1"/>
    <row r="14829" s="391" customFormat="1" customHeight="1"/>
    <row r="14830" s="391" customFormat="1" customHeight="1"/>
    <row r="14831" s="391" customFormat="1" customHeight="1"/>
    <row r="14832" s="391" customFormat="1" customHeight="1"/>
    <row r="14833" s="391" customFormat="1" customHeight="1"/>
    <row r="14834" s="391" customFormat="1" customHeight="1"/>
    <row r="14835" s="391" customFormat="1" customHeight="1"/>
    <row r="14836" s="391" customFormat="1" customHeight="1"/>
    <row r="14837" s="391" customFormat="1" customHeight="1"/>
    <row r="14838" s="391" customFormat="1" customHeight="1"/>
    <row r="14839" s="391" customFormat="1" customHeight="1"/>
    <row r="14840" s="391" customFormat="1" customHeight="1"/>
    <row r="14841" s="391" customFormat="1" customHeight="1"/>
    <row r="14842" s="391" customFormat="1" customHeight="1"/>
    <row r="14843" s="391" customFormat="1" customHeight="1"/>
    <row r="14844" s="391" customFormat="1" customHeight="1"/>
    <row r="14845" s="391" customFormat="1" customHeight="1"/>
    <row r="14846" s="391" customFormat="1" customHeight="1"/>
    <row r="14847" s="391" customFormat="1" customHeight="1"/>
    <row r="14848" s="391" customFormat="1" customHeight="1"/>
    <row r="14849" s="391" customFormat="1" customHeight="1"/>
    <row r="14850" s="391" customFormat="1" customHeight="1"/>
    <row r="14851" s="391" customFormat="1" customHeight="1"/>
    <row r="14852" s="391" customFormat="1" customHeight="1"/>
    <row r="14853" s="391" customFormat="1" customHeight="1"/>
    <row r="14854" s="391" customFormat="1" customHeight="1"/>
    <row r="14855" s="391" customFormat="1" customHeight="1"/>
    <row r="14856" s="391" customFormat="1" customHeight="1"/>
    <row r="14857" s="391" customFormat="1" customHeight="1"/>
    <row r="14858" s="391" customFormat="1" customHeight="1"/>
    <row r="14859" s="391" customFormat="1" customHeight="1"/>
    <row r="14860" s="391" customFormat="1" customHeight="1"/>
    <row r="14861" s="391" customFormat="1" customHeight="1"/>
    <row r="14862" s="391" customFormat="1" customHeight="1"/>
    <row r="14863" s="391" customFormat="1" customHeight="1"/>
    <row r="14864" s="391" customFormat="1" customHeight="1"/>
    <row r="14865" s="391" customFormat="1" customHeight="1"/>
    <row r="14866" s="391" customFormat="1" customHeight="1"/>
    <row r="14867" s="391" customFormat="1" customHeight="1"/>
    <row r="14868" s="391" customFormat="1" customHeight="1"/>
    <row r="14869" s="391" customFormat="1" customHeight="1"/>
    <row r="14870" s="391" customFormat="1" customHeight="1"/>
    <row r="14871" s="391" customFormat="1" customHeight="1"/>
    <row r="14872" s="391" customFormat="1" customHeight="1"/>
    <row r="14873" s="391" customFormat="1" customHeight="1"/>
    <row r="14874" s="391" customFormat="1" customHeight="1"/>
    <row r="14875" s="391" customFormat="1" customHeight="1"/>
    <row r="14876" s="391" customFormat="1" customHeight="1"/>
    <row r="14877" s="391" customFormat="1" customHeight="1"/>
    <row r="14878" s="391" customFormat="1" customHeight="1"/>
    <row r="14879" s="391" customFormat="1" customHeight="1"/>
    <row r="14880" s="391" customFormat="1" customHeight="1"/>
    <row r="14881" s="391" customFormat="1" customHeight="1"/>
    <row r="14882" s="391" customFormat="1" customHeight="1"/>
    <row r="14883" s="391" customFormat="1" customHeight="1"/>
    <row r="14884" s="391" customFormat="1" customHeight="1"/>
    <row r="14885" s="391" customFormat="1" customHeight="1"/>
    <row r="14886" s="391" customFormat="1" customHeight="1"/>
    <row r="14887" s="391" customFormat="1" customHeight="1"/>
    <row r="14888" s="391" customFormat="1" customHeight="1"/>
    <row r="14889" s="391" customFormat="1" customHeight="1"/>
    <row r="14890" s="391" customFormat="1" customHeight="1"/>
    <row r="14891" s="391" customFormat="1" customHeight="1"/>
    <row r="14892" s="391" customFormat="1" customHeight="1"/>
    <row r="14893" s="391" customFormat="1" customHeight="1"/>
    <row r="14894" s="391" customFormat="1" customHeight="1"/>
    <row r="14895" s="391" customFormat="1" customHeight="1"/>
    <row r="14896" s="391" customFormat="1" customHeight="1"/>
    <row r="14897" s="391" customFormat="1" customHeight="1"/>
    <row r="14898" s="391" customFormat="1" customHeight="1"/>
    <row r="14899" s="391" customFormat="1" customHeight="1"/>
    <row r="14900" s="391" customFormat="1" customHeight="1"/>
    <row r="14901" s="391" customFormat="1" customHeight="1"/>
    <row r="14902" s="391" customFormat="1" customHeight="1"/>
    <row r="14903" s="391" customFormat="1" customHeight="1"/>
    <row r="14904" s="391" customFormat="1" customHeight="1"/>
    <row r="14905" s="391" customFormat="1" customHeight="1"/>
    <row r="14906" s="391" customFormat="1" customHeight="1"/>
    <row r="14907" s="391" customFormat="1" customHeight="1"/>
    <row r="14908" s="391" customFormat="1" customHeight="1"/>
    <row r="14909" s="391" customFormat="1" customHeight="1"/>
    <row r="14910" s="391" customFormat="1" customHeight="1"/>
    <row r="14911" s="391" customFormat="1" customHeight="1"/>
    <row r="14912" s="391" customFormat="1" customHeight="1"/>
    <row r="14913" s="391" customFormat="1" customHeight="1"/>
    <row r="14914" s="391" customFormat="1" customHeight="1"/>
    <row r="14915" s="391" customFormat="1" customHeight="1"/>
    <row r="14916" s="391" customFormat="1" customHeight="1"/>
    <row r="14917" s="391" customFormat="1" customHeight="1"/>
    <row r="14918" s="391" customFormat="1" customHeight="1"/>
    <row r="14919" s="391" customFormat="1" customHeight="1"/>
    <row r="14920" s="391" customFormat="1" customHeight="1"/>
    <row r="14921" s="391" customFormat="1" customHeight="1"/>
    <row r="14922" s="391" customFormat="1" customHeight="1"/>
    <row r="14923" s="391" customFormat="1" customHeight="1"/>
    <row r="14924" s="391" customFormat="1" customHeight="1"/>
    <row r="14925" s="391" customFormat="1" customHeight="1"/>
    <row r="14926" s="391" customFormat="1" customHeight="1"/>
    <row r="14927" s="391" customFormat="1" customHeight="1"/>
    <row r="14928" s="391" customFormat="1" customHeight="1"/>
    <row r="14929" s="391" customFormat="1" customHeight="1"/>
    <row r="14930" s="391" customFormat="1" customHeight="1"/>
    <row r="14931" s="391" customFormat="1" customHeight="1"/>
    <row r="14932" s="391" customFormat="1" customHeight="1"/>
    <row r="14933" s="391" customFormat="1" customHeight="1"/>
    <row r="14934" s="391" customFormat="1" customHeight="1"/>
    <row r="14935" s="391" customFormat="1" customHeight="1"/>
    <row r="14936" s="391" customFormat="1" customHeight="1"/>
    <row r="14937" s="391" customFormat="1" customHeight="1"/>
    <row r="14938" s="391" customFormat="1" customHeight="1"/>
    <row r="14939" s="391" customFormat="1" customHeight="1"/>
    <row r="14940" s="391" customFormat="1" customHeight="1"/>
    <row r="14941" s="391" customFormat="1" customHeight="1"/>
    <row r="14942" s="391" customFormat="1" customHeight="1"/>
    <row r="14943" s="391" customFormat="1" customHeight="1"/>
    <row r="14944" s="391" customFormat="1" customHeight="1"/>
    <row r="14945" s="391" customFormat="1" customHeight="1"/>
    <row r="14946" s="391" customFormat="1" customHeight="1"/>
    <row r="14947" s="391" customFormat="1" customHeight="1"/>
    <row r="14948" s="391" customFormat="1" customHeight="1"/>
    <row r="14949" s="391" customFormat="1" customHeight="1"/>
    <row r="14950" s="391" customFormat="1" customHeight="1"/>
    <row r="14951" s="391" customFormat="1" customHeight="1"/>
    <row r="14952" s="391" customFormat="1" customHeight="1"/>
    <row r="14953" s="391" customFormat="1" customHeight="1"/>
    <row r="14954" s="391" customFormat="1" customHeight="1"/>
    <row r="14955" s="391" customFormat="1" customHeight="1"/>
    <row r="14956" s="391" customFormat="1" customHeight="1"/>
    <row r="14957" s="391" customFormat="1" customHeight="1"/>
    <row r="14958" s="391" customFormat="1" customHeight="1"/>
    <row r="14959" s="391" customFormat="1" customHeight="1"/>
    <row r="14960" s="391" customFormat="1" customHeight="1"/>
    <row r="14961" s="391" customFormat="1" customHeight="1"/>
    <row r="14962" s="391" customFormat="1" customHeight="1"/>
    <row r="14963" s="391" customFormat="1" customHeight="1"/>
    <row r="14964" s="391" customFormat="1" customHeight="1"/>
    <row r="14965" s="391" customFormat="1" customHeight="1"/>
    <row r="14966" s="391" customFormat="1" customHeight="1"/>
    <row r="14967" s="391" customFormat="1" customHeight="1"/>
    <row r="14968" s="391" customFormat="1" customHeight="1"/>
    <row r="14969" s="391" customFormat="1" customHeight="1"/>
    <row r="14970" s="391" customFormat="1" customHeight="1"/>
    <row r="14971" s="391" customFormat="1" customHeight="1"/>
    <row r="14972" s="391" customFormat="1" customHeight="1"/>
    <row r="14973" s="391" customFormat="1" customHeight="1"/>
    <row r="14974" s="391" customFormat="1" customHeight="1"/>
    <row r="14975" s="391" customFormat="1" customHeight="1"/>
    <row r="14976" s="391" customFormat="1" customHeight="1"/>
    <row r="14977" s="391" customFormat="1" customHeight="1"/>
    <row r="14978" s="391" customFormat="1" customHeight="1"/>
    <row r="14979" s="391" customFormat="1" customHeight="1"/>
    <row r="14980" s="391" customFormat="1" customHeight="1"/>
    <row r="14981" s="391" customFormat="1" customHeight="1"/>
    <row r="14982" s="391" customFormat="1" customHeight="1"/>
    <row r="14983" s="391" customFormat="1" customHeight="1"/>
    <row r="14984" s="391" customFormat="1" customHeight="1"/>
    <row r="14985" s="391" customFormat="1" customHeight="1"/>
    <row r="14986" s="391" customFormat="1" customHeight="1"/>
    <row r="14987" s="391" customFormat="1" customHeight="1"/>
    <row r="14988" s="391" customFormat="1" customHeight="1"/>
    <row r="14989" s="391" customFormat="1" customHeight="1"/>
    <row r="14990" s="391" customFormat="1" customHeight="1"/>
    <row r="14991" s="391" customFormat="1" customHeight="1"/>
    <row r="14992" s="391" customFormat="1" customHeight="1"/>
    <row r="14993" s="391" customFormat="1" customHeight="1"/>
    <row r="14994" s="391" customFormat="1" customHeight="1"/>
    <row r="14995" s="391" customFormat="1" customHeight="1"/>
    <row r="14996" s="391" customFormat="1" customHeight="1"/>
    <row r="14997" s="391" customFormat="1" customHeight="1"/>
    <row r="14998" s="391" customFormat="1" customHeight="1"/>
    <row r="14999" s="391" customFormat="1" customHeight="1"/>
    <row r="15000" s="391" customFormat="1" customHeight="1"/>
    <row r="15001" s="391" customFormat="1" customHeight="1"/>
    <row r="15002" s="391" customFormat="1" customHeight="1"/>
    <row r="15003" s="391" customFormat="1" customHeight="1"/>
    <row r="15004" s="391" customFormat="1" customHeight="1"/>
    <row r="15005" s="391" customFormat="1" customHeight="1"/>
    <row r="15006" s="391" customFormat="1" customHeight="1"/>
    <row r="15007" s="391" customFormat="1" customHeight="1"/>
    <row r="15008" s="391" customFormat="1" customHeight="1"/>
    <row r="15009" s="391" customFormat="1" customHeight="1"/>
    <row r="15010" s="391" customFormat="1" customHeight="1"/>
    <row r="15011" s="391" customFormat="1" customHeight="1"/>
    <row r="15012" s="391" customFormat="1" customHeight="1"/>
    <row r="15013" s="391" customFormat="1" customHeight="1"/>
    <row r="15014" s="391" customFormat="1" customHeight="1"/>
    <row r="15015" s="391" customFormat="1" customHeight="1"/>
    <row r="15016" s="391" customFormat="1" customHeight="1"/>
    <row r="15017" s="391" customFormat="1" customHeight="1"/>
    <row r="15018" s="391" customFormat="1" customHeight="1"/>
    <row r="15019" s="391" customFormat="1" customHeight="1"/>
    <row r="15020" s="391" customFormat="1" customHeight="1"/>
    <row r="15021" s="391" customFormat="1" customHeight="1"/>
    <row r="15022" s="391" customFormat="1" customHeight="1"/>
    <row r="15023" s="391" customFormat="1" customHeight="1"/>
    <row r="15024" s="391" customFormat="1" customHeight="1"/>
    <row r="15025" s="391" customFormat="1" customHeight="1"/>
    <row r="15026" s="391" customFormat="1" customHeight="1"/>
    <row r="15027" s="391" customFormat="1" customHeight="1"/>
    <row r="15028" s="391" customFormat="1" customHeight="1"/>
    <row r="15029" s="391" customFormat="1" customHeight="1"/>
    <row r="15030" s="391" customFormat="1" customHeight="1"/>
    <row r="15031" s="391" customFormat="1" customHeight="1"/>
    <row r="15032" s="391" customFormat="1" customHeight="1"/>
    <row r="15033" s="391" customFormat="1" customHeight="1"/>
    <row r="15034" s="391" customFormat="1" customHeight="1"/>
    <row r="15035" s="391" customFormat="1" customHeight="1"/>
    <row r="15036" s="391" customFormat="1" customHeight="1"/>
    <row r="15037" s="391" customFormat="1" customHeight="1"/>
    <row r="15038" s="391" customFormat="1" customHeight="1"/>
    <row r="15039" s="391" customFormat="1" customHeight="1"/>
    <row r="15040" s="391" customFormat="1" customHeight="1"/>
    <row r="15041" s="391" customFormat="1" customHeight="1"/>
    <row r="15042" s="391" customFormat="1" customHeight="1"/>
    <row r="15043" s="391" customFormat="1" customHeight="1"/>
    <row r="15044" s="391" customFormat="1" customHeight="1"/>
    <row r="15045" s="391" customFormat="1" customHeight="1"/>
    <row r="15046" s="391" customFormat="1" customHeight="1"/>
    <row r="15047" s="391" customFormat="1" customHeight="1"/>
    <row r="15048" s="391" customFormat="1" customHeight="1"/>
    <row r="15049" s="391" customFormat="1" customHeight="1"/>
    <row r="15050" s="391" customFormat="1" customHeight="1"/>
    <row r="15051" s="391" customFormat="1" customHeight="1"/>
    <row r="15052" s="391" customFormat="1" customHeight="1"/>
    <row r="15053" s="391" customFormat="1" customHeight="1"/>
    <row r="15054" s="391" customFormat="1" customHeight="1"/>
    <row r="15055" s="391" customFormat="1" customHeight="1"/>
    <row r="15056" s="391" customFormat="1" customHeight="1"/>
    <row r="15057" s="391" customFormat="1" customHeight="1"/>
    <row r="15058" s="391" customFormat="1" customHeight="1"/>
    <row r="15059" s="391" customFormat="1" customHeight="1"/>
    <row r="15060" s="391" customFormat="1" customHeight="1"/>
    <row r="15061" s="391" customFormat="1" customHeight="1"/>
    <row r="15062" s="391" customFormat="1" customHeight="1"/>
    <row r="15063" s="391" customFormat="1" customHeight="1"/>
    <row r="15064" s="391" customFormat="1" customHeight="1"/>
    <row r="15065" s="391" customFormat="1" customHeight="1"/>
    <row r="15066" s="391" customFormat="1" customHeight="1"/>
    <row r="15067" s="391" customFormat="1" customHeight="1"/>
    <row r="15068" s="391" customFormat="1" customHeight="1"/>
    <row r="15069" s="391" customFormat="1" customHeight="1"/>
    <row r="15070" s="391" customFormat="1" customHeight="1"/>
    <row r="15071" s="391" customFormat="1" customHeight="1"/>
    <row r="15072" s="391" customFormat="1" customHeight="1"/>
    <row r="15073" s="391" customFormat="1" customHeight="1"/>
    <row r="15074" s="391" customFormat="1" customHeight="1"/>
    <row r="15075" s="391" customFormat="1" customHeight="1"/>
    <row r="15076" s="391" customFormat="1" customHeight="1"/>
    <row r="15077" s="391" customFormat="1" customHeight="1"/>
    <row r="15078" s="391" customFormat="1" customHeight="1"/>
    <row r="15079" s="391" customFormat="1" customHeight="1"/>
    <row r="15080" s="391" customFormat="1" customHeight="1"/>
    <row r="15081" s="391" customFormat="1" customHeight="1"/>
    <row r="15082" s="391" customFormat="1" customHeight="1"/>
    <row r="15083" s="391" customFormat="1" customHeight="1"/>
    <row r="15084" s="391" customFormat="1" customHeight="1"/>
    <row r="15085" s="391" customFormat="1" customHeight="1"/>
    <row r="15086" s="391" customFormat="1" customHeight="1"/>
    <row r="15087" s="391" customFormat="1" customHeight="1"/>
    <row r="15088" s="391" customFormat="1" customHeight="1"/>
    <row r="15089" s="391" customFormat="1" customHeight="1"/>
    <row r="15090" s="391" customFormat="1" customHeight="1"/>
    <row r="15091" s="391" customFormat="1" customHeight="1"/>
    <row r="15092" s="391" customFormat="1" customHeight="1"/>
    <row r="15093" s="391" customFormat="1" customHeight="1"/>
    <row r="15094" s="391" customFormat="1" customHeight="1"/>
    <row r="15095" s="391" customFormat="1" customHeight="1"/>
    <row r="15096" s="391" customFormat="1" customHeight="1"/>
    <row r="15097" s="391" customFormat="1" customHeight="1"/>
    <row r="15098" s="391" customFormat="1" customHeight="1"/>
    <row r="15099" s="391" customFormat="1" customHeight="1"/>
    <row r="15100" s="391" customFormat="1" customHeight="1"/>
    <row r="15101" s="391" customFormat="1" customHeight="1"/>
    <row r="15102" s="391" customFormat="1" customHeight="1"/>
    <row r="15103" s="391" customFormat="1" customHeight="1"/>
    <row r="15104" s="391" customFormat="1" customHeight="1"/>
    <row r="15105" s="391" customFormat="1" customHeight="1"/>
    <row r="15106" s="391" customFormat="1" customHeight="1"/>
    <row r="15107" s="391" customFormat="1" customHeight="1"/>
    <row r="15108" s="391" customFormat="1" customHeight="1"/>
    <row r="15109" s="391" customFormat="1" customHeight="1"/>
    <row r="15110" s="391" customFormat="1" customHeight="1"/>
    <row r="15111" s="391" customFormat="1" customHeight="1"/>
    <row r="15112" s="391" customFormat="1" customHeight="1"/>
    <row r="15113" s="391" customFormat="1" customHeight="1"/>
  </sheetData>
  <mergeCells count="7">
    <mergeCell ref="A1:L1"/>
    <mergeCell ref="K2:L2"/>
    <mergeCell ref="D3:F3"/>
    <mergeCell ref="G3:I3"/>
    <mergeCell ref="J3:L3"/>
    <mergeCell ref="A3:A4"/>
    <mergeCell ref="B3:B4"/>
  </mergeCells>
  <dataValidations count="1">
    <dataValidation type="decimal" operator="between" allowBlank="1" showInputMessage="1" showErrorMessage="1" sqref="M5:M1262 M1264:M1604 M1606:M1634 M1636:M1668">
      <formula1>-99999999999999</formula1>
      <formula2>99999999999999</formula2>
    </dataValidation>
  </dataValidations>
  <pageMargins left="0.625694444444444" right="0.747222222222222" top="0.747222222222222" bottom="0.547222222222222" header="0.388194444444444" footer="0.231944444444444"/>
  <pageSetup paperSize="9" scale="67" fitToHeight="0" orientation="portrait"/>
  <headerFooter>
    <oddHeader>&amp;L&amp;"宋体,常规"&amp;11&amp;A</oddHead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DN16051"/>
  <sheetViews>
    <sheetView view="pageBreakPreview" zoomScaleNormal="100" zoomScaleSheetLayoutView="100" topLeftCell="B1" workbookViewId="0">
      <pane xSplit="3" ySplit="4" topLeftCell="E15" activePane="bottomRight" state="frozen"/>
      <selection/>
      <selection pane="topRight"/>
      <selection pane="bottomLeft"/>
      <selection pane="bottomRight" activeCell="B125" sqref="B125"/>
    </sheetView>
  </sheetViews>
  <sheetFormatPr defaultColWidth="9" defaultRowHeight="15"/>
  <cols>
    <col min="1" max="1" width="9" style="232" hidden="1"/>
    <col min="2" max="2" width="9.625" style="232" customWidth="1"/>
    <col min="3" max="3" width="23.5" style="232" customWidth="1"/>
    <col min="4" max="4" width="8.75" style="380" customWidth="1"/>
    <col min="5" max="5" width="9.125" style="380" customWidth="1"/>
    <col min="6" max="6" width="9.375" style="381" customWidth="1"/>
    <col min="7" max="7" width="8.875" style="380" customWidth="1"/>
    <col min="8" max="9" width="10" style="381" customWidth="1"/>
    <col min="10" max="10" width="10" style="199" customWidth="1"/>
    <col min="11" max="13" width="9.375" style="232" customWidth="1"/>
    <col min="14" max="118" width="9" style="232"/>
    <col min="119" max="16384" width="9" style="379"/>
  </cols>
  <sheetData>
    <row r="1" s="377" customFormat="1" ht="26" customHeight="1" spans="2:13">
      <c r="B1" s="5" t="s">
        <v>422</v>
      </c>
      <c r="C1" s="5"/>
      <c r="D1" s="5"/>
      <c r="E1" s="5"/>
      <c r="F1" s="5"/>
      <c r="G1" s="5"/>
      <c r="H1" s="5"/>
      <c r="I1" s="5"/>
      <c r="J1" s="5"/>
      <c r="K1" s="5"/>
      <c r="L1" s="5"/>
      <c r="M1" s="5"/>
    </row>
    <row r="2" s="232" customFormat="1" ht="21.75" customHeight="1" spans="4:12">
      <c r="D2" s="382"/>
      <c r="E2" s="382"/>
      <c r="F2" s="383"/>
      <c r="H2" s="199"/>
      <c r="I2" s="199"/>
      <c r="J2" s="199"/>
      <c r="L2" s="57" t="s">
        <v>3</v>
      </c>
    </row>
    <row r="3" s="199" customFormat="1" ht="18.75" customHeight="1" spans="1:13">
      <c r="A3" s="89" t="s">
        <v>423</v>
      </c>
      <c r="B3" s="89" t="s">
        <v>65</v>
      </c>
      <c r="C3" s="89" t="s">
        <v>66</v>
      </c>
      <c r="D3" s="80" t="s">
        <v>100</v>
      </c>
      <c r="E3" s="80" t="s">
        <v>101</v>
      </c>
      <c r="F3" s="80"/>
      <c r="G3" s="80"/>
      <c r="H3" s="89" t="s">
        <v>68</v>
      </c>
      <c r="I3" s="91"/>
      <c r="J3" s="91"/>
      <c r="K3" s="91" t="s">
        <v>424</v>
      </c>
      <c r="L3" s="91"/>
      <c r="M3" s="91"/>
    </row>
    <row r="4" s="199" customFormat="1" ht="18.75" customHeight="1" spans="1:13">
      <c r="A4" s="91"/>
      <c r="B4" s="91"/>
      <c r="C4" s="91"/>
      <c r="D4" s="80" t="s">
        <v>70</v>
      </c>
      <c r="E4" s="80" t="s">
        <v>70</v>
      </c>
      <c r="F4" s="80" t="s">
        <v>71</v>
      </c>
      <c r="G4" s="89" t="s">
        <v>72</v>
      </c>
      <c r="H4" s="89" t="s">
        <v>70</v>
      </c>
      <c r="I4" s="89" t="s">
        <v>71</v>
      </c>
      <c r="J4" s="89" t="s">
        <v>72</v>
      </c>
      <c r="K4" s="89" t="s">
        <v>70</v>
      </c>
      <c r="L4" s="89" t="s">
        <v>71</v>
      </c>
      <c r="M4" s="89" t="s">
        <v>72</v>
      </c>
    </row>
    <row r="5" s="378" customFormat="1" ht="20.1" customHeight="1" spans="1:118">
      <c r="A5" s="94"/>
      <c r="B5" s="94"/>
      <c r="C5" s="93" t="s">
        <v>425</v>
      </c>
      <c r="D5" s="83">
        <v>104448</v>
      </c>
      <c r="E5" s="83">
        <f t="shared" ref="E5:E17" si="0">F5+G5</f>
        <v>98191</v>
      </c>
      <c r="F5" s="83">
        <v>92598</v>
      </c>
      <c r="G5" s="83">
        <v>5593</v>
      </c>
      <c r="H5" s="83">
        <v>98000</v>
      </c>
      <c r="I5" s="83">
        <f t="shared" ref="I5:I16" si="1">H5-J5</f>
        <v>92407</v>
      </c>
      <c r="J5" s="83">
        <v>5593</v>
      </c>
      <c r="K5" s="95">
        <f t="shared" ref="K5:M5" si="2">H5/E5*100</f>
        <v>99.8</v>
      </c>
      <c r="L5" s="95">
        <f t="shared" si="2"/>
        <v>99.8</v>
      </c>
      <c r="M5" s="95">
        <f t="shared" si="2"/>
        <v>100</v>
      </c>
      <c r="N5" s="386"/>
      <c r="O5" s="386"/>
      <c r="P5" s="386"/>
      <c r="Q5" s="386"/>
      <c r="R5" s="386"/>
      <c r="S5" s="386"/>
      <c r="T5" s="386"/>
      <c r="U5" s="386"/>
      <c r="V5" s="386"/>
      <c r="W5" s="386"/>
      <c r="X5" s="386"/>
      <c r="Y5" s="386"/>
      <c r="Z5" s="386"/>
      <c r="AA5" s="386"/>
      <c r="AB5" s="386"/>
      <c r="AC5" s="386"/>
      <c r="AD5" s="386"/>
      <c r="AE5" s="386"/>
      <c r="AF5" s="386"/>
      <c r="AG5" s="386"/>
      <c r="AH5" s="386"/>
      <c r="AI5" s="386"/>
      <c r="AJ5" s="386"/>
      <c r="AK5" s="386"/>
      <c r="AL5" s="386"/>
      <c r="AM5" s="386"/>
      <c r="AN5" s="386"/>
      <c r="AO5" s="386"/>
      <c r="AP5" s="386"/>
      <c r="AQ5" s="386"/>
      <c r="AR5" s="386"/>
      <c r="AS5" s="386"/>
      <c r="AT5" s="386"/>
      <c r="AU5" s="386"/>
      <c r="AV5" s="386"/>
      <c r="AW5" s="386"/>
      <c r="AX5" s="386"/>
      <c r="AY5" s="386"/>
      <c r="AZ5" s="386"/>
      <c r="BA5" s="386"/>
      <c r="BB5" s="386"/>
      <c r="BC5" s="386"/>
      <c r="BD5" s="386"/>
      <c r="BE5" s="386"/>
      <c r="BF5" s="386"/>
      <c r="BG5" s="386"/>
      <c r="BH5" s="386"/>
      <c r="BI5" s="386"/>
      <c r="BJ5" s="386"/>
      <c r="BK5" s="386"/>
      <c r="BL5" s="386"/>
      <c r="BM5" s="386"/>
      <c r="BN5" s="386"/>
      <c r="BO5" s="386"/>
      <c r="BP5" s="386"/>
      <c r="BQ5" s="386"/>
      <c r="BR5" s="386"/>
      <c r="BS5" s="386"/>
      <c r="BT5" s="386"/>
      <c r="BU5" s="386"/>
      <c r="BV5" s="386"/>
      <c r="BW5" s="386"/>
      <c r="BX5" s="386"/>
      <c r="BY5" s="386"/>
      <c r="BZ5" s="386"/>
      <c r="CA5" s="386"/>
      <c r="CB5" s="386"/>
      <c r="CC5" s="386"/>
      <c r="CD5" s="386"/>
      <c r="CE5" s="386"/>
      <c r="CF5" s="386"/>
      <c r="CG5" s="386"/>
      <c r="CH5" s="386"/>
      <c r="CI5" s="386"/>
      <c r="CJ5" s="386"/>
      <c r="CK5" s="386"/>
      <c r="CL5" s="386"/>
      <c r="CM5" s="386"/>
      <c r="CN5" s="386"/>
      <c r="CO5" s="386"/>
      <c r="CP5" s="386"/>
      <c r="CQ5" s="386"/>
      <c r="CR5" s="386"/>
      <c r="CS5" s="386"/>
      <c r="CT5" s="386"/>
      <c r="CU5" s="386"/>
      <c r="CV5" s="386"/>
      <c r="CW5" s="386"/>
      <c r="CX5" s="386"/>
      <c r="CY5" s="386"/>
      <c r="CZ5" s="386"/>
      <c r="DA5" s="386"/>
      <c r="DB5" s="386"/>
      <c r="DC5" s="386"/>
      <c r="DD5" s="386"/>
      <c r="DE5" s="386"/>
      <c r="DF5" s="386"/>
      <c r="DG5" s="386"/>
      <c r="DH5" s="386"/>
      <c r="DI5" s="386"/>
      <c r="DJ5" s="386"/>
      <c r="DK5" s="386"/>
      <c r="DL5" s="386"/>
      <c r="DM5" s="386"/>
      <c r="DN5" s="386"/>
    </row>
    <row r="6" s="232" customFormat="1" ht="20.1" customHeight="1" spans="1:13">
      <c r="A6" s="384">
        <v>1</v>
      </c>
      <c r="B6" s="129">
        <v>501</v>
      </c>
      <c r="C6" s="214" t="s">
        <v>426</v>
      </c>
      <c r="D6" s="84">
        <v>12852</v>
      </c>
      <c r="E6" s="84">
        <f t="shared" si="0"/>
        <v>11660</v>
      </c>
      <c r="F6" s="84">
        <v>10018</v>
      </c>
      <c r="G6" s="84">
        <v>1642</v>
      </c>
      <c r="H6" s="84">
        <v>11638</v>
      </c>
      <c r="I6" s="84">
        <f t="shared" si="1"/>
        <v>9996</v>
      </c>
      <c r="J6" s="84">
        <v>1642</v>
      </c>
      <c r="K6" s="84"/>
      <c r="L6" s="387"/>
      <c r="M6" s="387"/>
    </row>
    <row r="7" s="232" customFormat="1" ht="20.1" customHeight="1" spans="1:13">
      <c r="A7" s="92">
        <v>2</v>
      </c>
      <c r="B7" s="129">
        <v>50101</v>
      </c>
      <c r="C7" s="214" t="s">
        <v>427</v>
      </c>
      <c r="D7" s="84">
        <v>8157</v>
      </c>
      <c r="E7" s="84">
        <f t="shared" si="0"/>
        <v>7399</v>
      </c>
      <c r="F7" s="84">
        <v>6298</v>
      </c>
      <c r="G7" s="84">
        <v>1101</v>
      </c>
      <c r="H7" s="84">
        <v>7370</v>
      </c>
      <c r="I7" s="84">
        <f t="shared" si="1"/>
        <v>6269</v>
      </c>
      <c r="J7" s="84">
        <v>1101</v>
      </c>
      <c r="K7" s="84"/>
      <c r="L7" s="387"/>
      <c r="M7" s="387"/>
    </row>
    <row r="8" s="232" customFormat="1" ht="20.1" customHeight="1" spans="1:13">
      <c r="A8" s="92">
        <v>3</v>
      </c>
      <c r="B8" s="129">
        <v>50102</v>
      </c>
      <c r="C8" s="214" t="s">
        <v>428</v>
      </c>
      <c r="D8" s="84">
        <v>2578</v>
      </c>
      <c r="E8" s="84">
        <f t="shared" si="0"/>
        <v>2023</v>
      </c>
      <c r="F8" s="84">
        <v>1756</v>
      </c>
      <c r="G8" s="84">
        <v>267</v>
      </c>
      <c r="H8" s="84">
        <v>2030</v>
      </c>
      <c r="I8" s="84">
        <f t="shared" si="1"/>
        <v>1763</v>
      </c>
      <c r="J8" s="84">
        <v>267</v>
      </c>
      <c r="K8" s="84"/>
      <c r="L8" s="387"/>
      <c r="M8" s="387"/>
    </row>
    <row r="9" s="232" customFormat="1" ht="20.1" customHeight="1" spans="1:13">
      <c r="A9" s="92">
        <v>4</v>
      </c>
      <c r="B9" s="129">
        <v>50103</v>
      </c>
      <c r="C9" s="214" t="s">
        <v>398</v>
      </c>
      <c r="D9" s="84">
        <v>1046</v>
      </c>
      <c r="E9" s="84">
        <f t="shared" si="0"/>
        <v>1051</v>
      </c>
      <c r="F9" s="84">
        <v>904</v>
      </c>
      <c r="G9" s="84">
        <v>147</v>
      </c>
      <c r="H9" s="84">
        <v>1051</v>
      </c>
      <c r="I9" s="84">
        <f t="shared" si="1"/>
        <v>904</v>
      </c>
      <c r="J9" s="84">
        <v>147</v>
      </c>
      <c r="K9" s="84"/>
      <c r="L9" s="387"/>
      <c r="M9" s="387"/>
    </row>
    <row r="10" s="232" customFormat="1" ht="20.1" customHeight="1" spans="1:13">
      <c r="A10" s="92">
        <v>5</v>
      </c>
      <c r="B10" s="129">
        <v>50199</v>
      </c>
      <c r="C10" s="214" t="s">
        <v>429</v>
      </c>
      <c r="D10" s="84">
        <v>1072</v>
      </c>
      <c r="E10" s="84">
        <f t="shared" si="0"/>
        <v>1187</v>
      </c>
      <c r="F10" s="84">
        <v>1060</v>
      </c>
      <c r="G10" s="84">
        <v>127</v>
      </c>
      <c r="H10" s="84">
        <v>1187</v>
      </c>
      <c r="I10" s="84">
        <f t="shared" si="1"/>
        <v>1060</v>
      </c>
      <c r="J10" s="84">
        <v>127</v>
      </c>
      <c r="K10" s="84"/>
      <c r="L10" s="387"/>
      <c r="M10" s="387"/>
    </row>
    <row r="11" s="232" customFormat="1" ht="20.1" customHeight="1" spans="1:13">
      <c r="A11" s="384">
        <v>6</v>
      </c>
      <c r="B11" s="129">
        <v>502</v>
      </c>
      <c r="C11" s="214" t="s">
        <v>430</v>
      </c>
      <c r="D11" s="84">
        <v>18416</v>
      </c>
      <c r="E11" s="84">
        <f t="shared" si="0"/>
        <v>19445</v>
      </c>
      <c r="F11" s="84">
        <v>18235</v>
      </c>
      <c r="G11" s="84">
        <v>1210</v>
      </c>
      <c r="H11" s="84">
        <v>19034</v>
      </c>
      <c r="I11" s="84">
        <f t="shared" si="1"/>
        <v>17824</v>
      </c>
      <c r="J11" s="84">
        <v>1210</v>
      </c>
      <c r="K11" s="84"/>
      <c r="L11" s="387"/>
      <c r="M11" s="387"/>
    </row>
    <row r="12" s="232" customFormat="1" ht="20.1" customHeight="1" spans="1:13">
      <c r="A12" s="92">
        <v>7</v>
      </c>
      <c r="B12" s="129">
        <v>50201</v>
      </c>
      <c r="C12" s="214" t="s">
        <v>431</v>
      </c>
      <c r="D12" s="84">
        <v>2429</v>
      </c>
      <c r="E12" s="84">
        <f t="shared" si="0"/>
        <v>3071</v>
      </c>
      <c r="F12" s="84">
        <v>2801</v>
      </c>
      <c r="G12" s="84">
        <v>270</v>
      </c>
      <c r="H12" s="84">
        <v>3098</v>
      </c>
      <c r="I12" s="84">
        <f t="shared" si="1"/>
        <v>2828</v>
      </c>
      <c r="J12" s="84">
        <v>270</v>
      </c>
      <c r="K12" s="84"/>
      <c r="L12" s="387"/>
      <c r="M12" s="387"/>
    </row>
    <row r="13" s="232" customFormat="1" ht="20.1" customHeight="1" spans="1:13">
      <c r="A13" s="92">
        <v>8</v>
      </c>
      <c r="B13" s="129">
        <v>50202</v>
      </c>
      <c r="C13" s="214" t="s">
        <v>432</v>
      </c>
      <c r="D13" s="84">
        <v>38</v>
      </c>
      <c r="E13" s="84">
        <f t="shared" si="0"/>
        <v>28</v>
      </c>
      <c r="F13" s="84">
        <v>28</v>
      </c>
      <c r="G13" s="84"/>
      <c r="H13" s="84">
        <v>38</v>
      </c>
      <c r="I13" s="84">
        <f t="shared" si="1"/>
        <v>38</v>
      </c>
      <c r="J13" s="84"/>
      <c r="K13" s="84"/>
      <c r="L13" s="387"/>
      <c r="M13" s="387"/>
    </row>
    <row r="14" s="232" customFormat="1" ht="20.1" customHeight="1" spans="1:13">
      <c r="A14" s="92">
        <v>9</v>
      </c>
      <c r="B14" s="129">
        <v>50203</v>
      </c>
      <c r="C14" s="214" t="s">
        <v>433</v>
      </c>
      <c r="D14" s="84">
        <v>28</v>
      </c>
      <c r="E14" s="84">
        <f t="shared" si="0"/>
        <v>8</v>
      </c>
      <c r="F14" s="84">
        <v>8</v>
      </c>
      <c r="G14" s="84"/>
      <c r="H14" s="84">
        <v>8</v>
      </c>
      <c r="I14" s="84">
        <f t="shared" si="1"/>
        <v>8</v>
      </c>
      <c r="J14" s="84"/>
      <c r="K14" s="84"/>
      <c r="L14" s="387"/>
      <c r="M14" s="387"/>
    </row>
    <row r="15" s="232" customFormat="1" ht="20.1" customHeight="1" spans="1:13">
      <c r="A15" s="92">
        <v>10</v>
      </c>
      <c r="B15" s="129">
        <v>50204</v>
      </c>
      <c r="C15" s="214" t="s">
        <v>434</v>
      </c>
      <c r="D15" s="84">
        <v>47</v>
      </c>
      <c r="E15" s="84">
        <f t="shared" si="0"/>
        <v>30</v>
      </c>
      <c r="F15" s="84">
        <v>30</v>
      </c>
      <c r="G15" s="84"/>
      <c r="H15" s="84">
        <v>27</v>
      </c>
      <c r="I15" s="84">
        <f t="shared" si="1"/>
        <v>27</v>
      </c>
      <c r="J15" s="84"/>
      <c r="K15" s="84"/>
      <c r="L15" s="387"/>
      <c r="M15" s="387"/>
    </row>
    <row r="16" s="232" customFormat="1" ht="20.1" customHeight="1" spans="1:13">
      <c r="A16" s="92">
        <v>11</v>
      </c>
      <c r="B16" s="129">
        <v>50205</v>
      </c>
      <c r="C16" s="214" t="s">
        <v>435</v>
      </c>
      <c r="D16" s="84">
        <v>11222</v>
      </c>
      <c r="E16" s="84">
        <f t="shared" si="0"/>
        <v>9823</v>
      </c>
      <c r="F16" s="84">
        <v>9443</v>
      </c>
      <c r="G16" s="84">
        <v>380</v>
      </c>
      <c r="H16" s="84">
        <v>9855</v>
      </c>
      <c r="I16" s="84">
        <f t="shared" si="1"/>
        <v>9475</v>
      </c>
      <c r="J16" s="84">
        <v>380</v>
      </c>
      <c r="K16" s="84"/>
      <c r="L16" s="387"/>
      <c r="M16" s="387"/>
    </row>
    <row r="17" s="232" customFormat="1" ht="20.1" customHeight="1" spans="1:13">
      <c r="A17" s="92">
        <v>12</v>
      </c>
      <c r="B17" s="129">
        <v>50206</v>
      </c>
      <c r="C17" s="214" t="s">
        <v>436</v>
      </c>
      <c r="D17" s="84">
        <v>31</v>
      </c>
      <c r="E17" s="84">
        <f t="shared" si="0"/>
        <v>1</v>
      </c>
      <c r="F17" s="84">
        <v>1</v>
      </c>
      <c r="G17" s="84"/>
      <c r="H17" s="84">
        <v>1</v>
      </c>
      <c r="I17" s="84"/>
      <c r="J17" s="84"/>
      <c r="K17" s="84"/>
      <c r="L17" s="387"/>
      <c r="M17" s="387"/>
    </row>
    <row r="18" s="232" customFormat="1" ht="20.1" customHeight="1" spans="1:13">
      <c r="A18" s="92">
        <v>13</v>
      </c>
      <c r="B18" s="129">
        <v>50207</v>
      </c>
      <c r="C18" s="214" t="s">
        <v>437</v>
      </c>
      <c r="D18" s="84">
        <v>20</v>
      </c>
      <c r="E18" s="84"/>
      <c r="F18" s="84"/>
      <c r="G18" s="84"/>
      <c r="H18" s="84"/>
      <c r="I18" s="84"/>
      <c r="J18" s="84"/>
      <c r="K18" s="91"/>
      <c r="L18" s="387"/>
      <c r="M18" s="387"/>
    </row>
    <row r="19" s="232" customFormat="1" ht="20.1" customHeight="1" spans="1:13">
      <c r="A19" s="92">
        <v>14</v>
      </c>
      <c r="B19" s="129">
        <v>50208</v>
      </c>
      <c r="C19" s="214" t="s">
        <v>438</v>
      </c>
      <c r="D19" s="84">
        <v>164</v>
      </c>
      <c r="E19" s="84">
        <f t="shared" ref="E19:E51" si="3">F19+G19</f>
        <v>138</v>
      </c>
      <c r="F19" s="84">
        <v>126</v>
      </c>
      <c r="G19" s="84">
        <v>12</v>
      </c>
      <c r="H19" s="84">
        <v>137</v>
      </c>
      <c r="I19" s="84">
        <f t="shared" ref="I19:I27" si="4">H19-J19</f>
        <v>125</v>
      </c>
      <c r="J19" s="84">
        <v>12</v>
      </c>
      <c r="K19" s="84"/>
      <c r="L19" s="387"/>
      <c r="M19" s="387"/>
    </row>
    <row r="20" s="232" customFormat="1" ht="20.1" customHeight="1" spans="1:13">
      <c r="A20" s="92">
        <v>15</v>
      </c>
      <c r="B20" s="129">
        <v>50209</v>
      </c>
      <c r="C20" s="214" t="s">
        <v>439</v>
      </c>
      <c r="D20" s="84">
        <v>180</v>
      </c>
      <c r="E20" s="84">
        <f t="shared" si="3"/>
        <v>60</v>
      </c>
      <c r="F20" s="84">
        <v>57</v>
      </c>
      <c r="G20" s="84">
        <v>3</v>
      </c>
      <c r="H20" s="84">
        <v>50</v>
      </c>
      <c r="I20" s="84">
        <f t="shared" si="4"/>
        <v>47</v>
      </c>
      <c r="J20" s="84">
        <v>3</v>
      </c>
      <c r="K20" s="84"/>
      <c r="L20" s="387"/>
      <c r="M20" s="387"/>
    </row>
    <row r="21" s="232" customFormat="1" ht="20.1" customHeight="1" spans="1:13">
      <c r="A21" s="92">
        <v>16</v>
      </c>
      <c r="B21" s="129">
        <v>50299</v>
      </c>
      <c r="C21" s="214" t="s">
        <v>440</v>
      </c>
      <c r="D21" s="84">
        <v>4257</v>
      </c>
      <c r="E21" s="84">
        <f t="shared" si="3"/>
        <v>6263</v>
      </c>
      <c r="F21" s="84">
        <v>5718</v>
      </c>
      <c r="G21" s="84">
        <v>545</v>
      </c>
      <c r="H21" s="84">
        <v>5820</v>
      </c>
      <c r="I21" s="84">
        <f t="shared" si="4"/>
        <v>5275</v>
      </c>
      <c r="J21" s="84">
        <v>545</v>
      </c>
      <c r="K21" s="84"/>
      <c r="L21" s="387"/>
      <c r="M21" s="387"/>
    </row>
    <row r="22" s="232" customFormat="1" ht="20.1" customHeight="1" spans="1:13">
      <c r="A22" s="384">
        <v>17</v>
      </c>
      <c r="B22" s="129">
        <v>503</v>
      </c>
      <c r="C22" s="214" t="s">
        <v>441</v>
      </c>
      <c r="D22" s="84">
        <v>12971</v>
      </c>
      <c r="E22" s="84">
        <f t="shared" si="3"/>
        <v>6000</v>
      </c>
      <c r="F22" s="84">
        <v>5428</v>
      </c>
      <c r="G22" s="84">
        <v>572</v>
      </c>
      <c r="H22" s="84">
        <v>5254</v>
      </c>
      <c r="I22" s="84">
        <f t="shared" si="4"/>
        <v>4682</v>
      </c>
      <c r="J22" s="84">
        <v>572</v>
      </c>
      <c r="K22" s="84"/>
      <c r="L22" s="387"/>
      <c r="M22" s="387"/>
    </row>
    <row r="23" s="232" customFormat="1" ht="20.1" customHeight="1" spans="1:13">
      <c r="A23" s="384"/>
      <c r="B23" s="129">
        <v>50301</v>
      </c>
      <c r="C23" s="214" t="s">
        <v>442</v>
      </c>
      <c r="D23" s="84">
        <v>7993</v>
      </c>
      <c r="E23" s="84">
        <f t="shared" si="3"/>
        <v>1944</v>
      </c>
      <c r="F23" s="84">
        <v>1944</v>
      </c>
      <c r="G23" s="84"/>
      <c r="H23" s="84">
        <v>1192</v>
      </c>
      <c r="I23" s="84">
        <f t="shared" si="4"/>
        <v>1192</v>
      </c>
      <c r="J23" s="84"/>
      <c r="K23" s="84"/>
      <c r="L23" s="387"/>
      <c r="M23" s="387"/>
    </row>
    <row r="24" s="232" customFormat="1" ht="20.1" customHeight="1" spans="1:13">
      <c r="A24" s="92">
        <v>18</v>
      </c>
      <c r="B24" s="129">
        <v>50302</v>
      </c>
      <c r="C24" s="214" t="s">
        <v>443</v>
      </c>
      <c r="D24" s="84">
        <v>3509</v>
      </c>
      <c r="E24" s="84">
        <f t="shared" si="3"/>
        <v>1778</v>
      </c>
      <c r="F24" s="84">
        <v>1243</v>
      </c>
      <c r="G24" s="84">
        <v>535</v>
      </c>
      <c r="H24" s="84">
        <v>1783</v>
      </c>
      <c r="I24" s="84">
        <f t="shared" si="4"/>
        <v>1248</v>
      </c>
      <c r="J24" s="84">
        <v>535</v>
      </c>
      <c r="K24" s="84"/>
      <c r="L24" s="387"/>
      <c r="M24" s="387"/>
    </row>
    <row r="25" s="232" customFormat="1" ht="20.1" customHeight="1" spans="1:13">
      <c r="A25" s="92">
        <v>20</v>
      </c>
      <c r="B25" s="129">
        <v>50305</v>
      </c>
      <c r="C25" s="214" t="s">
        <v>444</v>
      </c>
      <c r="D25" s="84">
        <v>39</v>
      </c>
      <c r="E25" s="84">
        <f t="shared" si="3"/>
        <v>824</v>
      </c>
      <c r="F25" s="84">
        <v>787</v>
      </c>
      <c r="G25" s="84">
        <v>37</v>
      </c>
      <c r="H25" s="84">
        <v>824</v>
      </c>
      <c r="I25" s="84">
        <f t="shared" si="4"/>
        <v>787</v>
      </c>
      <c r="J25" s="84">
        <v>37</v>
      </c>
      <c r="K25" s="84"/>
      <c r="L25" s="387"/>
      <c r="M25" s="387"/>
    </row>
    <row r="26" s="232" customFormat="1" ht="20.1" customHeight="1" spans="1:13">
      <c r="A26" s="92">
        <v>21</v>
      </c>
      <c r="B26" s="129">
        <v>50306</v>
      </c>
      <c r="C26" s="214" t="s">
        <v>445</v>
      </c>
      <c r="D26" s="84">
        <v>327</v>
      </c>
      <c r="E26" s="84">
        <f t="shared" si="3"/>
        <v>100</v>
      </c>
      <c r="F26" s="84">
        <v>100</v>
      </c>
      <c r="G26" s="84"/>
      <c r="H26" s="84">
        <v>100</v>
      </c>
      <c r="I26" s="84">
        <f t="shared" si="4"/>
        <v>100</v>
      </c>
      <c r="J26" s="84"/>
      <c r="K26" s="84"/>
      <c r="L26" s="387"/>
      <c r="M26" s="387"/>
    </row>
    <row r="27" s="232" customFormat="1" ht="20.1" customHeight="1" spans="1:13">
      <c r="A27" s="92">
        <v>23</v>
      </c>
      <c r="B27" s="129">
        <v>50399</v>
      </c>
      <c r="C27" s="214" t="s">
        <v>446</v>
      </c>
      <c r="D27" s="84">
        <v>1103</v>
      </c>
      <c r="E27" s="84">
        <f t="shared" si="3"/>
        <v>1354</v>
      </c>
      <c r="F27" s="84">
        <v>1354</v>
      </c>
      <c r="G27" s="84"/>
      <c r="H27" s="84">
        <v>1355</v>
      </c>
      <c r="I27" s="84">
        <f t="shared" si="4"/>
        <v>1355</v>
      </c>
      <c r="J27" s="84"/>
      <c r="K27" s="84"/>
      <c r="L27" s="387"/>
      <c r="M27" s="387"/>
    </row>
    <row r="28" s="232" customFormat="1" ht="20.1" customHeight="1" spans="1:13">
      <c r="A28" s="384">
        <v>24</v>
      </c>
      <c r="B28" s="129">
        <v>504</v>
      </c>
      <c r="C28" s="214" t="s">
        <v>447</v>
      </c>
      <c r="D28" s="84"/>
      <c r="E28" s="84">
        <f t="shared" si="3"/>
        <v>5</v>
      </c>
      <c r="F28" s="84">
        <v>5</v>
      </c>
      <c r="G28" s="84"/>
      <c r="H28" s="84"/>
      <c r="I28" s="84"/>
      <c r="J28" s="84"/>
      <c r="K28" s="84"/>
      <c r="L28" s="387"/>
      <c r="M28" s="387"/>
    </row>
    <row r="29" s="232" customFormat="1" ht="20.1" customHeight="1" spans="1:13">
      <c r="A29" s="384"/>
      <c r="B29" s="129">
        <v>50402</v>
      </c>
      <c r="C29" s="214" t="s">
        <v>443</v>
      </c>
      <c r="D29" s="84"/>
      <c r="E29" s="84">
        <f t="shared" si="3"/>
        <v>5</v>
      </c>
      <c r="F29" s="84">
        <v>5</v>
      </c>
      <c r="G29" s="84"/>
      <c r="H29" s="84"/>
      <c r="I29" s="84"/>
      <c r="J29" s="84"/>
      <c r="K29" s="84"/>
      <c r="L29" s="387"/>
      <c r="M29" s="387"/>
    </row>
    <row r="30" s="232" customFormat="1" ht="20.1" customHeight="1" spans="1:13">
      <c r="A30" s="92">
        <v>25</v>
      </c>
      <c r="B30" s="129">
        <v>505</v>
      </c>
      <c r="C30" s="214" t="s">
        <v>448</v>
      </c>
      <c r="D30" s="84">
        <v>22972</v>
      </c>
      <c r="E30" s="84">
        <f t="shared" si="3"/>
        <v>27702</v>
      </c>
      <c r="F30" s="84">
        <v>27382</v>
      </c>
      <c r="G30" s="84">
        <v>320</v>
      </c>
      <c r="H30" s="84">
        <v>27810</v>
      </c>
      <c r="I30" s="84">
        <f t="shared" ref="I30:I37" si="5">H30-J30</f>
        <v>27490</v>
      </c>
      <c r="J30" s="84">
        <v>320</v>
      </c>
      <c r="K30" s="84"/>
      <c r="L30" s="387"/>
      <c r="M30" s="387"/>
    </row>
    <row r="31" s="232" customFormat="1" ht="20.1" customHeight="1" spans="1:13">
      <c r="A31" s="92"/>
      <c r="B31" s="129">
        <v>50501</v>
      </c>
      <c r="C31" s="214" t="s">
        <v>449</v>
      </c>
      <c r="D31" s="84">
        <v>18493</v>
      </c>
      <c r="E31" s="84">
        <f t="shared" si="3"/>
        <v>18875</v>
      </c>
      <c r="F31" s="84">
        <v>18560</v>
      </c>
      <c r="G31" s="84">
        <v>315</v>
      </c>
      <c r="H31" s="84">
        <v>18888</v>
      </c>
      <c r="I31" s="84">
        <f t="shared" si="5"/>
        <v>18573</v>
      </c>
      <c r="J31" s="84">
        <v>315</v>
      </c>
      <c r="K31" s="84"/>
      <c r="L31" s="387"/>
      <c r="M31" s="387"/>
    </row>
    <row r="32" s="232" customFormat="1" ht="20.1" customHeight="1" spans="1:13">
      <c r="A32" s="92">
        <v>26</v>
      </c>
      <c r="B32" s="129">
        <v>50502</v>
      </c>
      <c r="C32" s="214" t="s">
        <v>450</v>
      </c>
      <c r="D32" s="84">
        <v>4479</v>
      </c>
      <c r="E32" s="84">
        <f t="shared" si="3"/>
        <v>8848</v>
      </c>
      <c r="F32" s="84">
        <v>8843</v>
      </c>
      <c r="G32" s="84">
        <v>5</v>
      </c>
      <c r="H32" s="84">
        <v>8922</v>
      </c>
      <c r="I32" s="84">
        <f t="shared" si="5"/>
        <v>8917</v>
      </c>
      <c r="J32" s="84">
        <v>5</v>
      </c>
      <c r="K32" s="84"/>
      <c r="L32" s="387"/>
      <c r="M32" s="387"/>
    </row>
    <row r="33" s="232" customFormat="1" ht="20.1" customHeight="1" spans="1:13">
      <c r="A33" s="92">
        <v>28</v>
      </c>
      <c r="B33" s="129">
        <v>506</v>
      </c>
      <c r="C33" s="214" t="s">
        <v>451</v>
      </c>
      <c r="D33" s="84">
        <v>7653</v>
      </c>
      <c r="E33" s="84">
        <f t="shared" si="3"/>
        <v>4445</v>
      </c>
      <c r="F33" s="84">
        <v>4445</v>
      </c>
      <c r="G33" s="84"/>
      <c r="H33" s="84">
        <v>5195</v>
      </c>
      <c r="I33" s="84">
        <f t="shared" si="5"/>
        <v>5195</v>
      </c>
      <c r="J33" s="84"/>
      <c r="K33" s="84"/>
      <c r="L33" s="387"/>
      <c r="M33" s="387"/>
    </row>
    <row r="34" s="232" customFormat="1" ht="20.1" customHeight="1" spans="1:13">
      <c r="A34" s="384">
        <v>29</v>
      </c>
      <c r="B34" s="129">
        <v>50601</v>
      </c>
      <c r="C34" s="214" t="s">
        <v>452</v>
      </c>
      <c r="D34" s="84">
        <v>6073</v>
      </c>
      <c r="E34" s="84">
        <f t="shared" si="3"/>
        <v>3967</v>
      </c>
      <c r="F34" s="84">
        <v>3967</v>
      </c>
      <c r="G34" s="84"/>
      <c r="H34" s="84">
        <v>4702</v>
      </c>
      <c r="I34" s="84">
        <f t="shared" si="5"/>
        <v>4702</v>
      </c>
      <c r="J34" s="84"/>
      <c r="K34" s="84"/>
      <c r="L34" s="387"/>
      <c r="M34" s="387"/>
    </row>
    <row r="35" s="232" customFormat="1" ht="20.1" customHeight="1" spans="1:13">
      <c r="A35" s="92">
        <v>30</v>
      </c>
      <c r="B35" s="129">
        <v>50602</v>
      </c>
      <c r="C35" s="214" t="s">
        <v>453</v>
      </c>
      <c r="D35" s="84">
        <v>1580</v>
      </c>
      <c r="E35" s="84">
        <f t="shared" si="3"/>
        <v>478</v>
      </c>
      <c r="F35" s="84">
        <v>478</v>
      </c>
      <c r="G35" s="84"/>
      <c r="H35" s="84">
        <v>493</v>
      </c>
      <c r="I35" s="84">
        <f t="shared" si="5"/>
        <v>493</v>
      </c>
      <c r="J35" s="84"/>
      <c r="K35" s="84"/>
      <c r="L35" s="387"/>
      <c r="M35" s="387"/>
    </row>
    <row r="36" s="232" customFormat="1" ht="20.1" customHeight="1" spans="1:13">
      <c r="A36" s="92">
        <v>31</v>
      </c>
      <c r="B36" s="129">
        <v>507</v>
      </c>
      <c r="C36" s="214" t="s">
        <v>454</v>
      </c>
      <c r="D36" s="84">
        <v>3846</v>
      </c>
      <c r="E36" s="84">
        <f t="shared" si="3"/>
        <v>1294</v>
      </c>
      <c r="F36" s="84">
        <v>1236</v>
      </c>
      <c r="G36" s="84">
        <v>58</v>
      </c>
      <c r="H36" s="84">
        <v>1297</v>
      </c>
      <c r="I36" s="84">
        <f t="shared" si="5"/>
        <v>1239</v>
      </c>
      <c r="J36" s="84">
        <v>58</v>
      </c>
      <c r="K36" s="84"/>
      <c r="L36" s="387"/>
      <c r="M36" s="387"/>
    </row>
    <row r="37" s="232" customFormat="1" ht="20.1" customHeight="1" spans="1:13">
      <c r="A37" s="384">
        <v>32</v>
      </c>
      <c r="B37" s="129">
        <v>50701</v>
      </c>
      <c r="C37" s="214" t="s">
        <v>455</v>
      </c>
      <c r="D37" s="84">
        <v>375</v>
      </c>
      <c r="E37" s="84">
        <f t="shared" si="3"/>
        <v>163</v>
      </c>
      <c r="F37" s="84">
        <v>105</v>
      </c>
      <c r="G37" s="84">
        <v>58</v>
      </c>
      <c r="H37" s="84">
        <v>161</v>
      </c>
      <c r="I37" s="84">
        <f t="shared" si="5"/>
        <v>103</v>
      </c>
      <c r="J37" s="84">
        <v>58</v>
      </c>
      <c r="K37" s="84"/>
      <c r="L37" s="387"/>
      <c r="M37" s="387"/>
    </row>
    <row r="38" s="232" customFormat="1" ht="20.1" customHeight="1" spans="1:13">
      <c r="A38" s="92">
        <v>34</v>
      </c>
      <c r="B38" s="129">
        <v>50799</v>
      </c>
      <c r="C38" s="214" t="s">
        <v>456</v>
      </c>
      <c r="D38" s="84">
        <v>3471</v>
      </c>
      <c r="E38" s="84">
        <f t="shared" si="3"/>
        <v>1131</v>
      </c>
      <c r="F38" s="84">
        <v>1131</v>
      </c>
      <c r="G38" s="84"/>
      <c r="H38" s="84">
        <v>1136</v>
      </c>
      <c r="I38" s="84"/>
      <c r="J38" s="84"/>
      <c r="K38" s="84"/>
      <c r="L38" s="387"/>
      <c r="M38" s="387"/>
    </row>
    <row r="39" s="232" customFormat="1" ht="20.1" customHeight="1" spans="1:13">
      <c r="A39" s="384">
        <v>35</v>
      </c>
      <c r="B39" s="129">
        <v>508</v>
      </c>
      <c r="C39" s="214" t="s">
        <v>457</v>
      </c>
      <c r="D39" s="84"/>
      <c r="E39" s="84">
        <f t="shared" si="3"/>
        <v>804</v>
      </c>
      <c r="F39" s="84">
        <v>804</v>
      </c>
      <c r="G39" s="84"/>
      <c r="H39" s="84">
        <v>804</v>
      </c>
      <c r="I39" s="84">
        <f>H39-J39</f>
        <v>804</v>
      </c>
      <c r="J39" s="84"/>
      <c r="K39" s="84"/>
      <c r="L39" s="387"/>
      <c r="M39" s="387"/>
    </row>
    <row r="40" s="232" customFormat="1" ht="20.1" customHeight="1" spans="1:13">
      <c r="A40" s="92">
        <v>36</v>
      </c>
      <c r="B40" s="129">
        <v>50803</v>
      </c>
      <c r="C40" s="214" t="s">
        <v>458</v>
      </c>
      <c r="D40" s="84"/>
      <c r="E40" s="84">
        <f t="shared" si="3"/>
        <v>650</v>
      </c>
      <c r="F40" s="84">
        <v>650</v>
      </c>
      <c r="G40" s="84"/>
      <c r="H40" s="84">
        <v>650</v>
      </c>
      <c r="I40" s="84"/>
      <c r="J40" s="84"/>
      <c r="K40" s="84"/>
      <c r="L40" s="387"/>
      <c r="M40" s="387"/>
    </row>
    <row r="41" s="232" customFormat="1" ht="20.1" customHeight="1" spans="1:13">
      <c r="A41" s="92"/>
      <c r="B41" s="129">
        <v>50899</v>
      </c>
      <c r="C41" s="214" t="s">
        <v>459</v>
      </c>
      <c r="D41" s="84"/>
      <c r="E41" s="84">
        <f t="shared" si="3"/>
        <v>154</v>
      </c>
      <c r="F41" s="84">
        <v>154</v>
      </c>
      <c r="G41" s="84"/>
      <c r="H41" s="84">
        <v>154</v>
      </c>
      <c r="I41" s="84">
        <f t="shared" ref="I41:I47" si="6">H41-J41</f>
        <v>154</v>
      </c>
      <c r="J41" s="84"/>
      <c r="K41" s="84"/>
      <c r="L41" s="387"/>
      <c r="M41" s="387"/>
    </row>
    <row r="42" s="232" customFormat="1" ht="20.1" customHeight="1" spans="1:13">
      <c r="A42" s="384">
        <v>37</v>
      </c>
      <c r="B42" s="129">
        <v>509</v>
      </c>
      <c r="C42" s="214" t="s">
        <v>460</v>
      </c>
      <c r="D42" s="84">
        <v>11941</v>
      </c>
      <c r="E42" s="84">
        <f t="shared" si="3"/>
        <v>16259</v>
      </c>
      <c r="F42" s="84">
        <v>14469</v>
      </c>
      <c r="G42" s="84">
        <v>1790</v>
      </c>
      <c r="H42" s="84">
        <v>16249</v>
      </c>
      <c r="I42" s="84">
        <f t="shared" si="6"/>
        <v>14459</v>
      </c>
      <c r="J42" s="84">
        <v>1790</v>
      </c>
      <c r="K42" s="84"/>
      <c r="L42" s="387"/>
      <c r="M42" s="387"/>
    </row>
    <row r="43" s="232" customFormat="1" ht="20.1" customHeight="1" spans="1:13">
      <c r="A43" s="92">
        <v>38</v>
      </c>
      <c r="B43" s="129">
        <v>50901</v>
      </c>
      <c r="C43" s="214" t="s">
        <v>461</v>
      </c>
      <c r="D43" s="84">
        <v>2272</v>
      </c>
      <c r="E43" s="84">
        <f t="shared" si="3"/>
        <v>2672</v>
      </c>
      <c r="F43" s="84">
        <v>2626</v>
      </c>
      <c r="G43" s="84">
        <v>46</v>
      </c>
      <c r="H43" s="84">
        <v>2665</v>
      </c>
      <c r="I43" s="84">
        <f t="shared" si="6"/>
        <v>2619</v>
      </c>
      <c r="J43" s="84">
        <v>46</v>
      </c>
      <c r="K43" s="84"/>
      <c r="L43" s="387"/>
      <c r="M43" s="387"/>
    </row>
    <row r="44" s="232" customFormat="1" ht="20.1" customHeight="1" spans="1:13">
      <c r="A44" s="92">
        <v>39</v>
      </c>
      <c r="B44" s="129">
        <v>50902</v>
      </c>
      <c r="C44" s="214" t="s">
        <v>462</v>
      </c>
      <c r="D44" s="84">
        <v>101</v>
      </c>
      <c r="E44" s="84">
        <f t="shared" si="3"/>
        <v>95</v>
      </c>
      <c r="F44" s="84">
        <v>95</v>
      </c>
      <c r="G44" s="84"/>
      <c r="H44" s="84">
        <v>95</v>
      </c>
      <c r="I44" s="84">
        <f t="shared" si="6"/>
        <v>95</v>
      </c>
      <c r="J44" s="84"/>
      <c r="K44" s="84"/>
      <c r="L44" s="387"/>
      <c r="M44" s="387"/>
    </row>
    <row r="45" s="232" customFormat="1" ht="20.1" customHeight="1" spans="1:13">
      <c r="A45" s="92"/>
      <c r="B45" s="129">
        <v>50903</v>
      </c>
      <c r="C45" s="214" t="s">
        <v>463</v>
      </c>
      <c r="D45" s="84">
        <v>335</v>
      </c>
      <c r="E45" s="84">
        <f t="shared" si="3"/>
        <v>221</v>
      </c>
      <c r="F45" s="84">
        <v>221</v>
      </c>
      <c r="G45" s="84"/>
      <c r="H45" s="84">
        <v>227</v>
      </c>
      <c r="I45" s="84">
        <f t="shared" si="6"/>
        <v>227</v>
      </c>
      <c r="J45" s="84"/>
      <c r="K45" s="84"/>
      <c r="L45" s="387"/>
      <c r="M45" s="387"/>
    </row>
    <row r="46" s="232" customFormat="1" ht="20.1" customHeight="1" spans="1:13">
      <c r="A46" s="92">
        <v>40</v>
      </c>
      <c r="B46" s="129">
        <v>50905</v>
      </c>
      <c r="C46" s="214" t="s">
        <v>464</v>
      </c>
      <c r="D46" s="84">
        <v>5483</v>
      </c>
      <c r="E46" s="84">
        <f t="shared" si="3"/>
        <v>5784</v>
      </c>
      <c r="F46" s="84">
        <v>5483</v>
      </c>
      <c r="G46" s="84">
        <v>301</v>
      </c>
      <c r="H46" s="84">
        <v>5783</v>
      </c>
      <c r="I46" s="84">
        <f t="shared" si="6"/>
        <v>5482</v>
      </c>
      <c r="J46" s="84">
        <v>301</v>
      </c>
      <c r="K46" s="84"/>
      <c r="L46" s="387"/>
      <c r="M46" s="387"/>
    </row>
    <row r="47" s="232" customFormat="1" ht="20.1" customHeight="1" spans="1:13">
      <c r="A47" s="92">
        <v>41</v>
      </c>
      <c r="B47" s="129">
        <v>50999</v>
      </c>
      <c r="C47" s="214" t="s">
        <v>465</v>
      </c>
      <c r="D47" s="84">
        <v>3750</v>
      </c>
      <c r="E47" s="84">
        <f t="shared" si="3"/>
        <v>7487</v>
      </c>
      <c r="F47" s="84">
        <v>6044</v>
      </c>
      <c r="G47" s="84">
        <v>1443</v>
      </c>
      <c r="H47" s="84">
        <v>7479</v>
      </c>
      <c r="I47" s="84">
        <f t="shared" si="6"/>
        <v>6036</v>
      </c>
      <c r="J47" s="84">
        <v>1443</v>
      </c>
      <c r="K47" s="84"/>
      <c r="L47" s="387"/>
      <c r="M47" s="387"/>
    </row>
    <row r="48" s="232" customFormat="1" ht="20.1" customHeight="1" spans="1:13">
      <c r="A48" s="92"/>
      <c r="B48" s="129">
        <v>510</v>
      </c>
      <c r="C48" s="214" t="s">
        <v>466</v>
      </c>
      <c r="D48" s="84">
        <v>10339</v>
      </c>
      <c r="E48" s="84">
        <f t="shared" si="3"/>
        <v>9054</v>
      </c>
      <c r="F48" s="84">
        <v>9054</v>
      </c>
      <c r="G48" s="84"/>
      <c r="H48" s="84">
        <v>9197</v>
      </c>
      <c r="I48" s="84"/>
      <c r="J48" s="84"/>
      <c r="K48" s="84"/>
      <c r="L48" s="387"/>
      <c r="M48" s="387"/>
    </row>
    <row r="49" s="232" customFormat="1" ht="20.1" customHeight="1" spans="1:13">
      <c r="A49" s="92"/>
      <c r="B49" s="129">
        <v>51002</v>
      </c>
      <c r="C49" s="214" t="s">
        <v>467</v>
      </c>
      <c r="D49" s="84">
        <v>10339</v>
      </c>
      <c r="E49" s="84">
        <f t="shared" si="3"/>
        <v>9054</v>
      </c>
      <c r="F49" s="84">
        <v>9054</v>
      </c>
      <c r="G49" s="84"/>
      <c r="H49" s="84">
        <v>9197</v>
      </c>
      <c r="I49" s="84"/>
      <c r="J49" s="84"/>
      <c r="K49" s="84"/>
      <c r="L49" s="387"/>
      <c r="M49" s="387"/>
    </row>
    <row r="50" s="232" customFormat="1" ht="20.1" customHeight="1" spans="1:13">
      <c r="A50" s="92">
        <v>43</v>
      </c>
      <c r="B50" s="129">
        <v>511</v>
      </c>
      <c r="C50" s="214" t="s">
        <v>468</v>
      </c>
      <c r="D50" s="84">
        <v>1557</v>
      </c>
      <c r="E50" s="84">
        <f t="shared" si="3"/>
        <v>1522</v>
      </c>
      <c r="F50" s="84">
        <v>1522</v>
      </c>
      <c r="G50" s="84"/>
      <c r="H50" s="84">
        <v>1522</v>
      </c>
      <c r="I50" s="84">
        <f>H50-J50</f>
        <v>1522</v>
      </c>
      <c r="J50" s="84"/>
      <c r="K50" s="84"/>
      <c r="L50" s="387"/>
      <c r="M50" s="387"/>
    </row>
    <row r="51" s="232" customFormat="1" ht="20.1" customHeight="1" spans="1:13">
      <c r="A51" s="92">
        <v>46</v>
      </c>
      <c r="B51" s="129">
        <v>51101</v>
      </c>
      <c r="C51" s="214" t="s">
        <v>469</v>
      </c>
      <c r="D51" s="84">
        <v>1550</v>
      </c>
      <c r="E51" s="84">
        <f t="shared" si="3"/>
        <v>1522</v>
      </c>
      <c r="F51" s="84">
        <v>1522</v>
      </c>
      <c r="G51" s="84"/>
      <c r="H51" s="84">
        <v>1522</v>
      </c>
      <c r="I51" s="84">
        <f>H51-J51</f>
        <v>1522</v>
      </c>
      <c r="J51" s="84"/>
      <c r="K51" s="84"/>
      <c r="L51" s="387"/>
      <c r="M51" s="387"/>
    </row>
    <row r="52" s="232" customFormat="1" ht="20.1" customHeight="1" spans="1:13">
      <c r="A52" s="92"/>
      <c r="B52" s="129">
        <v>51103</v>
      </c>
      <c r="C52" s="214" t="s">
        <v>470</v>
      </c>
      <c r="D52" s="84">
        <v>7</v>
      </c>
      <c r="E52" s="84"/>
      <c r="F52" s="84"/>
      <c r="G52" s="84"/>
      <c r="H52" s="84"/>
      <c r="I52" s="84"/>
      <c r="J52" s="84"/>
      <c r="K52" s="84"/>
      <c r="L52" s="84"/>
      <c r="M52" s="84"/>
    </row>
    <row r="53" s="379" customFormat="1" ht="18.75" customHeight="1" spans="2:13">
      <c r="B53" s="129">
        <v>514</v>
      </c>
      <c r="C53" s="214" t="s">
        <v>471</v>
      </c>
      <c r="D53" s="84">
        <v>1900</v>
      </c>
      <c r="E53" s="84"/>
      <c r="F53" s="84"/>
      <c r="G53" s="84"/>
      <c r="H53" s="84"/>
      <c r="I53" s="84"/>
      <c r="J53" s="84"/>
      <c r="K53" s="84"/>
      <c r="L53" s="84"/>
      <c r="M53" s="84"/>
    </row>
    <row r="54" s="379" customFormat="1" ht="20.25" customHeight="1" spans="2:13">
      <c r="B54" s="129">
        <v>51401</v>
      </c>
      <c r="C54" s="214" t="s">
        <v>414</v>
      </c>
      <c r="D54" s="84">
        <v>1450</v>
      </c>
      <c r="E54" s="84"/>
      <c r="F54" s="84"/>
      <c r="G54" s="84"/>
      <c r="H54" s="84"/>
      <c r="I54" s="84"/>
      <c r="J54" s="84"/>
      <c r="K54" s="84"/>
      <c r="L54" s="84"/>
      <c r="M54" s="84"/>
    </row>
    <row r="55" s="379" customFormat="1" ht="18.75" customHeight="1" spans="2:13">
      <c r="B55" s="129">
        <v>51402</v>
      </c>
      <c r="C55" s="214" t="s">
        <v>472</v>
      </c>
      <c r="D55" s="84">
        <v>450</v>
      </c>
      <c r="E55" s="84"/>
      <c r="F55" s="84"/>
      <c r="G55" s="84"/>
      <c r="H55" s="84"/>
      <c r="I55" s="84"/>
      <c r="J55" s="84"/>
      <c r="K55" s="84"/>
      <c r="L55" s="84"/>
      <c r="M55" s="84"/>
    </row>
    <row r="56" s="379" customFormat="1" customHeight="1" spans="5:11">
      <c r="E56" s="232"/>
      <c r="F56" s="385"/>
      <c r="G56" s="232"/>
      <c r="H56" s="385"/>
      <c r="I56" s="385"/>
      <c r="J56" s="385"/>
      <c r="K56" s="385"/>
    </row>
    <row r="57" s="379" customFormat="1" customHeight="1" spans="5:11">
      <c r="E57" s="232"/>
      <c r="F57" s="385"/>
      <c r="G57" s="232"/>
      <c r="H57" s="385"/>
      <c r="I57" s="385"/>
      <c r="J57" s="385"/>
      <c r="K57" s="385"/>
    </row>
    <row r="58" s="379" customFormat="1" customHeight="1" spans="5:11">
      <c r="E58" s="232"/>
      <c r="F58" s="385"/>
      <c r="G58" s="232"/>
      <c r="H58" s="385"/>
      <c r="I58" s="385"/>
      <c r="J58" s="385"/>
      <c r="K58" s="385"/>
    </row>
    <row r="59" s="379" customFormat="1" customHeight="1" spans="5:11">
      <c r="E59" s="232"/>
      <c r="F59" s="385"/>
      <c r="G59" s="232"/>
      <c r="H59" s="385"/>
      <c r="I59" s="385"/>
      <c r="J59" s="385"/>
      <c r="K59" s="385"/>
    </row>
    <row r="60" s="379" customFormat="1" customHeight="1" spans="5:11">
      <c r="E60" s="232"/>
      <c r="F60" s="385"/>
      <c r="G60" s="232"/>
      <c r="H60" s="385"/>
      <c r="I60" s="385"/>
      <c r="J60" s="385"/>
      <c r="K60" s="385"/>
    </row>
    <row r="61" s="379" customFormat="1" customHeight="1" spans="5:11">
      <c r="E61" s="232"/>
      <c r="F61" s="385"/>
      <c r="G61" s="232"/>
      <c r="H61" s="385"/>
      <c r="I61" s="385"/>
      <c r="J61" s="385"/>
      <c r="K61" s="385"/>
    </row>
    <row r="62" s="379" customFormat="1" customHeight="1" spans="5:11">
      <c r="E62" s="232"/>
      <c r="F62" s="385"/>
      <c r="G62" s="232"/>
      <c r="H62" s="385"/>
      <c r="I62" s="385"/>
      <c r="J62" s="385"/>
      <c r="K62" s="385"/>
    </row>
    <row r="63" s="379" customFormat="1" customHeight="1" spans="5:11">
      <c r="E63" s="232"/>
      <c r="F63" s="385"/>
      <c r="G63" s="232"/>
      <c r="H63" s="385"/>
      <c r="I63" s="385"/>
      <c r="J63" s="385"/>
      <c r="K63" s="385"/>
    </row>
    <row r="64" s="379" customFormat="1" customHeight="1" spans="5:11">
      <c r="E64" s="232"/>
      <c r="F64" s="385"/>
      <c r="G64" s="232"/>
      <c r="H64" s="385"/>
      <c r="I64" s="385"/>
      <c r="J64" s="385"/>
      <c r="K64" s="385"/>
    </row>
    <row r="65" s="379" customFormat="1" customHeight="1" spans="5:11">
      <c r="E65" s="232"/>
      <c r="F65" s="385"/>
      <c r="G65" s="232"/>
      <c r="H65" s="385"/>
      <c r="I65" s="385"/>
      <c r="J65" s="385"/>
      <c r="K65" s="385"/>
    </row>
    <row r="66" s="379" customFormat="1" customHeight="1" spans="5:11">
      <c r="E66" s="232"/>
      <c r="F66" s="385"/>
      <c r="G66" s="232"/>
      <c r="H66" s="385"/>
      <c r="I66" s="385"/>
      <c r="J66" s="385"/>
      <c r="K66" s="385"/>
    </row>
    <row r="67" s="379" customFormat="1" customHeight="1" spans="5:11">
      <c r="E67" s="232"/>
      <c r="F67" s="385"/>
      <c r="G67" s="232"/>
      <c r="H67" s="385"/>
      <c r="I67" s="385"/>
      <c r="J67" s="385"/>
      <c r="K67" s="385"/>
    </row>
    <row r="68" s="379" customFormat="1" customHeight="1" spans="5:11">
      <c r="E68" s="232"/>
      <c r="F68" s="385"/>
      <c r="G68" s="232"/>
      <c r="H68" s="385"/>
      <c r="I68" s="385"/>
      <c r="J68" s="385"/>
      <c r="K68" s="385"/>
    </row>
    <row r="69" s="379" customFormat="1" customHeight="1" spans="5:11">
      <c r="E69" s="232"/>
      <c r="F69" s="385"/>
      <c r="G69" s="232"/>
      <c r="H69" s="385"/>
      <c r="I69" s="385"/>
      <c r="J69" s="385"/>
      <c r="K69" s="385"/>
    </row>
    <row r="70" s="379" customFormat="1" customHeight="1" spans="5:11">
      <c r="E70" s="232"/>
      <c r="F70" s="385"/>
      <c r="G70" s="232"/>
      <c r="H70" s="385"/>
      <c r="I70" s="385"/>
      <c r="J70" s="385"/>
      <c r="K70" s="385"/>
    </row>
    <row r="71" s="379" customFormat="1" customHeight="1" spans="5:11">
      <c r="E71" s="232"/>
      <c r="F71" s="385"/>
      <c r="G71" s="232"/>
      <c r="H71" s="385"/>
      <c r="I71" s="385"/>
      <c r="J71" s="385"/>
      <c r="K71" s="385"/>
    </row>
    <row r="72" s="379" customFormat="1" customHeight="1" spans="5:11">
      <c r="E72" s="232"/>
      <c r="F72" s="385"/>
      <c r="G72" s="232"/>
      <c r="H72" s="385"/>
      <c r="I72" s="385"/>
      <c r="J72" s="385"/>
      <c r="K72" s="385"/>
    </row>
    <row r="73" s="379" customFormat="1" customHeight="1" spans="5:11">
      <c r="E73" s="232"/>
      <c r="F73" s="385"/>
      <c r="G73" s="232"/>
      <c r="H73" s="385"/>
      <c r="I73" s="385"/>
      <c r="J73" s="385"/>
      <c r="K73" s="385"/>
    </row>
    <row r="74" s="379" customFormat="1" customHeight="1" spans="5:11">
      <c r="E74" s="232"/>
      <c r="F74" s="385"/>
      <c r="G74" s="232"/>
      <c r="H74" s="385"/>
      <c r="I74" s="385"/>
      <c r="J74" s="385"/>
      <c r="K74" s="385"/>
    </row>
    <row r="75" s="379" customFormat="1" customHeight="1" spans="5:11">
      <c r="E75" s="232"/>
      <c r="F75" s="385"/>
      <c r="G75" s="232"/>
      <c r="H75" s="385"/>
      <c r="I75" s="385"/>
      <c r="J75" s="385"/>
      <c r="K75" s="385"/>
    </row>
    <row r="76" s="379" customFormat="1" customHeight="1" spans="5:11">
      <c r="E76" s="232"/>
      <c r="F76" s="385"/>
      <c r="G76" s="232"/>
      <c r="H76" s="385"/>
      <c r="I76" s="385"/>
      <c r="J76" s="385"/>
      <c r="K76" s="385"/>
    </row>
    <row r="77" s="379" customFormat="1" customHeight="1" spans="5:11">
      <c r="E77" s="232"/>
      <c r="F77" s="385"/>
      <c r="G77" s="232"/>
      <c r="H77" s="385"/>
      <c r="I77" s="385"/>
      <c r="J77" s="385"/>
      <c r="K77" s="385"/>
    </row>
    <row r="78" s="379" customFormat="1" customHeight="1" spans="5:11">
      <c r="E78" s="232"/>
      <c r="F78" s="385"/>
      <c r="G78" s="232"/>
      <c r="H78" s="385"/>
      <c r="I78" s="385"/>
      <c r="J78" s="385"/>
      <c r="K78" s="385"/>
    </row>
    <row r="79" s="379" customFormat="1" customHeight="1" spans="5:11">
      <c r="E79" s="232"/>
      <c r="F79" s="385"/>
      <c r="G79" s="232"/>
      <c r="H79" s="385"/>
      <c r="I79" s="385"/>
      <c r="J79" s="385"/>
      <c r="K79" s="385"/>
    </row>
    <row r="80" s="379" customFormat="1" customHeight="1" spans="5:11">
      <c r="E80" s="232"/>
      <c r="F80" s="385"/>
      <c r="G80" s="232"/>
      <c r="H80" s="385"/>
      <c r="I80" s="385"/>
      <c r="J80" s="385"/>
      <c r="K80" s="385"/>
    </row>
    <row r="81" s="379" customFormat="1" customHeight="1" spans="5:11">
      <c r="E81" s="232"/>
      <c r="F81" s="385"/>
      <c r="G81" s="232"/>
      <c r="H81" s="385"/>
      <c r="I81" s="385"/>
      <c r="J81" s="385"/>
      <c r="K81" s="385"/>
    </row>
    <row r="82" s="379" customFormat="1" customHeight="1" spans="5:11">
      <c r="E82" s="232"/>
      <c r="F82" s="385"/>
      <c r="G82" s="232"/>
      <c r="H82" s="385"/>
      <c r="I82" s="385"/>
      <c r="J82" s="385"/>
      <c r="K82" s="385"/>
    </row>
    <row r="83" s="379" customFormat="1" customHeight="1" spans="5:11">
      <c r="E83" s="232"/>
      <c r="F83" s="385"/>
      <c r="G83" s="232"/>
      <c r="H83" s="385"/>
      <c r="I83" s="385"/>
      <c r="J83" s="385"/>
      <c r="K83" s="385"/>
    </row>
    <row r="84" s="379" customFormat="1" customHeight="1" spans="5:11">
      <c r="E84" s="232"/>
      <c r="F84" s="385"/>
      <c r="G84" s="232"/>
      <c r="H84" s="385"/>
      <c r="I84" s="385"/>
      <c r="J84" s="385"/>
      <c r="K84" s="385"/>
    </row>
    <row r="85" s="379" customFormat="1" customHeight="1" spans="5:11">
      <c r="E85" s="232"/>
      <c r="F85" s="385"/>
      <c r="G85" s="232"/>
      <c r="H85" s="385"/>
      <c r="I85" s="385"/>
      <c r="J85" s="385"/>
      <c r="K85" s="385"/>
    </row>
    <row r="86" s="379" customFormat="1" customHeight="1" spans="5:11">
      <c r="E86" s="232"/>
      <c r="F86" s="385"/>
      <c r="G86" s="232"/>
      <c r="H86" s="385"/>
      <c r="I86" s="385"/>
      <c r="J86" s="385"/>
      <c r="K86" s="385"/>
    </row>
    <row r="87" s="379" customFormat="1" customHeight="1" spans="5:11">
      <c r="E87" s="232"/>
      <c r="F87" s="385"/>
      <c r="G87" s="232"/>
      <c r="H87" s="385"/>
      <c r="I87" s="385"/>
      <c r="J87" s="385"/>
      <c r="K87" s="385"/>
    </row>
    <row r="88" s="379" customFormat="1" customHeight="1" spans="5:11">
      <c r="E88" s="232"/>
      <c r="F88" s="385"/>
      <c r="G88" s="232"/>
      <c r="H88" s="385"/>
      <c r="I88" s="385"/>
      <c r="J88" s="385"/>
      <c r="K88" s="385"/>
    </row>
    <row r="89" s="379" customFormat="1" customHeight="1" spans="5:11">
      <c r="E89" s="232"/>
      <c r="F89" s="385"/>
      <c r="G89" s="232"/>
      <c r="H89" s="385"/>
      <c r="I89" s="385"/>
      <c r="J89" s="385"/>
      <c r="K89" s="385"/>
    </row>
    <row r="90" s="379" customFormat="1" customHeight="1" spans="5:11">
      <c r="E90" s="232"/>
      <c r="F90" s="385"/>
      <c r="G90" s="232"/>
      <c r="H90" s="385"/>
      <c r="I90" s="385"/>
      <c r="J90" s="385"/>
      <c r="K90" s="385"/>
    </row>
    <row r="91" s="379" customFormat="1" customHeight="1" spans="5:11">
      <c r="E91" s="232"/>
      <c r="F91" s="385"/>
      <c r="G91" s="232"/>
      <c r="H91" s="385"/>
      <c r="I91" s="385"/>
      <c r="J91" s="385"/>
      <c r="K91" s="385"/>
    </row>
    <row r="92" s="379" customFormat="1" customHeight="1" spans="5:11">
      <c r="E92" s="232"/>
      <c r="F92" s="385"/>
      <c r="G92" s="232"/>
      <c r="H92" s="385"/>
      <c r="I92" s="385"/>
      <c r="J92" s="385"/>
      <c r="K92" s="385"/>
    </row>
    <row r="93" s="379" customFormat="1" customHeight="1" spans="5:11">
      <c r="E93" s="232"/>
      <c r="F93" s="385"/>
      <c r="G93" s="232"/>
      <c r="H93" s="385"/>
      <c r="I93" s="385"/>
      <c r="J93" s="385"/>
      <c r="K93" s="385"/>
    </row>
    <row r="94" s="379" customFormat="1" customHeight="1" spans="5:11">
      <c r="E94" s="232"/>
      <c r="F94" s="385"/>
      <c r="G94" s="232"/>
      <c r="H94" s="385"/>
      <c r="I94" s="385"/>
      <c r="J94" s="385"/>
      <c r="K94" s="385"/>
    </row>
    <row r="95" s="379" customFormat="1" customHeight="1" spans="5:11">
      <c r="E95" s="232"/>
      <c r="F95" s="385"/>
      <c r="G95" s="232"/>
      <c r="H95" s="385"/>
      <c r="I95" s="385"/>
      <c r="J95" s="385"/>
      <c r="K95" s="385"/>
    </row>
    <row r="96" s="379" customFormat="1" customHeight="1" spans="5:11">
      <c r="E96" s="232"/>
      <c r="F96" s="385"/>
      <c r="G96" s="232"/>
      <c r="H96" s="385"/>
      <c r="I96" s="385"/>
      <c r="J96" s="385"/>
      <c r="K96" s="385"/>
    </row>
    <row r="97" s="379" customFormat="1" customHeight="1" spans="5:11">
      <c r="E97" s="232"/>
      <c r="F97" s="385"/>
      <c r="G97" s="232"/>
      <c r="H97" s="385"/>
      <c r="I97" s="385"/>
      <c r="J97" s="385"/>
      <c r="K97" s="385"/>
    </row>
    <row r="98" s="379" customFormat="1" customHeight="1" spans="5:11">
      <c r="E98" s="232"/>
      <c r="F98" s="385"/>
      <c r="G98" s="232"/>
      <c r="H98" s="385"/>
      <c r="I98" s="385"/>
      <c r="J98" s="385"/>
      <c r="K98" s="385"/>
    </row>
    <row r="99" s="379" customFormat="1" customHeight="1" spans="5:11">
      <c r="E99" s="232"/>
      <c r="F99" s="385"/>
      <c r="G99" s="232"/>
      <c r="H99" s="385"/>
      <c r="I99" s="385"/>
      <c r="J99" s="385"/>
      <c r="K99" s="385"/>
    </row>
    <row r="100" s="379" customFormat="1" customHeight="1" spans="5:11">
      <c r="E100" s="232"/>
      <c r="F100" s="385"/>
      <c r="G100" s="232"/>
      <c r="H100" s="385"/>
      <c r="I100" s="385"/>
      <c r="J100" s="385"/>
      <c r="K100" s="385"/>
    </row>
    <row r="101" s="379" customFormat="1" customHeight="1" spans="5:11">
      <c r="E101" s="232"/>
      <c r="F101" s="385"/>
      <c r="G101" s="232"/>
      <c r="H101" s="385"/>
      <c r="I101" s="385"/>
      <c r="J101" s="385"/>
      <c r="K101" s="385"/>
    </row>
    <row r="102" s="379" customFormat="1" customHeight="1" spans="5:11">
      <c r="E102" s="232"/>
      <c r="F102" s="385"/>
      <c r="G102" s="232"/>
      <c r="H102" s="385"/>
      <c r="I102" s="385"/>
      <c r="J102" s="385"/>
      <c r="K102" s="385"/>
    </row>
    <row r="103" s="379" customFormat="1" customHeight="1" spans="5:11">
      <c r="E103" s="232"/>
      <c r="F103" s="385"/>
      <c r="G103" s="232"/>
      <c r="H103" s="385"/>
      <c r="I103" s="385"/>
      <c r="J103" s="385"/>
      <c r="K103" s="385"/>
    </row>
    <row r="104" s="379" customFormat="1" customHeight="1" spans="5:11">
      <c r="E104" s="232"/>
      <c r="F104" s="385"/>
      <c r="G104" s="232"/>
      <c r="H104" s="385"/>
      <c r="I104" s="385"/>
      <c r="J104" s="385"/>
      <c r="K104" s="385"/>
    </row>
    <row r="105" s="379" customFormat="1" customHeight="1" spans="5:11">
      <c r="E105" s="232"/>
      <c r="F105" s="385"/>
      <c r="G105" s="232"/>
      <c r="H105" s="385"/>
      <c r="I105" s="385"/>
      <c r="J105" s="385"/>
      <c r="K105" s="385"/>
    </row>
    <row r="106" s="379" customFormat="1" customHeight="1" spans="5:11">
      <c r="E106" s="232"/>
      <c r="F106" s="385"/>
      <c r="G106" s="232"/>
      <c r="H106" s="385"/>
      <c r="I106" s="385"/>
      <c r="J106" s="385"/>
      <c r="K106" s="385"/>
    </row>
    <row r="107" s="379" customFormat="1" customHeight="1" spans="5:11">
      <c r="E107" s="232"/>
      <c r="F107" s="385"/>
      <c r="G107" s="232"/>
      <c r="H107" s="385"/>
      <c r="I107" s="385"/>
      <c r="J107" s="385"/>
      <c r="K107" s="385"/>
    </row>
    <row r="108" s="379" customFormat="1" customHeight="1" spans="5:11">
      <c r="E108" s="232"/>
      <c r="F108" s="385"/>
      <c r="G108" s="232"/>
      <c r="H108" s="385"/>
      <c r="I108" s="385"/>
      <c r="J108" s="385"/>
      <c r="K108" s="385"/>
    </row>
    <row r="109" s="379" customFormat="1" customHeight="1" spans="5:11">
      <c r="E109" s="232"/>
      <c r="F109" s="385"/>
      <c r="G109" s="232"/>
      <c r="H109" s="385"/>
      <c r="I109" s="385"/>
      <c r="J109" s="385"/>
      <c r="K109" s="385"/>
    </row>
    <row r="110" s="379" customFormat="1" customHeight="1" spans="5:11">
      <c r="E110" s="232"/>
      <c r="F110" s="385"/>
      <c r="G110" s="232"/>
      <c r="H110" s="385"/>
      <c r="I110" s="385"/>
      <c r="J110" s="385"/>
      <c r="K110" s="385"/>
    </row>
    <row r="111" s="379" customFormat="1" customHeight="1" spans="5:11">
      <c r="E111" s="232"/>
      <c r="F111" s="385"/>
      <c r="G111" s="232"/>
      <c r="H111" s="385"/>
      <c r="I111" s="385"/>
      <c r="J111" s="385"/>
      <c r="K111" s="385"/>
    </row>
    <row r="112" s="379" customFormat="1" customHeight="1" spans="5:11">
      <c r="E112" s="232"/>
      <c r="F112" s="385"/>
      <c r="G112" s="232"/>
      <c r="H112" s="385"/>
      <c r="I112" s="385"/>
      <c r="J112" s="385"/>
      <c r="K112" s="385"/>
    </row>
    <row r="113" s="379" customFormat="1" customHeight="1" spans="5:11">
      <c r="E113" s="232"/>
      <c r="F113" s="385"/>
      <c r="G113" s="232"/>
      <c r="H113" s="385"/>
      <c r="I113" s="385"/>
      <c r="J113" s="385"/>
      <c r="K113" s="385"/>
    </row>
    <row r="114" s="379" customFormat="1" customHeight="1" spans="5:11">
      <c r="E114" s="232"/>
      <c r="F114" s="385"/>
      <c r="G114" s="232"/>
      <c r="H114" s="385"/>
      <c r="I114" s="385"/>
      <c r="J114" s="385"/>
      <c r="K114" s="385"/>
    </row>
    <row r="115" s="379" customFormat="1" customHeight="1" spans="5:11">
      <c r="E115" s="232"/>
      <c r="F115" s="385"/>
      <c r="G115" s="232"/>
      <c r="H115" s="385"/>
      <c r="I115" s="385"/>
      <c r="J115" s="385"/>
      <c r="K115" s="385"/>
    </row>
    <row r="116" s="379" customFormat="1" customHeight="1" spans="5:11">
      <c r="E116" s="232"/>
      <c r="F116" s="385"/>
      <c r="G116" s="232"/>
      <c r="H116" s="385"/>
      <c r="I116" s="385"/>
      <c r="J116" s="385"/>
      <c r="K116" s="385"/>
    </row>
    <row r="117" s="379" customFormat="1" customHeight="1" spans="5:11">
      <c r="E117" s="232"/>
      <c r="F117" s="385"/>
      <c r="G117" s="232"/>
      <c r="H117" s="385"/>
      <c r="I117" s="385"/>
      <c r="J117" s="385"/>
      <c r="K117" s="385"/>
    </row>
    <row r="118" s="379" customFormat="1" customHeight="1" spans="5:11">
      <c r="E118" s="232"/>
      <c r="F118" s="385"/>
      <c r="G118" s="232"/>
      <c r="H118" s="385"/>
      <c r="I118" s="385"/>
      <c r="J118" s="385"/>
      <c r="K118" s="385"/>
    </row>
    <row r="119" s="379" customFormat="1" customHeight="1" spans="5:11">
      <c r="E119" s="232"/>
      <c r="F119" s="385"/>
      <c r="G119" s="232"/>
      <c r="H119" s="385"/>
      <c r="I119" s="385"/>
      <c r="J119" s="385"/>
      <c r="K119" s="385"/>
    </row>
    <row r="120" s="379" customFormat="1" customHeight="1" spans="5:11">
      <c r="E120" s="232"/>
      <c r="F120" s="385"/>
      <c r="G120" s="232"/>
      <c r="H120" s="385"/>
      <c r="I120" s="385"/>
      <c r="J120" s="385"/>
      <c r="K120" s="385"/>
    </row>
    <row r="121" s="379" customFormat="1" customHeight="1" spans="5:11">
      <c r="E121" s="232"/>
      <c r="F121" s="385"/>
      <c r="G121" s="232"/>
      <c r="H121" s="385"/>
      <c r="I121" s="385"/>
      <c r="J121" s="385"/>
      <c r="K121" s="385"/>
    </row>
    <row r="122" s="379" customFormat="1" customHeight="1" spans="5:11">
      <c r="E122" s="232"/>
      <c r="F122" s="385"/>
      <c r="G122" s="232"/>
      <c r="H122" s="385"/>
      <c r="I122" s="385"/>
      <c r="J122" s="385"/>
      <c r="K122" s="385"/>
    </row>
    <row r="123" s="379" customFormat="1" customHeight="1" spans="5:11">
      <c r="E123" s="232"/>
      <c r="F123" s="385"/>
      <c r="G123" s="232"/>
      <c r="H123" s="385"/>
      <c r="I123" s="385"/>
      <c r="J123" s="385"/>
      <c r="K123" s="385"/>
    </row>
    <row r="124" s="379" customFormat="1" customHeight="1" spans="5:11">
      <c r="E124" s="232"/>
      <c r="F124" s="385"/>
      <c r="G124" s="232"/>
      <c r="H124" s="385"/>
      <c r="I124" s="385"/>
      <c r="J124" s="385"/>
      <c r="K124" s="385"/>
    </row>
    <row r="125" s="379" customFormat="1" customHeight="1" spans="5:11">
      <c r="E125" s="232"/>
      <c r="F125" s="385"/>
      <c r="G125" s="232"/>
      <c r="H125" s="385"/>
      <c r="I125" s="385"/>
      <c r="J125" s="385"/>
      <c r="K125" s="385"/>
    </row>
    <row r="126" s="379" customFormat="1" customHeight="1" spans="5:11">
      <c r="E126" s="232"/>
      <c r="F126" s="385"/>
      <c r="G126" s="232"/>
      <c r="H126" s="385"/>
      <c r="I126" s="385"/>
      <c r="J126" s="385"/>
      <c r="K126" s="385"/>
    </row>
    <row r="127" s="379" customFormat="1" customHeight="1" spans="5:11">
      <c r="E127" s="232"/>
      <c r="F127" s="385"/>
      <c r="G127" s="232"/>
      <c r="H127" s="385"/>
      <c r="I127" s="385"/>
      <c r="J127" s="385"/>
      <c r="K127" s="385"/>
    </row>
    <row r="128" s="379" customFormat="1" customHeight="1" spans="5:11">
      <c r="E128" s="232"/>
      <c r="F128" s="385"/>
      <c r="G128" s="232"/>
      <c r="H128" s="385"/>
      <c r="I128" s="385"/>
      <c r="J128" s="385"/>
      <c r="K128" s="385"/>
    </row>
    <row r="129" s="379" customFormat="1" customHeight="1" spans="5:11">
      <c r="E129" s="232"/>
      <c r="F129" s="385"/>
      <c r="G129" s="232"/>
      <c r="H129" s="385"/>
      <c r="I129" s="385"/>
      <c r="J129" s="385"/>
      <c r="K129" s="385"/>
    </row>
    <row r="130" s="379" customFormat="1" customHeight="1" spans="5:11">
      <c r="E130" s="232"/>
      <c r="F130" s="385"/>
      <c r="G130" s="232"/>
      <c r="H130" s="385"/>
      <c r="I130" s="385"/>
      <c r="J130" s="385"/>
      <c r="K130" s="385"/>
    </row>
    <row r="131" s="379" customFormat="1" customHeight="1" spans="5:11">
      <c r="E131" s="232"/>
      <c r="F131" s="385"/>
      <c r="G131" s="232"/>
      <c r="H131" s="385"/>
      <c r="I131" s="385"/>
      <c r="J131" s="385"/>
      <c r="K131" s="385"/>
    </row>
    <row r="132" s="379" customFormat="1" customHeight="1" spans="5:11">
      <c r="E132" s="232"/>
      <c r="F132" s="385"/>
      <c r="G132" s="232"/>
      <c r="H132" s="385"/>
      <c r="I132" s="385"/>
      <c r="J132" s="385"/>
      <c r="K132" s="385"/>
    </row>
    <row r="133" s="379" customFormat="1" customHeight="1" spans="5:11">
      <c r="E133" s="232"/>
      <c r="F133" s="385"/>
      <c r="G133" s="232"/>
      <c r="H133" s="385"/>
      <c r="I133" s="385"/>
      <c r="J133" s="385"/>
      <c r="K133" s="385"/>
    </row>
    <row r="134" s="379" customFormat="1" customHeight="1" spans="5:11">
      <c r="E134" s="232"/>
      <c r="F134" s="385"/>
      <c r="G134" s="232"/>
      <c r="H134" s="385"/>
      <c r="I134" s="385"/>
      <c r="J134" s="385"/>
      <c r="K134" s="385"/>
    </row>
    <row r="135" s="379" customFormat="1" customHeight="1" spans="5:11">
      <c r="E135" s="232"/>
      <c r="F135" s="385"/>
      <c r="G135" s="232"/>
      <c r="H135" s="385"/>
      <c r="I135" s="385"/>
      <c r="J135" s="385"/>
      <c r="K135" s="385"/>
    </row>
    <row r="136" s="379" customFormat="1" customHeight="1" spans="5:11">
      <c r="E136" s="232"/>
      <c r="F136" s="385"/>
      <c r="G136" s="232"/>
      <c r="H136" s="385"/>
      <c r="I136" s="385"/>
      <c r="J136" s="385"/>
      <c r="K136" s="385"/>
    </row>
    <row r="137" s="379" customFormat="1" customHeight="1" spans="5:11">
      <c r="E137" s="232"/>
      <c r="F137" s="385"/>
      <c r="G137" s="232"/>
      <c r="H137" s="385"/>
      <c r="I137" s="385"/>
      <c r="J137" s="385"/>
      <c r="K137" s="385"/>
    </row>
    <row r="138" s="379" customFormat="1" customHeight="1" spans="5:11">
      <c r="E138" s="232"/>
      <c r="F138" s="385"/>
      <c r="G138" s="232"/>
      <c r="H138" s="385"/>
      <c r="I138" s="385"/>
      <c r="J138" s="385"/>
      <c r="K138" s="385"/>
    </row>
    <row r="139" s="379" customFormat="1" customHeight="1" spans="5:11">
      <c r="E139" s="232"/>
      <c r="F139" s="385"/>
      <c r="G139" s="232"/>
      <c r="H139" s="385"/>
      <c r="I139" s="385"/>
      <c r="J139" s="385"/>
      <c r="K139" s="385"/>
    </row>
    <row r="140" s="379" customFormat="1" customHeight="1" spans="5:11">
      <c r="E140" s="232"/>
      <c r="F140" s="385"/>
      <c r="G140" s="232"/>
      <c r="H140" s="385"/>
      <c r="I140" s="385"/>
      <c r="J140" s="385"/>
      <c r="K140" s="385"/>
    </row>
    <row r="141" s="379" customFormat="1" customHeight="1" spans="5:11">
      <c r="E141" s="232"/>
      <c r="F141" s="385"/>
      <c r="G141" s="232"/>
      <c r="H141" s="385"/>
      <c r="I141" s="385"/>
      <c r="J141" s="385"/>
      <c r="K141" s="385"/>
    </row>
    <row r="142" s="379" customFormat="1" customHeight="1" spans="5:11">
      <c r="E142" s="232"/>
      <c r="F142" s="385"/>
      <c r="G142" s="232"/>
      <c r="H142" s="385"/>
      <c r="I142" s="385"/>
      <c r="J142" s="385"/>
      <c r="K142" s="385"/>
    </row>
    <row r="143" s="379" customFormat="1" customHeight="1" spans="5:11">
      <c r="E143" s="232"/>
      <c r="F143" s="385"/>
      <c r="G143" s="232"/>
      <c r="H143" s="385"/>
      <c r="I143" s="385"/>
      <c r="J143" s="385"/>
      <c r="K143" s="385"/>
    </row>
    <row r="144" s="379" customFormat="1" customHeight="1" spans="5:11">
      <c r="E144" s="232"/>
      <c r="F144" s="385"/>
      <c r="G144" s="232"/>
      <c r="H144" s="385"/>
      <c r="I144" s="385"/>
      <c r="J144" s="385"/>
      <c r="K144" s="385"/>
    </row>
    <row r="145" s="379" customFormat="1" customHeight="1" spans="5:11">
      <c r="E145" s="232"/>
      <c r="F145" s="385"/>
      <c r="G145" s="232"/>
      <c r="H145" s="385"/>
      <c r="I145" s="385"/>
      <c r="J145" s="385"/>
      <c r="K145" s="385"/>
    </row>
    <row r="146" s="379" customFormat="1" customHeight="1" spans="5:11">
      <c r="E146" s="232"/>
      <c r="F146" s="385"/>
      <c r="G146" s="232"/>
      <c r="H146" s="385"/>
      <c r="I146" s="385"/>
      <c r="J146" s="385"/>
      <c r="K146" s="385"/>
    </row>
    <row r="147" s="379" customFormat="1" customHeight="1" spans="5:11">
      <c r="E147" s="232"/>
      <c r="F147" s="385"/>
      <c r="G147" s="232"/>
      <c r="H147" s="385"/>
      <c r="I147" s="385"/>
      <c r="J147" s="385"/>
      <c r="K147" s="385"/>
    </row>
    <row r="148" s="379" customFormat="1" customHeight="1" spans="5:11">
      <c r="E148" s="232"/>
      <c r="F148" s="385"/>
      <c r="G148" s="232"/>
      <c r="H148" s="385"/>
      <c r="I148" s="385"/>
      <c r="J148" s="385"/>
      <c r="K148" s="385"/>
    </row>
    <row r="149" s="379" customFormat="1" customHeight="1" spans="5:11">
      <c r="E149" s="232"/>
      <c r="F149" s="385"/>
      <c r="G149" s="232"/>
      <c r="H149" s="385"/>
      <c r="I149" s="385"/>
      <c r="J149" s="385"/>
      <c r="K149" s="385"/>
    </row>
    <row r="150" s="379" customFormat="1" customHeight="1" spans="5:11">
      <c r="E150" s="232"/>
      <c r="F150" s="385"/>
      <c r="G150" s="232"/>
      <c r="H150" s="385"/>
      <c r="I150" s="385"/>
      <c r="J150" s="385"/>
      <c r="K150" s="385"/>
    </row>
    <row r="151" s="379" customFormat="1" customHeight="1" spans="5:11">
      <c r="E151" s="232"/>
      <c r="F151" s="385"/>
      <c r="G151" s="232"/>
      <c r="H151" s="385">
        <v>2000</v>
      </c>
      <c r="I151" s="385"/>
      <c r="J151" s="385"/>
      <c r="K151" s="385"/>
    </row>
    <row r="152" s="379" customFormat="1" customHeight="1" spans="5:11">
      <c r="E152" s="232"/>
      <c r="F152" s="385"/>
      <c r="G152" s="232"/>
      <c r="H152" s="385">
        <v>2000</v>
      </c>
      <c r="I152" s="385"/>
      <c r="J152" s="385"/>
      <c r="K152" s="385"/>
    </row>
    <row r="153" s="379" customFormat="1" customHeight="1" spans="5:11">
      <c r="E153" s="232"/>
      <c r="F153" s="385"/>
      <c r="G153" s="232"/>
      <c r="H153" s="385"/>
      <c r="I153" s="385"/>
      <c r="J153" s="385"/>
      <c r="K153" s="385"/>
    </row>
    <row r="154" s="379" customFormat="1" customHeight="1" spans="5:11">
      <c r="E154" s="232"/>
      <c r="F154" s="385"/>
      <c r="G154" s="232"/>
      <c r="H154" s="385"/>
      <c r="I154" s="385"/>
      <c r="J154" s="385"/>
      <c r="K154" s="385"/>
    </row>
    <row r="155" s="379" customFormat="1" customHeight="1" spans="5:11">
      <c r="E155" s="232"/>
      <c r="F155" s="385"/>
      <c r="G155" s="232"/>
      <c r="H155" s="385"/>
      <c r="I155" s="385"/>
      <c r="J155" s="385"/>
      <c r="K155" s="385"/>
    </row>
    <row r="156" s="379" customFormat="1" customHeight="1" spans="5:11">
      <c r="E156" s="232"/>
      <c r="F156" s="385"/>
      <c r="G156" s="232"/>
      <c r="H156" s="385"/>
      <c r="I156" s="385"/>
      <c r="J156" s="385"/>
      <c r="K156" s="385"/>
    </row>
    <row r="157" s="379" customFormat="1" customHeight="1" spans="5:11">
      <c r="E157" s="232"/>
      <c r="F157" s="385"/>
      <c r="G157" s="232"/>
      <c r="H157" s="385"/>
      <c r="I157" s="385"/>
      <c r="J157" s="385"/>
      <c r="K157" s="385"/>
    </row>
    <row r="158" s="379" customFormat="1" customHeight="1" spans="5:11">
      <c r="E158" s="232"/>
      <c r="F158" s="385"/>
      <c r="G158" s="232"/>
      <c r="H158" s="385"/>
      <c r="I158" s="385"/>
      <c r="J158" s="385"/>
      <c r="K158" s="385"/>
    </row>
    <row r="159" s="379" customFormat="1" customHeight="1" spans="5:11">
      <c r="E159" s="232"/>
      <c r="F159" s="385"/>
      <c r="G159" s="232"/>
      <c r="H159" s="385"/>
      <c r="I159" s="385"/>
      <c r="J159" s="385"/>
      <c r="K159" s="385"/>
    </row>
    <row r="160" s="379" customFormat="1" customHeight="1" spans="5:11">
      <c r="E160" s="232"/>
      <c r="F160" s="385"/>
      <c r="G160" s="232"/>
      <c r="H160" s="385"/>
      <c r="I160" s="385"/>
      <c r="J160" s="385"/>
      <c r="K160" s="385"/>
    </row>
    <row r="161" s="379" customFormat="1" customHeight="1" spans="5:11">
      <c r="E161" s="232"/>
      <c r="F161" s="385"/>
      <c r="G161" s="232"/>
      <c r="H161" s="385">
        <v>1516</v>
      </c>
      <c r="I161" s="385"/>
      <c r="J161" s="385"/>
      <c r="K161" s="385"/>
    </row>
    <row r="162" s="379" customFormat="1" customHeight="1" spans="5:11">
      <c r="E162" s="232"/>
      <c r="F162" s="385"/>
      <c r="G162" s="232"/>
      <c r="H162" s="385">
        <v>1516</v>
      </c>
      <c r="I162" s="385"/>
      <c r="J162" s="385"/>
      <c r="K162" s="385"/>
    </row>
    <row r="163" s="379" customFormat="1" customHeight="1" spans="5:11">
      <c r="E163" s="232"/>
      <c r="F163" s="385"/>
      <c r="G163" s="232"/>
      <c r="H163" s="385"/>
      <c r="I163" s="385"/>
      <c r="J163" s="385"/>
      <c r="K163" s="385"/>
    </row>
    <row r="164" s="379" customFormat="1" customHeight="1" spans="5:10">
      <c r="E164" s="232"/>
      <c r="F164" s="385"/>
      <c r="G164" s="232"/>
      <c r="H164" s="385"/>
      <c r="I164" s="385"/>
      <c r="J164" s="385"/>
    </row>
    <row r="165" s="379" customFormat="1" customHeight="1" spans="5:10">
      <c r="E165" s="232"/>
      <c r="F165" s="385"/>
      <c r="G165" s="232"/>
      <c r="H165" s="385"/>
      <c r="I165" s="385"/>
      <c r="J165" s="385"/>
    </row>
    <row r="166" s="379" customFormat="1" customHeight="1" spans="5:10">
      <c r="E166" s="232"/>
      <c r="F166" s="385"/>
      <c r="G166" s="232"/>
      <c r="H166" s="385"/>
      <c r="I166" s="385"/>
      <c r="J166" s="385"/>
    </row>
    <row r="167" s="379" customFormat="1" customHeight="1" spans="5:10">
      <c r="E167" s="232"/>
      <c r="F167" s="385"/>
      <c r="G167" s="232"/>
      <c r="H167" s="385"/>
      <c r="I167" s="385"/>
      <c r="J167" s="385"/>
    </row>
    <row r="168" s="379" customFormat="1" customHeight="1" spans="5:10">
      <c r="E168" s="232"/>
      <c r="F168" s="385"/>
      <c r="G168" s="232"/>
      <c r="H168" s="385"/>
      <c r="I168" s="385"/>
      <c r="J168" s="385"/>
    </row>
    <row r="169" s="379" customFormat="1" customHeight="1" spans="5:10">
      <c r="E169" s="232"/>
      <c r="F169" s="385"/>
      <c r="G169" s="232"/>
      <c r="H169" s="385"/>
      <c r="I169" s="385"/>
      <c r="J169" s="385"/>
    </row>
    <row r="170" s="379" customFormat="1" customHeight="1" spans="5:10">
      <c r="E170" s="232"/>
      <c r="F170" s="385"/>
      <c r="G170" s="232"/>
      <c r="H170" s="385"/>
      <c r="I170" s="385"/>
      <c r="J170" s="385"/>
    </row>
    <row r="171" s="379" customFormat="1" customHeight="1" spans="5:10">
      <c r="E171" s="232"/>
      <c r="F171" s="385"/>
      <c r="G171" s="232"/>
      <c r="H171" s="385"/>
      <c r="I171" s="385"/>
      <c r="J171" s="385"/>
    </row>
    <row r="172" s="379" customFormat="1" customHeight="1" spans="5:10">
      <c r="E172" s="232"/>
      <c r="F172" s="385"/>
      <c r="G172" s="232"/>
      <c r="H172" s="385"/>
      <c r="I172" s="385"/>
      <c r="J172" s="385"/>
    </row>
    <row r="173" s="379" customFormat="1" customHeight="1" spans="5:10">
      <c r="E173" s="232"/>
      <c r="F173" s="385"/>
      <c r="G173" s="232"/>
      <c r="H173" s="385"/>
      <c r="I173" s="385"/>
      <c r="J173" s="385"/>
    </row>
    <row r="174" s="379" customFormat="1" customHeight="1" spans="5:10">
      <c r="E174" s="232"/>
      <c r="F174" s="385"/>
      <c r="G174" s="232"/>
      <c r="H174" s="385"/>
      <c r="I174" s="385"/>
      <c r="J174" s="385"/>
    </row>
    <row r="175" s="379" customFormat="1" customHeight="1" spans="5:10">
      <c r="E175" s="232"/>
      <c r="F175" s="385"/>
      <c r="G175" s="232"/>
      <c r="H175" s="385"/>
      <c r="I175" s="385"/>
      <c r="J175" s="385"/>
    </row>
    <row r="176" s="379" customFormat="1" customHeight="1" spans="5:10">
      <c r="E176" s="232"/>
      <c r="F176" s="385"/>
      <c r="G176" s="232"/>
      <c r="H176" s="385"/>
      <c r="I176" s="385"/>
      <c r="J176" s="385"/>
    </row>
    <row r="177" s="379" customFormat="1" customHeight="1" spans="5:10">
      <c r="E177" s="232"/>
      <c r="F177" s="385"/>
      <c r="G177" s="232"/>
      <c r="H177" s="385"/>
      <c r="I177" s="385"/>
      <c r="J177" s="385"/>
    </row>
    <row r="178" s="379" customFormat="1" customHeight="1" spans="5:10">
      <c r="E178" s="232"/>
      <c r="F178" s="385"/>
      <c r="G178" s="232"/>
      <c r="H178" s="385"/>
      <c r="I178" s="385"/>
      <c r="J178" s="385"/>
    </row>
    <row r="179" s="379" customFormat="1" customHeight="1" spans="5:10">
      <c r="E179" s="232"/>
      <c r="F179" s="385"/>
      <c r="G179" s="232"/>
      <c r="H179" s="385"/>
      <c r="I179" s="385"/>
      <c r="J179" s="385"/>
    </row>
    <row r="180" s="379" customFormat="1" customHeight="1" spans="5:10">
      <c r="E180" s="232"/>
      <c r="F180" s="385"/>
      <c r="G180" s="232"/>
      <c r="H180" s="385"/>
      <c r="I180" s="385"/>
      <c r="J180" s="385"/>
    </row>
    <row r="181" s="379" customFormat="1" customHeight="1" spans="5:10">
      <c r="E181" s="232"/>
      <c r="F181" s="385"/>
      <c r="G181" s="232"/>
      <c r="H181" s="385"/>
      <c r="I181" s="385"/>
      <c r="J181" s="385"/>
    </row>
    <row r="182" s="379" customFormat="1" customHeight="1" spans="5:10">
      <c r="E182" s="232"/>
      <c r="F182" s="385"/>
      <c r="G182" s="232"/>
      <c r="H182" s="385"/>
      <c r="I182" s="385"/>
      <c r="J182" s="385"/>
    </row>
    <row r="183" s="379" customFormat="1" customHeight="1" spans="5:10">
      <c r="E183" s="232"/>
      <c r="F183" s="385"/>
      <c r="G183" s="232"/>
      <c r="H183" s="385"/>
      <c r="I183" s="385"/>
      <c r="J183" s="385"/>
    </row>
    <row r="184" s="379" customFormat="1" customHeight="1" spans="5:10">
      <c r="E184" s="232"/>
      <c r="F184" s="385"/>
      <c r="G184" s="232"/>
      <c r="H184" s="385"/>
      <c r="I184" s="385"/>
      <c r="J184" s="385"/>
    </row>
    <row r="185" s="379" customFormat="1" customHeight="1" spans="5:10">
      <c r="E185" s="232"/>
      <c r="F185" s="385"/>
      <c r="G185" s="232"/>
      <c r="H185" s="385"/>
      <c r="I185" s="385"/>
      <c r="J185" s="385"/>
    </row>
    <row r="186" s="379" customFormat="1" customHeight="1" spans="5:10">
      <c r="E186" s="232"/>
      <c r="F186" s="385"/>
      <c r="G186" s="232"/>
      <c r="H186" s="385"/>
      <c r="I186" s="385"/>
      <c r="J186" s="385"/>
    </row>
    <row r="187" s="379" customFormat="1" customHeight="1" spans="5:10">
      <c r="E187" s="232"/>
      <c r="F187" s="385"/>
      <c r="G187" s="232"/>
      <c r="H187" s="385"/>
      <c r="I187" s="385"/>
      <c r="J187" s="385"/>
    </row>
    <row r="188" s="379" customFormat="1" customHeight="1" spans="5:10">
      <c r="E188" s="232"/>
      <c r="F188" s="385"/>
      <c r="G188" s="232"/>
      <c r="H188" s="385"/>
      <c r="I188" s="385"/>
      <c r="J188" s="385"/>
    </row>
    <row r="189" s="379" customFormat="1" customHeight="1" spans="5:10">
      <c r="E189" s="232"/>
      <c r="F189" s="385"/>
      <c r="G189" s="232"/>
      <c r="H189" s="385"/>
      <c r="I189" s="385"/>
      <c r="J189" s="385"/>
    </row>
    <row r="190" s="379" customFormat="1" customHeight="1" spans="5:10">
      <c r="E190" s="232"/>
      <c r="F190" s="385"/>
      <c r="G190" s="232"/>
      <c r="H190" s="385"/>
      <c r="I190" s="385"/>
      <c r="J190" s="385"/>
    </row>
    <row r="191" s="379" customFormat="1" customHeight="1" spans="5:10">
      <c r="E191" s="232"/>
      <c r="F191" s="385"/>
      <c r="G191" s="232"/>
      <c r="H191" s="385"/>
      <c r="I191" s="385"/>
      <c r="J191" s="385"/>
    </row>
    <row r="192" s="379" customFormat="1" customHeight="1" spans="5:10">
      <c r="E192" s="232"/>
      <c r="F192" s="385"/>
      <c r="G192" s="232"/>
      <c r="H192" s="385"/>
      <c r="I192" s="385"/>
      <c r="J192" s="385"/>
    </row>
    <row r="193" s="379" customFormat="1" customHeight="1" spans="5:10">
      <c r="E193" s="232"/>
      <c r="F193" s="385"/>
      <c r="G193" s="232"/>
      <c r="H193" s="385"/>
      <c r="I193" s="385"/>
      <c r="J193" s="385"/>
    </row>
    <row r="194" s="379" customFormat="1" customHeight="1" spans="5:10">
      <c r="E194" s="232"/>
      <c r="F194" s="385"/>
      <c r="G194" s="232"/>
      <c r="H194" s="385"/>
      <c r="I194" s="385"/>
      <c r="J194" s="385"/>
    </row>
    <row r="195" s="379" customFormat="1" customHeight="1" spans="5:10">
      <c r="E195" s="232"/>
      <c r="F195" s="385"/>
      <c r="G195" s="232"/>
      <c r="H195" s="385"/>
      <c r="I195" s="385"/>
      <c r="J195" s="385"/>
    </row>
    <row r="196" s="379" customFormat="1" customHeight="1" spans="5:10">
      <c r="E196" s="232"/>
      <c r="F196" s="385"/>
      <c r="G196" s="232"/>
      <c r="H196" s="385"/>
      <c r="I196" s="385"/>
      <c r="J196" s="385"/>
    </row>
    <row r="197" s="379" customFormat="1" customHeight="1" spans="5:10">
      <c r="E197" s="232"/>
      <c r="F197" s="385"/>
      <c r="G197" s="232"/>
      <c r="H197" s="385"/>
      <c r="I197" s="385"/>
      <c r="J197" s="385"/>
    </row>
    <row r="198" s="379" customFormat="1" customHeight="1" spans="5:10">
      <c r="E198" s="232"/>
      <c r="F198" s="385"/>
      <c r="G198" s="232"/>
      <c r="H198" s="385"/>
      <c r="I198" s="385"/>
      <c r="J198" s="385"/>
    </row>
    <row r="199" s="379" customFormat="1" customHeight="1" spans="5:10">
      <c r="E199" s="232"/>
      <c r="F199" s="385"/>
      <c r="G199" s="232"/>
      <c r="H199" s="385"/>
      <c r="I199" s="385"/>
      <c r="J199" s="385"/>
    </row>
    <row r="200" s="379" customFormat="1" customHeight="1" spans="5:10">
      <c r="E200" s="232"/>
      <c r="F200" s="385"/>
      <c r="G200" s="232"/>
      <c r="H200" s="385"/>
      <c r="I200" s="385"/>
      <c r="J200" s="385"/>
    </row>
    <row r="201" s="379" customFormat="1" customHeight="1" spans="5:10">
      <c r="E201" s="232"/>
      <c r="F201" s="385"/>
      <c r="G201" s="232"/>
      <c r="H201" s="385"/>
      <c r="I201" s="385"/>
      <c r="J201" s="385"/>
    </row>
    <row r="202" s="379" customFormat="1" customHeight="1" spans="5:10">
      <c r="E202" s="232"/>
      <c r="F202" s="385"/>
      <c r="G202" s="232"/>
      <c r="H202" s="385"/>
      <c r="I202" s="385"/>
      <c r="J202" s="385"/>
    </row>
    <row r="203" s="379" customFormat="1" customHeight="1" spans="5:10">
      <c r="E203" s="232"/>
      <c r="F203" s="385"/>
      <c r="G203" s="232"/>
      <c r="H203" s="385"/>
      <c r="I203" s="385"/>
      <c r="J203" s="385"/>
    </row>
    <row r="204" s="379" customFormat="1" customHeight="1" spans="5:10">
      <c r="E204" s="232"/>
      <c r="F204" s="385"/>
      <c r="G204" s="232"/>
      <c r="H204" s="385"/>
      <c r="I204" s="385"/>
      <c r="J204" s="385"/>
    </row>
    <row r="205" s="379" customFormat="1" customHeight="1" spans="5:10">
      <c r="E205" s="232"/>
      <c r="F205" s="385"/>
      <c r="G205" s="232"/>
      <c r="H205" s="385"/>
      <c r="I205" s="385"/>
      <c r="J205" s="385"/>
    </row>
    <row r="206" s="379" customFormat="1" customHeight="1" spans="5:10">
      <c r="E206" s="232"/>
      <c r="F206" s="385"/>
      <c r="G206" s="232"/>
      <c r="H206" s="385"/>
      <c r="I206" s="385"/>
      <c r="J206" s="385"/>
    </row>
    <row r="207" s="379" customFormat="1" customHeight="1" spans="5:10">
      <c r="E207" s="232"/>
      <c r="F207" s="385"/>
      <c r="G207" s="232"/>
      <c r="H207" s="385"/>
      <c r="I207" s="385"/>
      <c r="J207" s="385"/>
    </row>
    <row r="208" s="379" customFormat="1" customHeight="1" spans="5:10">
      <c r="E208" s="232"/>
      <c r="F208" s="385"/>
      <c r="G208" s="232"/>
      <c r="H208" s="385"/>
      <c r="I208" s="385"/>
      <c r="J208" s="385"/>
    </row>
    <row r="209" s="379" customFormat="1" customHeight="1" spans="5:10">
      <c r="E209" s="232"/>
      <c r="F209" s="385"/>
      <c r="G209" s="232"/>
      <c r="H209" s="385"/>
      <c r="I209" s="385"/>
      <c r="J209" s="385"/>
    </row>
    <row r="210" s="379" customFormat="1" customHeight="1" spans="5:10">
      <c r="E210" s="232"/>
      <c r="F210" s="385"/>
      <c r="G210" s="232"/>
      <c r="H210" s="385"/>
      <c r="I210" s="385"/>
      <c r="J210" s="385"/>
    </row>
    <row r="211" s="379" customFormat="1" customHeight="1" spans="5:10">
      <c r="E211" s="232"/>
      <c r="F211" s="385"/>
      <c r="G211" s="232"/>
      <c r="H211" s="385"/>
      <c r="I211" s="385"/>
      <c r="J211" s="385"/>
    </row>
    <row r="212" s="379" customFormat="1" customHeight="1" spans="5:10">
      <c r="E212" s="232"/>
      <c r="F212" s="385"/>
      <c r="G212" s="232"/>
      <c r="H212" s="385"/>
      <c r="I212" s="385"/>
      <c r="J212" s="385"/>
    </row>
    <row r="213" s="379" customFormat="1" customHeight="1" spans="5:10">
      <c r="E213" s="232"/>
      <c r="F213" s="385"/>
      <c r="G213" s="232"/>
      <c r="H213" s="385"/>
      <c r="I213" s="385"/>
      <c r="J213" s="385"/>
    </row>
    <row r="214" s="379" customFormat="1" customHeight="1" spans="5:10">
      <c r="E214" s="232"/>
      <c r="F214" s="385"/>
      <c r="G214" s="232"/>
      <c r="H214" s="385"/>
      <c r="I214" s="385"/>
      <c r="J214" s="385"/>
    </row>
    <row r="215" s="379" customFormat="1" customHeight="1" spans="5:10">
      <c r="E215" s="232"/>
      <c r="F215" s="385"/>
      <c r="G215" s="232"/>
      <c r="H215" s="385"/>
      <c r="I215" s="385"/>
      <c r="J215" s="385"/>
    </row>
    <row r="216" s="379" customFormat="1" customHeight="1" spans="5:10">
      <c r="E216" s="232"/>
      <c r="F216" s="385"/>
      <c r="G216" s="232"/>
      <c r="H216" s="385"/>
      <c r="I216" s="385"/>
      <c r="J216" s="385"/>
    </row>
    <row r="217" s="379" customFormat="1" customHeight="1" spans="5:10">
      <c r="E217" s="232"/>
      <c r="F217" s="385"/>
      <c r="G217" s="232"/>
      <c r="H217" s="385"/>
      <c r="I217" s="385"/>
      <c r="J217" s="385"/>
    </row>
    <row r="218" s="379" customFormat="1" customHeight="1" spans="5:10">
      <c r="E218" s="232"/>
      <c r="F218" s="385"/>
      <c r="G218" s="232"/>
      <c r="H218" s="385"/>
      <c r="I218" s="385"/>
      <c r="J218" s="385"/>
    </row>
    <row r="219" s="379" customFormat="1" customHeight="1" spans="5:10">
      <c r="E219" s="232"/>
      <c r="F219" s="385"/>
      <c r="G219" s="232"/>
      <c r="H219" s="385"/>
      <c r="I219" s="385"/>
      <c r="J219" s="385"/>
    </row>
    <row r="220" s="379" customFormat="1" customHeight="1" spans="5:10">
      <c r="E220" s="232"/>
      <c r="F220" s="385"/>
      <c r="G220" s="232"/>
      <c r="H220" s="385"/>
      <c r="I220" s="385"/>
      <c r="J220" s="385"/>
    </row>
    <row r="221" s="379" customFormat="1" customHeight="1" spans="5:10">
      <c r="E221" s="232"/>
      <c r="F221" s="385"/>
      <c r="G221" s="232"/>
      <c r="H221" s="385"/>
      <c r="I221" s="385"/>
      <c r="J221" s="385"/>
    </row>
    <row r="222" s="379" customFormat="1" customHeight="1" spans="5:10">
      <c r="E222" s="232"/>
      <c r="F222" s="385"/>
      <c r="G222" s="232"/>
      <c r="H222" s="385"/>
      <c r="I222" s="385"/>
      <c r="J222" s="385"/>
    </row>
    <row r="223" s="379" customFormat="1" customHeight="1" spans="5:10">
      <c r="E223" s="232"/>
      <c r="F223" s="385"/>
      <c r="G223" s="232"/>
      <c r="H223" s="385"/>
      <c r="I223" s="385"/>
      <c r="J223" s="385"/>
    </row>
    <row r="224" s="379" customFormat="1" customHeight="1" spans="5:10">
      <c r="E224" s="232"/>
      <c r="F224" s="385"/>
      <c r="G224" s="232"/>
      <c r="H224" s="385"/>
      <c r="I224" s="385"/>
      <c r="J224" s="385"/>
    </row>
    <row r="225" s="379" customFormat="1" customHeight="1" spans="5:10">
      <c r="E225" s="232"/>
      <c r="F225" s="385"/>
      <c r="G225" s="232"/>
      <c r="H225" s="385"/>
      <c r="I225" s="385"/>
      <c r="J225" s="385"/>
    </row>
    <row r="226" s="379" customFormat="1" customHeight="1" spans="5:10">
      <c r="E226" s="232"/>
      <c r="F226" s="385"/>
      <c r="G226" s="232"/>
      <c r="H226" s="385"/>
      <c r="I226" s="385"/>
      <c r="J226" s="385"/>
    </row>
    <row r="227" s="379" customFormat="1" customHeight="1" spans="5:10">
      <c r="E227" s="232"/>
      <c r="F227" s="385"/>
      <c r="G227" s="232"/>
      <c r="H227" s="385"/>
      <c r="I227" s="385"/>
      <c r="J227" s="385"/>
    </row>
    <row r="228" s="379" customFormat="1" customHeight="1" spans="5:10">
      <c r="E228" s="232"/>
      <c r="F228" s="385"/>
      <c r="G228" s="232"/>
      <c r="H228" s="385"/>
      <c r="I228" s="385"/>
      <c r="J228" s="385"/>
    </row>
    <row r="229" s="379" customFormat="1" customHeight="1" spans="5:10">
      <c r="E229" s="232"/>
      <c r="F229" s="385"/>
      <c r="G229" s="232"/>
      <c r="H229" s="385"/>
      <c r="I229" s="385"/>
      <c r="J229" s="385"/>
    </row>
    <row r="230" s="379" customFormat="1" customHeight="1" spans="5:10">
      <c r="E230" s="232"/>
      <c r="F230" s="385"/>
      <c r="G230" s="232"/>
      <c r="H230" s="385"/>
      <c r="I230" s="385"/>
      <c r="J230" s="385"/>
    </row>
    <row r="231" s="379" customFormat="1" customHeight="1" spans="5:10">
      <c r="E231" s="232"/>
      <c r="F231" s="385"/>
      <c r="G231" s="232"/>
      <c r="H231" s="385"/>
      <c r="I231" s="385"/>
      <c r="J231" s="385"/>
    </row>
    <row r="232" s="379" customFormat="1" customHeight="1" spans="5:10">
      <c r="E232" s="232"/>
      <c r="F232" s="385"/>
      <c r="G232" s="232"/>
      <c r="H232" s="385"/>
      <c r="I232" s="385"/>
      <c r="J232" s="385"/>
    </row>
    <row r="233" s="379" customFormat="1" customHeight="1" spans="5:10">
      <c r="E233" s="232"/>
      <c r="F233" s="385"/>
      <c r="G233" s="232"/>
      <c r="H233" s="385"/>
      <c r="I233" s="385"/>
      <c r="J233" s="385"/>
    </row>
    <row r="234" s="379" customFormat="1" customHeight="1" spans="5:10">
      <c r="E234" s="232"/>
      <c r="F234" s="385"/>
      <c r="G234" s="232"/>
      <c r="H234" s="385"/>
      <c r="I234" s="385"/>
      <c r="J234" s="385"/>
    </row>
    <row r="235" s="379" customFormat="1" customHeight="1" spans="5:10">
      <c r="E235" s="232"/>
      <c r="F235" s="385"/>
      <c r="G235" s="232"/>
      <c r="H235" s="385"/>
      <c r="I235" s="385"/>
      <c r="J235" s="385"/>
    </row>
    <row r="236" s="379" customFormat="1" customHeight="1" spans="5:10">
      <c r="E236" s="232"/>
      <c r="F236" s="385"/>
      <c r="G236" s="232"/>
      <c r="H236" s="385"/>
      <c r="I236" s="385"/>
      <c r="J236" s="385"/>
    </row>
    <row r="237" s="379" customFormat="1" customHeight="1" spans="5:10">
      <c r="E237" s="232"/>
      <c r="F237" s="385"/>
      <c r="G237" s="232"/>
      <c r="H237" s="385"/>
      <c r="I237" s="385"/>
      <c r="J237" s="385"/>
    </row>
    <row r="238" s="379" customFormat="1" customHeight="1" spans="5:10">
      <c r="E238" s="232"/>
      <c r="F238" s="385"/>
      <c r="G238" s="232"/>
      <c r="H238" s="385"/>
      <c r="I238" s="385"/>
      <c r="J238" s="385"/>
    </row>
    <row r="239" s="379" customFormat="1" customHeight="1" spans="5:10">
      <c r="E239" s="232"/>
      <c r="F239" s="385"/>
      <c r="G239" s="232"/>
      <c r="H239" s="385"/>
      <c r="I239" s="385"/>
      <c r="J239" s="385"/>
    </row>
    <row r="240" s="379" customFormat="1" customHeight="1" spans="5:10">
      <c r="E240" s="232"/>
      <c r="F240" s="385"/>
      <c r="G240" s="232"/>
      <c r="H240" s="385"/>
      <c r="I240" s="385"/>
      <c r="J240" s="385"/>
    </row>
    <row r="241" s="379" customFormat="1" customHeight="1" spans="5:10">
      <c r="E241" s="232"/>
      <c r="F241" s="385"/>
      <c r="G241" s="232"/>
      <c r="H241" s="385"/>
      <c r="I241" s="385"/>
      <c r="J241" s="385"/>
    </row>
    <row r="242" s="379" customFormat="1" customHeight="1" spans="5:10">
      <c r="E242" s="232"/>
      <c r="F242" s="385"/>
      <c r="G242" s="232"/>
      <c r="H242" s="385"/>
      <c r="I242" s="385"/>
      <c r="J242" s="385"/>
    </row>
    <row r="243" s="379" customFormat="1" customHeight="1" spans="5:10">
      <c r="E243" s="232"/>
      <c r="F243" s="385"/>
      <c r="G243" s="232"/>
      <c r="H243" s="385"/>
      <c r="I243" s="385"/>
      <c r="J243" s="385"/>
    </row>
    <row r="244" s="379" customFormat="1" customHeight="1" spans="5:10">
      <c r="E244" s="232"/>
      <c r="F244" s="385"/>
      <c r="G244" s="232"/>
      <c r="H244" s="385"/>
      <c r="I244" s="385"/>
      <c r="J244" s="385"/>
    </row>
    <row r="245" s="379" customFormat="1" customHeight="1" spans="5:10">
      <c r="E245" s="232"/>
      <c r="F245" s="385"/>
      <c r="G245" s="232"/>
      <c r="H245" s="385"/>
      <c r="I245" s="385"/>
      <c r="J245" s="385"/>
    </row>
    <row r="246" s="379" customFormat="1" customHeight="1" spans="5:10">
      <c r="E246" s="232"/>
      <c r="F246" s="385"/>
      <c r="G246" s="232"/>
      <c r="H246" s="385"/>
      <c r="I246" s="385"/>
      <c r="J246" s="385"/>
    </row>
    <row r="247" s="379" customFormat="1" customHeight="1" spans="5:10">
      <c r="E247" s="232"/>
      <c r="F247" s="385"/>
      <c r="G247" s="232"/>
      <c r="H247" s="385"/>
      <c r="I247" s="385"/>
      <c r="J247" s="385"/>
    </row>
    <row r="248" s="379" customFormat="1" customHeight="1" spans="5:10">
      <c r="E248" s="232"/>
      <c r="F248" s="385"/>
      <c r="G248" s="232"/>
      <c r="H248" s="385"/>
      <c r="I248" s="385"/>
      <c r="J248" s="385"/>
    </row>
    <row r="249" s="379" customFormat="1" customHeight="1" spans="5:10">
      <c r="E249" s="232"/>
      <c r="F249" s="385"/>
      <c r="G249" s="232"/>
      <c r="H249" s="385"/>
      <c r="I249" s="385"/>
      <c r="J249" s="385"/>
    </row>
    <row r="250" s="379" customFormat="1" customHeight="1" spans="5:10">
      <c r="E250" s="232"/>
      <c r="F250" s="385"/>
      <c r="G250" s="232"/>
      <c r="H250" s="385"/>
      <c r="I250" s="385"/>
      <c r="J250" s="385"/>
    </row>
    <row r="251" s="379" customFormat="1" customHeight="1" spans="5:10">
      <c r="E251" s="232"/>
      <c r="F251" s="385"/>
      <c r="G251" s="232"/>
      <c r="H251" s="385"/>
      <c r="I251" s="385"/>
      <c r="J251" s="385"/>
    </row>
    <row r="252" s="379" customFormat="1" customHeight="1" spans="5:10">
      <c r="E252" s="232"/>
      <c r="F252" s="385"/>
      <c r="G252" s="232"/>
      <c r="H252" s="385"/>
      <c r="I252" s="385"/>
      <c r="J252" s="385"/>
    </row>
    <row r="253" s="379" customFormat="1" customHeight="1" spans="5:10">
      <c r="E253" s="232"/>
      <c r="F253" s="385"/>
      <c r="G253" s="232"/>
      <c r="H253" s="385"/>
      <c r="I253" s="385"/>
      <c r="J253" s="385"/>
    </row>
    <row r="254" s="379" customFormat="1" customHeight="1" spans="5:10">
      <c r="E254" s="232"/>
      <c r="F254" s="385"/>
      <c r="G254" s="232"/>
      <c r="H254" s="385"/>
      <c r="I254" s="385"/>
      <c r="J254" s="385"/>
    </row>
    <row r="255" s="379" customFormat="1" customHeight="1" spans="5:10">
      <c r="E255" s="232"/>
      <c r="F255" s="385"/>
      <c r="G255" s="232"/>
      <c r="H255" s="385"/>
      <c r="I255" s="385"/>
      <c r="J255" s="385"/>
    </row>
    <row r="256" s="379" customFormat="1" customHeight="1" spans="5:10">
      <c r="E256" s="232"/>
      <c r="F256" s="385"/>
      <c r="G256" s="232"/>
      <c r="H256" s="385"/>
      <c r="I256" s="385"/>
      <c r="J256" s="385"/>
    </row>
    <row r="257" s="379" customFormat="1" customHeight="1" spans="5:10">
      <c r="E257" s="232"/>
      <c r="F257" s="385"/>
      <c r="G257" s="232"/>
      <c r="H257" s="385"/>
      <c r="I257" s="385"/>
      <c r="J257" s="385"/>
    </row>
    <row r="258" s="379" customFormat="1" customHeight="1" spans="5:10">
      <c r="E258" s="232"/>
      <c r="F258" s="385"/>
      <c r="G258" s="232"/>
      <c r="H258" s="385"/>
      <c r="I258" s="385"/>
      <c r="J258" s="385"/>
    </row>
    <row r="259" s="379" customFormat="1" customHeight="1" spans="5:10">
      <c r="E259" s="232"/>
      <c r="F259" s="385"/>
      <c r="G259" s="232"/>
      <c r="H259" s="385"/>
      <c r="I259" s="385"/>
      <c r="J259" s="385"/>
    </row>
    <row r="260" s="379" customFormat="1" customHeight="1" spans="5:10">
      <c r="E260" s="232"/>
      <c r="F260" s="385"/>
      <c r="G260" s="232"/>
      <c r="H260" s="385"/>
      <c r="I260" s="385"/>
      <c r="J260" s="385"/>
    </row>
    <row r="261" s="379" customFormat="1" customHeight="1" spans="5:10">
      <c r="E261" s="232"/>
      <c r="F261" s="385"/>
      <c r="G261" s="232"/>
      <c r="H261" s="385"/>
      <c r="I261" s="385"/>
      <c r="J261" s="385"/>
    </row>
    <row r="262" s="379" customFormat="1" customHeight="1" spans="5:10">
      <c r="E262" s="232"/>
      <c r="F262" s="385"/>
      <c r="G262" s="232"/>
      <c r="H262" s="385"/>
      <c r="I262" s="385"/>
      <c r="J262" s="385"/>
    </row>
    <row r="263" s="379" customFormat="1" customHeight="1" spans="5:10">
      <c r="E263" s="232"/>
      <c r="F263" s="385"/>
      <c r="G263" s="232"/>
      <c r="H263" s="385"/>
      <c r="I263" s="385"/>
      <c r="J263" s="385"/>
    </row>
    <row r="264" s="379" customFormat="1" customHeight="1" spans="5:10">
      <c r="E264" s="232"/>
      <c r="F264" s="385"/>
      <c r="G264" s="232"/>
      <c r="H264" s="385"/>
      <c r="I264" s="385"/>
      <c r="J264" s="385"/>
    </row>
    <row r="265" s="379" customFormat="1" customHeight="1" spans="5:10">
      <c r="E265" s="232"/>
      <c r="F265" s="385"/>
      <c r="G265" s="232"/>
      <c r="H265" s="385"/>
      <c r="I265" s="385"/>
      <c r="J265" s="385"/>
    </row>
    <row r="266" s="379" customFormat="1" customHeight="1" spans="5:10">
      <c r="E266" s="232"/>
      <c r="F266" s="385"/>
      <c r="G266" s="232"/>
      <c r="H266" s="385"/>
      <c r="I266" s="385"/>
      <c r="J266" s="385"/>
    </row>
    <row r="267" s="379" customFormat="1" customHeight="1" spans="5:10">
      <c r="E267" s="232"/>
      <c r="F267" s="385"/>
      <c r="G267" s="232"/>
      <c r="H267" s="385"/>
      <c r="I267" s="385"/>
      <c r="J267" s="385"/>
    </row>
    <row r="268" s="379" customFormat="1" customHeight="1" spans="5:10">
      <c r="E268" s="232"/>
      <c r="F268" s="385"/>
      <c r="G268" s="232"/>
      <c r="H268" s="385"/>
      <c r="I268" s="385"/>
      <c r="J268" s="385"/>
    </row>
    <row r="269" s="379" customFormat="1" customHeight="1" spans="5:10">
      <c r="E269" s="232"/>
      <c r="F269" s="385"/>
      <c r="G269" s="232"/>
      <c r="H269" s="385"/>
      <c r="I269" s="385"/>
      <c r="J269" s="385"/>
    </row>
    <row r="270" s="379" customFormat="1" customHeight="1" spans="5:10">
      <c r="E270" s="232"/>
      <c r="F270" s="385"/>
      <c r="G270" s="232"/>
      <c r="H270" s="385"/>
      <c r="I270" s="385"/>
      <c r="J270" s="385"/>
    </row>
    <row r="271" s="379" customFormat="1" customHeight="1" spans="5:10">
      <c r="E271" s="232"/>
      <c r="F271" s="385"/>
      <c r="G271" s="232"/>
      <c r="H271" s="385"/>
      <c r="I271" s="385"/>
      <c r="J271" s="385"/>
    </row>
    <row r="272" s="379" customFormat="1" customHeight="1" spans="5:10">
      <c r="E272" s="232"/>
      <c r="F272" s="385"/>
      <c r="G272" s="232"/>
      <c r="H272" s="385"/>
      <c r="I272" s="385"/>
      <c r="J272" s="385"/>
    </row>
    <row r="273" s="379" customFormat="1" customHeight="1" spans="5:10">
      <c r="E273" s="232"/>
      <c r="F273" s="385"/>
      <c r="G273" s="232"/>
      <c r="H273" s="385"/>
      <c r="I273" s="385"/>
      <c r="J273" s="385"/>
    </row>
    <row r="274" s="379" customFormat="1" customHeight="1" spans="5:10">
      <c r="E274" s="232"/>
      <c r="F274" s="385"/>
      <c r="G274" s="232"/>
      <c r="H274" s="385"/>
      <c r="I274" s="385"/>
      <c r="J274" s="385"/>
    </row>
    <row r="275" s="379" customFormat="1" customHeight="1" spans="5:10">
      <c r="E275" s="232"/>
      <c r="F275" s="385"/>
      <c r="G275" s="232"/>
      <c r="H275" s="385"/>
      <c r="I275" s="385"/>
      <c r="J275" s="385"/>
    </row>
    <row r="276" s="379" customFormat="1" customHeight="1" spans="5:10">
      <c r="E276" s="232"/>
      <c r="F276" s="385"/>
      <c r="G276" s="232"/>
      <c r="H276" s="385"/>
      <c r="I276" s="385"/>
      <c r="J276" s="385"/>
    </row>
    <row r="277" s="379" customFormat="1" customHeight="1" spans="5:10">
      <c r="E277" s="232"/>
      <c r="F277" s="385"/>
      <c r="G277" s="232"/>
      <c r="H277" s="385"/>
      <c r="I277" s="385"/>
      <c r="J277" s="385"/>
    </row>
    <row r="278" s="379" customFormat="1" customHeight="1" spans="5:10">
      <c r="E278" s="232"/>
      <c r="F278" s="385"/>
      <c r="G278" s="232"/>
      <c r="H278" s="385"/>
      <c r="I278" s="385"/>
      <c r="J278" s="385"/>
    </row>
    <row r="279" s="379" customFormat="1" customHeight="1" spans="5:10">
      <c r="E279" s="232"/>
      <c r="F279" s="385"/>
      <c r="G279" s="232"/>
      <c r="H279" s="385"/>
      <c r="I279" s="385"/>
      <c r="J279" s="385"/>
    </row>
    <row r="280" s="379" customFormat="1" customHeight="1" spans="5:10">
      <c r="E280" s="232"/>
      <c r="F280" s="385"/>
      <c r="G280" s="232"/>
      <c r="H280" s="385"/>
      <c r="I280" s="385"/>
      <c r="J280" s="385"/>
    </row>
    <row r="281" s="379" customFormat="1" customHeight="1" spans="5:10">
      <c r="E281" s="232"/>
      <c r="F281" s="385"/>
      <c r="G281" s="232"/>
      <c r="H281" s="385"/>
      <c r="I281" s="385"/>
      <c r="J281" s="385"/>
    </row>
    <row r="282" s="379" customFormat="1" customHeight="1" spans="5:10">
      <c r="E282" s="232"/>
      <c r="F282" s="385"/>
      <c r="G282" s="232"/>
      <c r="H282" s="385"/>
      <c r="I282" s="385"/>
      <c r="J282" s="385"/>
    </row>
    <row r="283" s="379" customFormat="1" customHeight="1" spans="5:10">
      <c r="E283" s="232"/>
      <c r="F283" s="385"/>
      <c r="G283" s="232"/>
      <c r="H283" s="385"/>
      <c r="I283" s="385"/>
      <c r="J283" s="385"/>
    </row>
    <row r="284" s="379" customFormat="1" customHeight="1" spans="5:10">
      <c r="E284" s="232"/>
      <c r="F284" s="385"/>
      <c r="G284" s="232"/>
      <c r="H284" s="385"/>
      <c r="I284" s="385"/>
      <c r="J284" s="385"/>
    </row>
    <row r="285" s="379" customFormat="1" customHeight="1" spans="5:10">
      <c r="E285" s="232"/>
      <c r="F285" s="385"/>
      <c r="G285" s="232"/>
      <c r="H285" s="385"/>
      <c r="I285" s="385"/>
      <c r="J285" s="385"/>
    </row>
    <row r="286" s="379" customFormat="1" customHeight="1" spans="5:10">
      <c r="E286" s="232"/>
      <c r="F286" s="385"/>
      <c r="G286" s="232"/>
      <c r="H286" s="385"/>
      <c r="I286" s="385"/>
      <c r="J286" s="385"/>
    </row>
    <row r="287" s="379" customFormat="1" customHeight="1" spans="5:10">
      <c r="E287" s="232"/>
      <c r="F287" s="385"/>
      <c r="G287" s="232"/>
      <c r="H287" s="385"/>
      <c r="I287" s="385"/>
      <c r="J287" s="385"/>
    </row>
    <row r="288" s="379" customFormat="1" customHeight="1" spans="5:10">
      <c r="E288" s="232"/>
      <c r="F288" s="385"/>
      <c r="G288" s="232"/>
      <c r="H288" s="385"/>
      <c r="I288" s="385"/>
      <c r="J288" s="385"/>
    </row>
    <row r="289" s="379" customFormat="1" customHeight="1" spans="5:10">
      <c r="E289" s="232"/>
      <c r="F289" s="385"/>
      <c r="G289" s="232"/>
      <c r="H289" s="385"/>
      <c r="I289" s="385"/>
      <c r="J289" s="385"/>
    </row>
    <row r="290" s="379" customFormat="1" customHeight="1" spans="5:10">
      <c r="E290" s="232"/>
      <c r="F290" s="385"/>
      <c r="G290" s="232"/>
      <c r="H290" s="385"/>
      <c r="I290" s="385"/>
      <c r="J290" s="385"/>
    </row>
    <row r="291" s="379" customFormat="1" customHeight="1" spans="5:10">
      <c r="E291" s="232"/>
      <c r="F291" s="385"/>
      <c r="G291" s="232"/>
      <c r="H291" s="385"/>
      <c r="I291" s="385"/>
      <c r="J291" s="385"/>
    </row>
    <row r="292" s="379" customFormat="1" customHeight="1" spans="5:10">
      <c r="E292" s="232"/>
      <c r="F292" s="385"/>
      <c r="G292" s="232"/>
      <c r="H292" s="385"/>
      <c r="I292" s="385"/>
      <c r="J292" s="385"/>
    </row>
    <row r="293" s="379" customFormat="1" customHeight="1" spans="5:10">
      <c r="E293" s="232"/>
      <c r="F293" s="385"/>
      <c r="G293" s="232"/>
      <c r="H293" s="385"/>
      <c r="I293" s="385"/>
      <c r="J293" s="385"/>
    </row>
    <row r="294" s="379" customFormat="1" customHeight="1" spans="5:10">
      <c r="E294" s="232"/>
      <c r="F294" s="385"/>
      <c r="G294" s="232"/>
      <c r="H294" s="385"/>
      <c r="I294" s="385"/>
      <c r="J294" s="385"/>
    </row>
    <row r="295" s="379" customFormat="1" customHeight="1" spans="5:10">
      <c r="E295" s="232"/>
      <c r="F295" s="385"/>
      <c r="G295" s="232"/>
      <c r="H295" s="385"/>
      <c r="I295" s="385"/>
      <c r="J295" s="385"/>
    </row>
    <row r="296" s="379" customFormat="1" customHeight="1" spans="5:10">
      <c r="E296" s="232"/>
      <c r="F296" s="385"/>
      <c r="G296" s="232"/>
      <c r="H296" s="385"/>
      <c r="I296" s="385"/>
      <c r="J296" s="385"/>
    </row>
    <row r="297" s="379" customFormat="1" customHeight="1" spans="5:10">
      <c r="E297" s="232"/>
      <c r="F297" s="385"/>
      <c r="G297" s="232"/>
      <c r="H297" s="385"/>
      <c r="I297" s="385"/>
      <c r="J297" s="385"/>
    </row>
    <row r="298" s="379" customFormat="1" customHeight="1" spans="5:10">
      <c r="E298" s="232"/>
      <c r="F298" s="385"/>
      <c r="G298" s="232"/>
      <c r="H298" s="385"/>
      <c r="I298" s="385"/>
      <c r="J298" s="385"/>
    </row>
    <row r="299" s="379" customFormat="1" customHeight="1" spans="5:10">
      <c r="E299" s="232"/>
      <c r="F299" s="385"/>
      <c r="G299" s="232"/>
      <c r="H299" s="385"/>
      <c r="I299" s="385"/>
      <c r="J299" s="385"/>
    </row>
    <row r="300" s="379" customFormat="1" customHeight="1" spans="5:10">
      <c r="E300" s="232"/>
      <c r="F300" s="385"/>
      <c r="G300" s="232"/>
      <c r="H300" s="385"/>
      <c r="I300" s="385"/>
      <c r="J300" s="385"/>
    </row>
    <row r="301" s="379" customFormat="1" customHeight="1" spans="5:10">
      <c r="E301" s="232"/>
      <c r="F301" s="385"/>
      <c r="G301" s="232"/>
      <c r="H301" s="385"/>
      <c r="I301" s="385"/>
      <c r="J301" s="385"/>
    </row>
    <row r="302" s="379" customFormat="1" customHeight="1" spans="5:10">
      <c r="E302" s="232"/>
      <c r="F302" s="385"/>
      <c r="G302" s="232"/>
      <c r="H302" s="385"/>
      <c r="I302" s="385"/>
      <c r="J302" s="385"/>
    </row>
    <row r="303" s="379" customFormat="1" customHeight="1" spans="5:10">
      <c r="E303" s="232"/>
      <c r="F303" s="385"/>
      <c r="G303" s="232"/>
      <c r="H303" s="385"/>
      <c r="I303" s="385"/>
      <c r="J303" s="385"/>
    </row>
    <row r="304" s="379" customFormat="1" customHeight="1" spans="5:10">
      <c r="E304" s="232"/>
      <c r="F304" s="385"/>
      <c r="G304" s="232"/>
      <c r="H304" s="385"/>
      <c r="I304" s="385"/>
      <c r="J304" s="385"/>
    </row>
    <row r="305" s="379" customFormat="1" customHeight="1" spans="5:10">
      <c r="E305" s="232"/>
      <c r="F305" s="385"/>
      <c r="G305" s="232"/>
      <c r="H305" s="385"/>
      <c r="I305" s="385"/>
      <c r="J305" s="385"/>
    </row>
    <row r="306" s="379" customFormat="1" customHeight="1" spans="5:10">
      <c r="E306" s="232"/>
      <c r="F306" s="385"/>
      <c r="G306" s="232"/>
      <c r="H306" s="385"/>
      <c r="I306" s="385"/>
      <c r="J306" s="385"/>
    </row>
    <row r="307" s="379" customFormat="1" customHeight="1" spans="5:10">
      <c r="E307" s="232"/>
      <c r="F307" s="385"/>
      <c r="G307" s="232"/>
      <c r="H307" s="385"/>
      <c r="I307" s="385"/>
      <c r="J307" s="385"/>
    </row>
    <row r="308" s="379" customFormat="1" customHeight="1" spans="5:10">
      <c r="E308" s="232"/>
      <c r="F308" s="385"/>
      <c r="G308" s="232"/>
      <c r="H308" s="385"/>
      <c r="I308" s="385"/>
      <c r="J308" s="385"/>
    </row>
    <row r="309" s="379" customFormat="1" customHeight="1" spans="5:10">
      <c r="E309" s="232"/>
      <c r="F309" s="385"/>
      <c r="G309" s="232"/>
      <c r="H309" s="385"/>
      <c r="I309" s="385"/>
      <c r="J309" s="385"/>
    </row>
    <row r="310" s="379" customFormat="1" customHeight="1" spans="5:10">
      <c r="E310" s="232"/>
      <c r="F310" s="385"/>
      <c r="G310" s="232"/>
      <c r="H310" s="385"/>
      <c r="I310" s="385"/>
      <c r="J310" s="385"/>
    </row>
    <row r="311" s="379" customFormat="1" customHeight="1" spans="5:10">
      <c r="E311" s="232"/>
      <c r="F311" s="385"/>
      <c r="G311" s="232"/>
      <c r="H311" s="385"/>
      <c r="I311" s="385"/>
      <c r="J311" s="385"/>
    </row>
    <row r="312" s="379" customFormat="1" customHeight="1" spans="5:10">
      <c r="E312" s="232"/>
      <c r="F312" s="385"/>
      <c r="G312" s="232"/>
      <c r="H312" s="385"/>
      <c r="I312" s="385"/>
      <c r="J312" s="385"/>
    </row>
    <row r="313" s="379" customFormat="1" customHeight="1" spans="5:10">
      <c r="E313" s="232"/>
      <c r="F313" s="385"/>
      <c r="G313" s="232"/>
      <c r="H313" s="385"/>
      <c r="I313" s="385"/>
      <c r="J313" s="385"/>
    </row>
    <row r="314" s="379" customFormat="1" customHeight="1" spans="5:10">
      <c r="E314" s="232"/>
      <c r="F314" s="385"/>
      <c r="G314" s="232"/>
      <c r="H314" s="385"/>
      <c r="I314" s="385"/>
      <c r="J314" s="385"/>
    </row>
    <row r="315" s="379" customFormat="1" customHeight="1" spans="5:10">
      <c r="E315" s="232"/>
      <c r="F315" s="385"/>
      <c r="G315" s="232"/>
      <c r="H315" s="385"/>
      <c r="I315" s="385"/>
      <c r="J315" s="385"/>
    </row>
    <row r="316" s="379" customFormat="1" customHeight="1" spans="5:10">
      <c r="E316" s="232"/>
      <c r="F316" s="385"/>
      <c r="G316" s="232"/>
      <c r="H316" s="385"/>
      <c r="I316" s="385"/>
      <c r="J316" s="385"/>
    </row>
    <row r="317" s="379" customFormat="1" customHeight="1" spans="5:10">
      <c r="E317" s="232"/>
      <c r="F317" s="385"/>
      <c r="G317" s="232"/>
      <c r="H317" s="385"/>
      <c r="I317" s="385"/>
      <c r="J317" s="385"/>
    </row>
    <row r="318" s="379" customFormat="1" customHeight="1" spans="5:10">
      <c r="E318" s="232"/>
      <c r="F318" s="385"/>
      <c r="G318" s="232"/>
      <c r="H318" s="385"/>
      <c r="I318" s="385"/>
      <c r="J318" s="385"/>
    </row>
    <row r="319" s="379" customFormat="1" customHeight="1" spans="5:10">
      <c r="E319" s="232"/>
      <c r="F319" s="385"/>
      <c r="G319" s="232"/>
      <c r="H319" s="385"/>
      <c r="I319" s="385"/>
      <c r="J319" s="385"/>
    </row>
    <row r="320" s="379" customFormat="1" customHeight="1" spans="5:10">
      <c r="E320" s="232"/>
      <c r="F320" s="385"/>
      <c r="G320" s="232"/>
      <c r="H320" s="385"/>
      <c r="I320" s="385"/>
      <c r="J320" s="385"/>
    </row>
    <row r="321" s="379" customFormat="1" customHeight="1" spans="5:10">
      <c r="E321" s="232"/>
      <c r="F321" s="385"/>
      <c r="G321" s="232"/>
      <c r="H321" s="385"/>
      <c r="I321" s="385"/>
      <c r="J321" s="385"/>
    </row>
    <row r="322" s="379" customFormat="1" customHeight="1" spans="5:10">
      <c r="E322" s="232"/>
      <c r="F322" s="385"/>
      <c r="G322" s="232"/>
      <c r="H322" s="385"/>
      <c r="I322" s="385"/>
      <c r="J322" s="385"/>
    </row>
    <row r="323" s="379" customFormat="1" customHeight="1" spans="5:10">
      <c r="E323" s="232"/>
      <c r="F323" s="385"/>
      <c r="G323" s="232"/>
      <c r="H323" s="385"/>
      <c r="I323" s="385"/>
      <c r="J323" s="385"/>
    </row>
    <row r="324" s="379" customFormat="1" customHeight="1" spans="5:10">
      <c r="E324" s="232"/>
      <c r="F324" s="385"/>
      <c r="G324" s="232"/>
      <c r="H324" s="385"/>
      <c r="I324" s="385"/>
      <c r="J324" s="385"/>
    </row>
    <row r="325" s="379" customFormat="1" customHeight="1" spans="5:10">
      <c r="E325" s="232"/>
      <c r="F325" s="385"/>
      <c r="G325" s="232"/>
      <c r="H325" s="385"/>
      <c r="I325" s="385"/>
      <c r="J325" s="385"/>
    </row>
    <row r="326" s="379" customFormat="1" customHeight="1" spans="5:10">
      <c r="E326" s="232"/>
      <c r="F326" s="385"/>
      <c r="G326" s="232"/>
      <c r="H326" s="385"/>
      <c r="I326" s="385"/>
      <c r="J326" s="385"/>
    </row>
    <row r="327" s="379" customFormat="1" customHeight="1" spans="5:10">
      <c r="E327" s="232"/>
      <c r="F327" s="385"/>
      <c r="G327" s="232"/>
      <c r="H327" s="385"/>
      <c r="I327" s="385"/>
      <c r="J327" s="385"/>
    </row>
    <row r="328" s="379" customFormat="1" customHeight="1" spans="5:10">
      <c r="E328" s="232"/>
      <c r="F328" s="385"/>
      <c r="G328" s="232"/>
      <c r="H328" s="385"/>
      <c r="I328" s="385"/>
      <c r="J328" s="385"/>
    </row>
    <row r="329" s="379" customFormat="1" customHeight="1" spans="5:10">
      <c r="E329" s="232"/>
      <c r="F329" s="385"/>
      <c r="G329" s="232"/>
      <c r="H329" s="385"/>
      <c r="I329" s="385"/>
      <c r="J329" s="385"/>
    </row>
    <row r="330" s="379" customFormat="1" customHeight="1" spans="5:10">
      <c r="E330" s="232"/>
      <c r="F330" s="385"/>
      <c r="G330" s="232"/>
      <c r="H330" s="385"/>
      <c r="I330" s="385"/>
      <c r="J330" s="385"/>
    </row>
    <row r="331" s="379" customFormat="1" customHeight="1" spans="5:10">
      <c r="E331" s="232"/>
      <c r="F331" s="385"/>
      <c r="G331" s="232"/>
      <c r="H331" s="385"/>
      <c r="I331" s="385"/>
      <c r="J331" s="385"/>
    </row>
    <row r="332" s="379" customFormat="1" customHeight="1" spans="5:10">
      <c r="E332" s="232"/>
      <c r="F332" s="385"/>
      <c r="G332" s="232"/>
      <c r="H332" s="385"/>
      <c r="I332" s="385"/>
      <c r="J332" s="385"/>
    </row>
    <row r="333" s="379" customFormat="1" customHeight="1" spans="5:10">
      <c r="E333" s="232"/>
      <c r="F333" s="385"/>
      <c r="G333" s="232"/>
      <c r="H333" s="385"/>
      <c r="I333" s="385"/>
      <c r="J333" s="385"/>
    </row>
    <row r="334" s="379" customFormat="1" customHeight="1" spans="5:10">
      <c r="E334" s="232"/>
      <c r="F334" s="385"/>
      <c r="G334" s="232"/>
      <c r="H334" s="385"/>
      <c r="I334" s="385"/>
      <c r="J334" s="385"/>
    </row>
    <row r="335" s="379" customFormat="1" customHeight="1" spans="5:10">
      <c r="E335" s="232"/>
      <c r="F335" s="385"/>
      <c r="G335" s="232"/>
      <c r="H335" s="385"/>
      <c r="I335" s="385"/>
      <c r="J335" s="385"/>
    </row>
    <row r="336" s="379" customFormat="1" customHeight="1" spans="5:10">
      <c r="E336" s="232"/>
      <c r="F336" s="385"/>
      <c r="G336" s="232"/>
      <c r="H336" s="385"/>
      <c r="I336" s="385"/>
      <c r="J336" s="385"/>
    </row>
    <row r="337" s="379" customFormat="1" customHeight="1" spans="5:10">
      <c r="E337" s="232"/>
      <c r="F337" s="385"/>
      <c r="G337" s="232"/>
      <c r="H337" s="385"/>
      <c r="I337" s="385"/>
      <c r="J337" s="385"/>
    </row>
    <row r="338" s="379" customFormat="1" customHeight="1" spans="5:10">
      <c r="E338" s="232"/>
      <c r="F338" s="385"/>
      <c r="G338" s="232"/>
      <c r="H338" s="385"/>
      <c r="I338" s="385"/>
      <c r="J338" s="385"/>
    </row>
    <row r="339" s="379" customFormat="1" customHeight="1" spans="5:10">
      <c r="E339" s="232"/>
      <c r="F339" s="385"/>
      <c r="G339" s="232"/>
      <c r="H339" s="385"/>
      <c r="I339" s="385"/>
      <c r="J339" s="385"/>
    </row>
    <row r="340" s="379" customFormat="1" customHeight="1" spans="5:10">
      <c r="E340" s="232"/>
      <c r="F340" s="385"/>
      <c r="G340" s="232"/>
      <c r="H340" s="385"/>
      <c r="I340" s="385"/>
      <c r="J340" s="385"/>
    </row>
    <row r="341" s="379" customFormat="1" customHeight="1" spans="5:10">
      <c r="E341" s="232"/>
      <c r="F341" s="385"/>
      <c r="G341" s="232"/>
      <c r="H341" s="385"/>
      <c r="I341" s="385"/>
      <c r="J341" s="385"/>
    </row>
    <row r="342" s="379" customFormat="1" customHeight="1" spans="5:10">
      <c r="E342" s="232"/>
      <c r="F342" s="385"/>
      <c r="G342" s="232"/>
      <c r="H342" s="385"/>
      <c r="I342" s="385"/>
      <c r="J342" s="385"/>
    </row>
    <row r="343" s="379" customFormat="1" customHeight="1" spans="5:10">
      <c r="E343" s="232"/>
      <c r="F343" s="385"/>
      <c r="G343" s="232"/>
      <c r="H343" s="385"/>
      <c r="I343" s="385"/>
      <c r="J343" s="385"/>
    </row>
    <row r="344" s="379" customFormat="1" customHeight="1" spans="5:10">
      <c r="E344" s="232"/>
      <c r="F344" s="385"/>
      <c r="G344" s="232"/>
      <c r="H344" s="385"/>
      <c r="I344" s="385"/>
      <c r="J344" s="385"/>
    </row>
    <row r="345" s="379" customFormat="1" customHeight="1" spans="5:10">
      <c r="E345" s="232"/>
      <c r="F345" s="385"/>
      <c r="G345" s="232"/>
      <c r="H345" s="385"/>
      <c r="I345" s="385"/>
      <c r="J345" s="385"/>
    </row>
    <row r="346" s="379" customFormat="1" customHeight="1" spans="5:10">
      <c r="E346" s="232"/>
      <c r="F346" s="385"/>
      <c r="G346" s="232"/>
      <c r="H346" s="385"/>
      <c r="I346" s="385"/>
      <c r="J346" s="385"/>
    </row>
    <row r="347" s="379" customFormat="1" customHeight="1" spans="5:10">
      <c r="E347" s="232"/>
      <c r="F347" s="385"/>
      <c r="G347" s="232"/>
      <c r="H347" s="385"/>
      <c r="I347" s="385"/>
      <c r="J347" s="385"/>
    </row>
    <row r="348" s="379" customFormat="1" customHeight="1" spans="5:10">
      <c r="E348" s="232"/>
      <c r="F348" s="385"/>
      <c r="G348" s="232"/>
      <c r="H348" s="385"/>
      <c r="I348" s="385"/>
      <c r="J348" s="385"/>
    </row>
    <row r="349" s="379" customFormat="1" customHeight="1" spans="5:10">
      <c r="E349" s="232"/>
      <c r="F349" s="385"/>
      <c r="G349" s="232"/>
      <c r="H349" s="385"/>
      <c r="I349" s="385"/>
      <c r="J349" s="385"/>
    </row>
    <row r="350" s="379" customFormat="1" customHeight="1" spans="5:10">
      <c r="E350" s="232"/>
      <c r="F350" s="385"/>
      <c r="G350" s="232"/>
      <c r="H350" s="385"/>
      <c r="I350" s="385"/>
      <c r="J350" s="385"/>
    </row>
    <row r="351" s="379" customFormat="1" customHeight="1" spans="5:10">
      <c r="E351" s="232"/>
      <c r="F351" s="385"/>
      <c r="G351" s="232"/>
      <c r="H351" s="385"/>
      <c r="I351" s="385"/>
      <c r="J351" s="385"/>
    </row>
    <row r="352" s="379" customFormat="1" customHeight="1" spans="5:10">
      <c r="E352" s="232"/>
      <c r="F352" s="385"/>
      <c r="G352" s="232"/>
      <c r="H352" s="385"/>
      <c r="I352" s="385"/>
      <c r="J352" s="385"/>
    </row>
    <row r="353" s="379" customFormat="1" customHeight="1" spans="5:10">
      <c r="E353" s="232"/>
      <c r="F353" s="385"/>
      <c r="G353" s="232"/>
      <c r="H353" s="385"/>
      <c r="I353" s="385"/>
      <c r="J353" s="385"/>
    </row>
    <row r="354" s="379" customFormat="1" customHeight="1" spans="5:10">
      <c r="E354" s="232"/>
      <c r="F354" s="385"/>
      <c r="G354" s="232"/>
      <c r="H354" s="385"/>
      <c r="I354" s="385"/>
      <c r="J354" s="385"/>
    </row>
    <row r="355" s="379" customFormat="1" customHeight="1" spans="5:10">
      <c r="E355" s="232"/>
      <c r="F355" s="385"/>
      <c r="G355" s="232"/>
      <c r="H355" s="385"/>
      <c r="I355" s="385"/>
      <c r="J355" s="385"/>
    </row>
    <row r="356" s="379" customFormat="1" customHeight="1" spans="5:10">
      <c r="E356" s="232"/>
      <c r="F356" s="385"/>
      <c r="G356" s="232"/>
      <c r="H356" s="385"/>
      <c r="I356" s="385"/>
      <c r="J356" s="385"/>
    </row>
    <row r="357" s="379" customFormat="1" customHeight="1" spans="5:10">
      <c r="E357" s="232"/>
      <c r="F357" s="385"/>
      <c r="G357" s="232"/>
      <c r="H357" s="385"/>
      <c r="I357" s="385"/>
      <c r="J357" s="385"/>
    </row>
    <row r="358" s="379" customFormat="1" customHeight="1" spans="5:10">
      <c r="E358" s="232"/>
      <c r="F358" s="385"/>
      <c r="G358" s="232"/>
      <c r="H358" s="385"/>
      <c r="I358" s="385"/>
      <c r="J358" s="385"/>
    </row>
    <row r="359" s="379" customFormat="1" customHeight="1" spans="5:10">
      <c r="E359" s="232"/>
      <c r="F359" s="385"/>
      <c r="G359" s="232"/>
      <c r="H359" s="385"/>
      <c r="I359" s="385"/>
      <c r="J359" s="385"/>
    </row>
    <row r="360" s="379" customFormat="1" customHeight="1" spans="5:10">
      <c r="E360" s="232"/>
      <c r="F360" s="385"/>
      <c r="G360" s="232"/>
      <c r="H360" s="385"/>
      <c r="I360" s="385"/>
      <c r="J360" s="385"/>
    </row>
    <row r="361" s="379" customFormat="1" customHeight="1" spans="5:10">
      <c r="E361" s="232"/>
      <c r="F361" s="385"/>
      <c r="G361" s="232"/>
      <c r="H361" s="385"/>
      <c r="I361" s="385"/>
      <c r="J361" s="385"/>
    </row>
    <row r="362" s="379" customFormat="1" customHeight="1" spans="5:10">
      <c r="E362" s="232"/>
      <c r="F362" s="385"/>
      <c r="G362" s="232"/>
      <c r="H362" s="385"/>
      <c r="I362" s="385"/>
      <c r="J362" s="385"/>
    </row>
    <row r="363" s="379" customFormat="1" customHeight="1" spans="5:10">
      <c r="E363" s="232"/>
      <c r="F363" s="385"/>
      <c r="G363" s="232"/>
      <c r="H363" s="385"/>
      <c r="I363" s="385"/>
      <c r="J363" s="385"/>
    </row>
    <row r="364" s="379" customFormat="1" customHeight="1" spans="5:10">
      <c r="E364" s="232"/>
      <c r="F364" s="385"/>
      <c r="G364" s="232"/>
      <c r="H364" s="385"/>
      <c r="I364" s="385"/>
      <c r="J364" s="385"/>
    </row>
    <row r="365" s="379" customFormat="1" customHeight="1" spans="5:10">
      <c r="E365" s="232"/>
      <c r="F365" s="385"/>
      <c r="G365" s="232"/>
      <c r="H365" s="385"/>
      <c r="I365" s="385"/>
      <c r="J365" s="385"/>
    </row>
    <row r="366" s="379" customFormat="1" customHeight="1" spans="5:10">
      <c r="E366" s="232"/>
      <c r="F366" s="385"/>
      <c r="G366" s="232"/>
      <c r="H366" s="385"/>
      <c r="I366" s="385"/>
      <c r="J366" s="385"/>
    </row>
    <row r="367" s="379" customFormat="1" customHeight="1" spans="5:10">
      <c r="E367" s="232"/>
      <c r="F367" s="385"/>
      <c r="G367" s="232"/>
      <c r="H367" s="385"/>
      <c r="I367" s="385"/>
      <c r="J367" s="385"/>
    </row>
    <row r="368" s="379" customFormat="1" customHeight="1" spans="5:10">
      <c r="E368" s="232"/>
      <c r="F368" s="385"/>
      <c r="G368" s="232"/>
      <c r="H368" s="385"/>
      <c r="I368" s="385"/>
      <c r="J368" s="385"/>
    </row>
    <row r="369" s="379" customFormat="1" customHeight="1" spans="5:10">
      <c r="E369" s="232"/>
      <c r="F369" s="385"/>
      <c r="G369" s="232"/>
      <c r="H369" s="385"/>
      <c r="I369" s="385"/>
      <c r="J369" s="385"/>
    </row>
    <row r="370" s="379" customFormat="1" customHeight="1" spans="5:10">
      <c r="E370" s="232"/>
      <c r="F370" s="385"/>
      <c r="G370" s="232"/>
      <c r="H370" s="385"/>
      <c r="I370" s="385"/>
      <c r="J370" s="385"/>
    </row>
    <row r="371" s="379" customFormat="1" customHeight="1" spans="5:10">
      <c r="E371" s="232"/>
      <c r="F371" s="385"/>
      <c r="G371" s="232"/>
      <c r="H371" s="385"/>
      <c r="I371" s="385"/>
      <c r="J371" s="385"/>
    </row>
    <row r="372" s="379" customFormat="1" customHeight="1" spans="5:10">
      <c r="E372" s="232"/>
      <c r="F372" s="385"/>
      <c r="G372" s="232"/>
      <c r="H372" s="385"/>
      <c r="I372" s="385"/>
      <c r="J372" s="385"/>
    </row>
    <row r="373" s="379" customFormat="1" customHeight="1" spans="5:10">
      <c r="E373" s="232"/>
      <c r="F373" s="385"/>
      <c r="G373" s="232"/>
      <c r="H373" s="385"/>
      <c r="I373" s="385"/>
      <c r="J373" s="385"/>
    </row>
    <row r="374" s="379" customFormat="1" customHeight="1" spans="5:10">
      <c r="E374" s="232"/>
      <c r="F374" s="385"/>
      <c r="G374" s="232"/>
      <c r="H374" s="385"/>
      <c r="I374" s="385"/>
      <c r="J374" s="385"/>
    </row>
    <row r="375" s="379" customFormat="1" customHeight="1" spans="5:10">
      <c r="E375" s="232"/>
      <c r="F375" s="385"/>
      <c r="G375" s="232"/>
      <c r="H375" s="385"/>
      <c r="I375" s="385"/>
      <c r="J375" s="385"/>
    </row>
    <row r="376" s="379" customFormat="1" customHeight="1" spans="5:10">
      <c r="E376" s="232"/>
      <c r="F376" s="385"/>
      <c r="G376" s="232"/>
      <c r="H376" s="385"/>
      <c r="I376" s="385"/>
      <c r="J376" s="385"/>
    </row>
    <row r="377" s="379" customFormat="1" customHeight="1" spans="5:10">
      <c r="E377" s="232"/>
      <c r="F377" s="385"/>
      <c r="G377" s="232"/>
      <c r="H377" s="385"/>
      <c r="I377" s="385"/>
      <c r="J377" s="385"/>
    </row>
    <row r="378" s="379" customFormat="1" customHeight="1" spans="5:10">
      <c r="E378" s="232"/>
      <c r="F378" s="385"/>
      <c r="G378" s="232"/>
      <c r="H378" s="385"/>
      <c r="I378" s="385"/>
      <c r="J378" s="385"/>
    </row>
    <row r="379" s="379" customFormat="1" customHeight="1" spans="5:10">
      <c r="E379" s="232"/>
      <c r="F379" s="385"/>
      <c r="G379" s="232"/>
      <c r="H379" s="385"/>
      <c r="I379" s="385"/>
      <c r="J379" s="385"/>
    </row>
    <row r="380" s="379" customFormat="1" customHeight="1" spans="5:10">
      <c r="E380" s="232"/>
      <c r="F380" s="385"/>
      <c r="G380" s="232"/>
      <c r="H380" s="385"/>
      <c r="I380" s="385"/>
      <c r="J380" s="385"/>
    </row>
    <row r="381" s="379" customFormat="1" customHeight="1" spans="5:10">
      <c r="E381" s="232"/>
      <c r="F381" s="385"/>
      <c r="G381" s="232"/>
      <c r="H381" s="385"/>
      <c r="I381" s="385"/>
      <c r="J381" s="385"/>
    </row>
    <row r="382" s="379" customFormat="1" customHeight="1" spans="5:10">
      <c r="E382" s="232"/>
      <c r="F382" s="385"/>
      <c r="G382" s="232"/>
      <c r="H382" s="385"/>
      <c r="I382" s="385"/>
      <c r="J382" s="385"/>
    </row>
    <row r="383" s="379" customFormat="1" customHeight="1" spans="5:10">
      <c r="E383" s="232"/>
      <c r="F383" s="385"/>
      <c r="G383" s="232"/>
      <c r="H383" s="385"/>
      <c r="I383" s="385"/>
      <c r="J383" s="385"/>
    </row>
    <row r="384" s="379" customFormat="1" customHeight="1" spans="5:10">
      <c r="E384" s="232"/>
      <c r="F384" s="385"/>
      <c r="G384" s="232"/>
      <c r="H384" s="385"/>
      <c r="I384" s="385"/>
      <c r="J384" s="385"/>
    </row>
    <row r="385" s="379" customFormat="1" customHeight="1" spans="5:10">
      <c r="E385" s="232"/>
      <c r="F385" s="385"/>
      <c r="G385" s="232"/>
      <c r="H385" s="385"/>
      <c r="I385" s="385"/>
      <c r="J385" s="385"/>
    </row>
    <row r="386" s="379" customFormat="1" customHeight="1" spans="5:10">
      <c r="E386" s="232"/>
      <c r="F386" s="385"/>
      <c r="G386" s="232"/>
      <c r="H386" s="385"/>
      <c r="I386" s="385"/>
      <c r="J386" s="385"/>
    </row>
    <row r="387" s="379" customFormat="1" customHeight="1" spans="5:10">
      <c r="E387" s="232"/>
      <c r="F387" s="385"/>
      <c r="G387" s="232"/>
      <c r="H387" s="385"/>
      <c r="I387" s="385"/>
      <c r="J387" s="385"/>
    </row>
    <row r="388" s="379" customFormat="1" customHeight="1" spans="5:10">
      <c r="E388" s="232"/>
      <c r="F388" s="385"/>
      <c r="G388" s="232"/>
      <c r="H388" s="385"/>
      <c r="I388" s="385"/>
      <c r="J388" s="385"/>
    </row>
    <row r="389" s="379" customFormat="1" customHeight="1" spans="5:10">
      <c r="E389" s="232"/>
      <c r="F389" s="385"/>
      <c r="G389" s="232"/>
      <c r="H389" s="385"/>
      <c r="I389" s="385"/>
      <c r="J389" s="385"/>
    </row>
    <row r="390" s="379" customFormat="1" customHeight="1" spans="5:10">
      <c r="E390" s="232"/>
      <c r="F390" s="385"/>
      <c r="G390" s="232"/>
      <c r="H390" s="385"/>
      <c r="I390" s="385"/>
      <c r="J390" s="385"/>
    </row>
    <row r="391" s="379" customFormat="1" customHeight="1" spans="5:10">
      <c r="E391" s="232"/>
      <c r="F391" s="385"/>
      <c r="G391" s="232"/>
      <c r="H391" s="385"/>
      <c r="I391" s="385"/>
      <c r="J391" s="385"/>
    </row>
    <row r="392" s="379" customFormat="1" customHeight="1" spans="5:10">
      <c r="E392" s="232"/>
      <c r="F392" s="385"/>
      <c r="G392" s="232"/>
      <c r="H392" s="385"/>
      <c r="I392" s="385"/>
      <c r="J392" s="385"/>
    </row>
    <row r="393" s="379" customFormat="1" customHeight="1" spans="5:10">
      <c r="E393" s="232"/>
      <c r="F393" s="385"/>
      <c r="G393" s="232"/>
      <c r="H393" s="385"/>
      <c r="I393" s="385"/>
      <c r="J393" s="385"/>
    </row>
    <row r="394" s="379" customFormat="1" customHeight="1" spans="5:10">
      <c r="E394" s="232"/>
      <c r="F394" s="385"/>
      <c r="G394" s="232"/>
      <c r="H394" s="385"/>
      <c r="I394" s="385"/>
      <c r="J394" s="385"/>
    </row>
    <row r="395" s="379" customFormat="1" customHeight="1" spans="5:10">
      <c r="E395" s="232"/>
      <c r="F395" s="385"/>
      <c r="G395" s="232"/>
      <c r="H395" s="385"/>
      <c r="I395" s="385"/>
      <c r="J395" s="385"/>
    </row>
    <row r="396" s="379" customFormat="1" customHeight="1" spans="5:10">
      <c r="E396" s="232"/>
      <c r="F396" s="385"/>
      <c r="G396" s="232"/>
      <c r="H396" s="385"/>
      <c r="I396" s="385"/>
      <c r="J396" s="385"/>
    </row>
    <row r="397" s="379" customFormat="1" customHeight="1" spans="5:10">
      <c r="E397" s="232"/>
      <c r="F397" s="385"/>
      <c r="G397" s="232"/>
      <c r="H397" s="385"/>
      <c r="I397" s="385"/>
      <c r="J397" s="385"/>
    </row>
    <row r="398" s="379" customFormat="1" customHeight="1" spans="5:10">
      <c r="E398" s="232"/>
      <c r="F398" s="385"/>
      <c r="G398" s="232"/>
      <c r="H398" s="385"/>
      <c r="I398" s="385"/>
      <c r="J398" s="385"/>
    </row>
    <row r="399" s="379" customFormat="1" customHeight="1" spans="5:10">
      <c r="E399" s="232"/>
      <c r="F399" s="385"/>
      <c r="G399" s="232"/>
      <c r="H399" s="385"/>
      <c r="I399" s="385"/>
      <c r="J399" s="385"/>
    </row>
    <row r="400" s="379" customFormat="1" customHeight="1" spans="5:10">
      <c r="E400" s="232"/>
      <c r="F400" s="385"/>
      <c r="G400" s="232"/>
      <c r="H400" s="385"/>
      <c r="I400" s="385"/>
      <c r="J400" s="385"/>
    </row>
    <row r="401" s="379" customFormat="1" customHeight="1" spans="5:10">
      <c r="E401" s="232"/>
      <c r="F401" s="385"/>
      <c r="G401" s="232"/>
      <c r="H401" s="385"/>
      <c r="I401" s="385"/>
      <c r="J401" s="385"/>
    </row>
    <row r="402" s="379" customFormat="1" customHeight="1" spans="5:10">
      <c r="E402" s="232"/>
      <c r="F402" s="385"/>
      <c r="G402" s="232"/>
      <c r="H402" s="385"/>
      <c r="I402" s="385"/>
      <c r="J402" s="385"/>
    </row>
    <row r="403" s="379" customFormat="1" customHeight="1" spans="5:10">
      <c r="E403" s="232"/>
      <c r="F403" s="385"/>
      <c r="G403" s="232"/>
      <c r="H403" s="385"/>
      <c r="I403" s="385"/>
      <c r="J403" s="385"/>
    </row>
    <row r="404" s="379" customFormat="1" customHeight="1" spans="5:10">
      <c r="E404" s="232"/>
      <c r="F404" s="385"/>
      <c r="G404" s="232"/>
      <c r="H404" s="385"/>
      <c r="I404" s="385"/>
      <c r="J404" s="385"/>
    </row>
    <row r="405" s="379" customFormat="1" customHeight="1" spans="5:10">
      <c r="E405" s="232"/>
      <c r="F405" s="385"/>
      <c r="G405" s="232"/>
      <c r="H405" s="385"/>
      <c r="I405" s="385"/>
      <c r="J405" s="385"/>
    </row>
    <row r="406" s="379" customFormat="1" customHeight="1" spans="5:10">
      <c r="E406" s="232"/>
      <c r="F406" s="385"/>
      <c r="G406" s="232"/>
      <c r="H406" s="385"/>
      <c r="I406" s="385"/>
      <c r="J406" s="385"/>
    </row>
    <row r="407" s="379" customFormat="1" customHeight="1" spans="5:10">
      <c r="E407" s="232"/>
      <c r="F407" s="385"/>
      <c r="G407" s="232"/>
      <c r="H407" s="385"/>
      <c r="I407" s="385"/>
      <c r="J407" s="385"/>
    </row>
    <row r="408" s="379" customFormat="1" customHeight="1" spans="5:10">
      <c r="E408" s="232"/>
      <c r="F408" s="385"/>
      <c r="G408" s="232"/>
      <c r="H408" s="385"/>
      <c r="I408" s="385"/>
      <c r="J408" s="385"/>
    </row>
    <row r="409" s="379" customFormat="1" customHeight="1" spans="5:10">
      <c r="E409" s="232"/>
      <c r="F409" s="385"/>
      <c r="G409" s="232"/>
      <c r="H409" s="385"/>
      <c r="I409" s="385"/>
      <c r="J409" s="385"/>
    </row>
    <row r="410" s="379" customFormat="1" customHeight="1" spans="5:10">
      <c r="E410" s="232"/>
      <c r="F410" s="385"/>
      <c r="G410" s="232"/>
      <c r="H410" s="385"/>
      <c r="I410" s="385"/>
      <c r="J410" s="385"/>
    </row>
    <row r="411" s="379" customFormat="1" customHeight="1" spans="5:10">
      <c r="E411" s="232"/>
      <c r="F411" s="385"/>
      <c r="G411" s="232"/>
      <c r="H411" s="385"/>
      <c r="I411" s="385"/>
      <c r="J411" s="385"/>
    </row>
    <row r="412" s="379" customFormat="1" customHeight="1" spans="5:10">
      <c r="E412" s="232"/>
      <c r="F412" s="385"/>
      <c r="G412" s="232"/>
      <c r="H412" s="385"/>
      <c r="I412" s="385"/>
      <c r="J412" s="385"/>
    </row>
    <row r="413" s="379" customFormat="1" customHeight="1" spans="5:10">
      <c r="E413" s="232"/>
      <c r="F413" s="385"/>
      <c r="G413" s="232"/>
      <c r="H413" s="385"/>
      <c r="I413" s="385"/>
      <c r="J413" s="385"/>
    </row>
    <row r="414" s="379" customFormat="1" customHeight="1" spans="5:10">
      <c r="E414" s="232"/>
      <c r="F414" s="385"/>
      <c r="G414" s="232"/>
      <c r="H414" s="385"/>
      <c r="I414" s="385"/>
      <c r="J414" s="385"/>
    </row>
    <row r="415" s="379" customFormat="1" customHeight="1" spans="5:10">
      <c r="E415" s="232"/>
      <c r="F415" s="385"/>
      <c r="G415" s="232"/>
      <c r="H415" s="385"/>
      <c r="I415" s="385"/>
      <c r="J415" s="385"/>
    </row>
    <row r="416" s="379" customFormat="1" customHeight="1" spans="5:10">
      <c r="E416" s="232"/>
      <c r="F416" s="385"/>
      <c r="G416" s="232"/>
      <c r="H416" s="385"/>
      <c r="I416" s="385"/>
      <c r="J416" s="385"/>
    </row>
    <row r="417" s="379" customFormat="1" customHeight="1" spans="5:10">
      <c r="E417" s="232"/>
      <c r="F417" s="385"/>
      <c r="G417" s="232"/>
      <c r="H417" s="385"/>
      <c r="I417" s="385"/>
      <c r="J417" s="385"/>
    </row>
    <row r="418" s="379" customFormat="1" customHeight="1" spans="5:10">
      <c r="E418" s="232"/>
      <c r="F418" s="385"/>
      <c r="G418" s="232"/>
      <c r="H418" s="385"/>
      <c r="I418" s="385"/>
      <c r="J418" s="385"/>
    </row>
    <row r="419" s="379" customFormat="1" customHeight="1" spans="5:10">
      <c r="E419" s="232"/>
      <c r="F419" s="385"/>
      <c r="G419" s="232"/>
      <c r="H419" s="385"/>
      <c r="I419" s="385"/>
      <c r="J419" s="385"/>
    </row>
    <row r="420" s="379" customFormat="1" customHeight="1" spans="5:10">
      <c r="E420" s="232"/>
      <c r="F420" s="385"/>
      <c r="G420" s="232"/>
      <c r="H420" s="385"/>
      <c r="I420" s="385"/>
      <c r="J420" s="385"/>
    </row>
    <row r="421" s="379" customFormat="1" customHeight="1" spans="5:10">
      <c r="E421" s="232"/>
      <c r="F421" s="385"/>
      <c r="G421" s="232"/>
      <c r="H421" s="385"/>
      <c r="I421" s="385"/>
      <c r="J421" s="385"/>
    </row>
    <row r="422" s="379" customFormat="1" customHeight="1" spans="5:10">
      <c r="E422" s="232"/>
      <c r="F422" s="385"/>
      <c r="G422" s="232"/>
      <c r="H422" s="385"/>
      <c r="I422" s="385"/>
      <c r="J422" s="385"/>
    </row>
    <row r="423" s="379" customFormat="1" customHeight="1" spans="5:10">
      <c r="E423" s="232"/>
      <c r="F423" s="385"/>
      <c r="G423" s="232"/>
      <c r="H423" s="385"/>
      <c r="I423" s="385"/>
      <c r="J423" s="385"/>
    </row>
    <row r="424" s="379" customFormat="1" customHeight="1" spans="5:10">
      <c r="E424" s="232"/>
      <c r="F424" s="385"/>
      <c r="G424" s="232"/>
      <c r="H424" s="385"/>
      <c r="I424" s="385"/>
      <c r="J424" s="385"/>
    </row>
    <row r="425" s="379" customFormat="1" customHeight="1" spans="5:10">
      <c r="E425" s="232"/>
      <c r="F425" s="385"/>
      <c r="G425" s="232"/>
      <c r="H425" s="385"/>
      <c r="I425" s="385"/>
      <c r="J425" s="385"/>
    </row>
    <row r="426" s="379" customFormat="1" customHeight="1" spans="5:10">
      <c r="E426" s="232"/>
      <c r="F426" s="385"/>
      <c r="G426" s="232"/>
      <c r="H426" s="385"/>
      <c r="I426" s="385"/>
      <c r="J426" s="385"/>
    </row>
    <row r="427" s="379" customFormat="1" customHeight="1" spans="5:10">
      <c r="E427" s="232"/>
      <c r="F427" s="385"/>
      <c r="G427" s="232"/>
      <c r="H427" s="385"/>
      <c r="I427" s="385"/>
      <c r="J427" s="385"/>
    </row>
    <row r="428" s="379" customFormat="1" customHeight="1" spans="5:10">
      <c r="E428" s="232"/>
      <c r="F428" s="385"/>
      <c r="G428" s="232"/>
      <c r="H428" s="385"/>
      <c r="I428" s="385"/>
      <c r="J428" s="385"/>
    </row>
    <row r="429" s="379" customFormat="1" customHeight="1" spans="5:10">
      <c r="E429" s="232"/>
      <c r="F429" s="385"/>
      <c r="G429" s="232"/>
      <c r="H429" s="385"/>
      <c r="I429" s="385"/>
      <c r="J429" s="385"/>
    </row>
    <row r="430" s="379" customFormat="1" customHeight="1" spans="5:10">
      <c r="E430" s="232"/>
      <c r="F430" s="385"/>
      <c r="G430" s="232"/>
      <c r="H430" s="385"/>
      <c r="I430" s="385"/>
      <c r="J430" s="385"/>
    </row>
    <row r="431" s="379" customFormat="1" customHeight="1" spans="5:10">
      <c r="E431" s="232"/>
      <c r="F431" s="385"/>
      <c r="G431" s="232"/>
      <c r="H431" s="385"/>
      <c r="I431" s="385"/>
      <c r="J431" s="385"/>
    </row>
    <row r="432" s="379" customFormat="1" customHeight="1" spans="5:10">
      <c r="E432" s="232"/>
      <c r="F432" s="385"/>
      <c r="G432" s="232"/>
      <c r="H432" s="385"/>
      <c r="I432" s="385"/>
      <c r="J432" s="385"/>
    </row>
    <row r="433" s="379" customFormat="1" customHeight="1" spans="5:10">
      <c r="E433" s="232"/>
      <c r="F433" s="385"/>
      <c r="G433" s="232"/>
      <c r="H433" s="385"/>
      <c r="I433" s="385"/>
      <c r="J433" s="385"/>
    </row>
    <row r="434" s="379" customFormat="1" customHeight="1" spans="5:10">
      <c r="E434" s="232"/>
      <c r="F434" s="385"/>
      <c r="G434" s="232"/>
      <c r="H434" s="385"/>
      <c r="I434" s="385"/>
      <c r="J434" s="385"/>
    </row>
    <row r="435" s="379" customFormat="1" customHeight="1" spans="5:10">
      <c r="E435" s="232"/>
      <c r="F435" s="385"/>
      <c r="G435" s="232"/>
      <c r="H435" s="385"/>
      <c r="I435" s="385"/>
      <c r="J435" s="385"/>
    </row>
    <row r="436" s="379" customFormat="1" customHeight="1" spans="5:10">
      <c r="E436" s="232"/>
      <c r="F436" s="385"/>
      <c r="G436" s="232"/>
      <c r="H436" s="385"/>
      <c r="I436" s="385"/>
      <c r="J436" s="385"/>
    </row>
    <row r="437" s="379" customFormat="1" customHeight="1" spans="5:10">
      <c r="E437" s="232"/>
      <c r="F437" s="385"/>
      <c r="G437" s="232"/>
      <c r="H437" s="385"/>
      <c r="I437" s="385"/>
      <c r="J437" s="385"/>
    </row>
    <row r="438" s="379" customFormat="1" customHeight="1" spans="5:10">
      <c r="E438" s="232"/>
      <c r="F438" s="385"/>
      <c r="G438" s="232"/>
      <c r="H438" s="385"/>
      <c r="I438" s="385"/>
      <c r="J438" s="385"/>
    </row>
    <row r="439" s="379" customFormat="1" customHeight="1" spans="5:10">
      <c r="E439" s="232"/>
      <c r="F439" s="385"/>
      <c r="G439" s="232"/>
      <c r="H439" s="385"/>
      <c r="I439" s="385"/>
      <c r="J439" s="385"/>
    </row>
    <row r="440" s="379" customFormat="1" customHeight="1" spans="5:10">
      <c r="E440" s="232"/>
      <c r="F440" s="385"/>
      <c r="G440" s="232"/>
      <c r="H440" s="385"/>
      <c r="I440" s="385"/>
      <c r="J440" s="385"/>
    </row>
    <row r="441" s="379" customFormat="1" customHeight="1" spans="5:10">
      <c r="E441" s="232"/>
      <c r="F441" s="385"/>
      <c r="G441" s="232"/>
      <c r="H441" s="385"/>
      <c r="I441" s="385"/>
      <c r="J441" s="385"/>
    </row>
    <row r="442" s="379" customFormat="1" customHeight="1" spans="5:10">
      <c r="E442" s="232"/>
      <c r="F442" s="385"/>
      <c r="G442" s="232"/>
      <c r="H442" s="385"/>
      <c r="I442" s="385"/>
      <c r="J442" s="385"/>
    </row>
    <row r="443" s="379" customFormat="1" customHeight="1" spans="5:10">
      <c r="E443" s="232"/>
      <c r="F443" s="385"/>
      <c r="G443" s="232"/>
      <c r="H443" s="385"/>
      <c r="I443" s="385"/>
      <c r="J443" s="385"/>
    </row>
    <row r="444" s="379" customFormat="1" customHeight="1" spans="5:10">
      <c r="E444" s="232"/>
      <c r="F444" s="385"/>
      <c r="G444" s="232"/>
      <c r="H444" s="385"/>
      <c r="I444" s="385"/>
      <c r="J444" s="385"/>
    </row>
    <row r="445" s="379" customFormat="1" customHeight="1" spans="5:10">
      <c r="E445" s="232"/>
      <c r="F445" s="385"/>
      <c r="G445" s="232"/>
      <c r="H445" s="385"/>
      <c r="I445" s="385"/>
      <c r="J445" s="385"/>
    </row>
    <row r="446" s="379" customFormat="1" customHeight="1" spans="5:10">
      <c r="E446" s="232"/>
      <c r="F446" s="385"/>
      <c r="G446" s="232"/>
      <c r="H446" s="385"/>
      <c r="I446" s="385"/>
      <c r="J446" s="385"/>
    </row>
    <row r="447" s="379" customFormat="1" customHeight="1" spans="5:10">
      <c r="E447" s="232"/>
      <c r="F447" s="385"/>
      <c r="G447" s="232"/>
      <c r="H447" s="385"/>
      <c r="I447" s="385"/>
      <c r="J447" s="385"/>
    </row>
    <row r="448" s="379" customFormat="1" customHeight="1" spans="5:10">
      <c r="E448" s="232"/>
      <c r="F448" s="385"/>
      <c r="G448" s="232"/>
      <c r="H448" s="385"/>
      <c r="I448" s="385"/>
      <c r="J448" s="385"/>
    </row>
    <row r="449" s="379" customFormat="1" customHeight="1" spans="5:10">
      <c r="E449" s="232"/>
      <c r="F449" s="385"/>
      <c r="G449" s="232"/>
      <c r="H449" s="385"/>
      <c r="I449" s="385"/>
      <c r="J449" s="385"/>
    </row>
    <row r="450" s="379" customFormat="1" customHeight="1" spans="5:10">
      <c r="E450" s="232"/>
      <c r="F450" s="385"/>
      <c r="G450" s="232"/>
      <c r="H450" s="385"/>
      <c r="I450" s="385"/>
      <c r="J450" s="385"/>
    </row>
    <row r="451" s="379" customFormat="1" customHeight="1" spans="5:10">
      <c r="E451" s="232"/>
      <c r="F451" s="385"/>
      <c r="G451" s="232"/>
      <c r="H451" s="385"/>
      <c r="I451" s="385"/>
      <c r="J451" s="385"/>
    </row>
    <row r="452" s="379" customFormat="1" customHeight="1" spans="5:10">
      <c r="E452" s="232"/>
      <c r="F452" s="385"/>
      <c r="G452" s="232"/>
      <c r="H452" s="385"/>
      <c r="I452" s="385"/>
      <c r="J452" s="385"/>
    </row>
    <row r="453" s="379" customFormat="1" customHeight="1" spans="5:10">
      <c r="E453" s="232"/>
      <c r="F453" s="385"/>
      <c r="G453" s="232"/>
      <c r="H453" s="385"/>
      <c r="I453" s="385"/>
      <c r="J453" s="385"/>
    </row>
    <row r="454" s="379" customFormat="1" customHeight="1" spans="5:10">
      <c r="E454" s="232"/>
      <c r="F454" s="385"/>
      <c r="G454" s="232"/>
      <c r="H454" s="385"/>
      <c r="I454" s="385"/>
      <c r="J454" s="385"/>
    </row>
    <row r="455" s="379" customFormat="1" customHeight="1" spans="5:10">
      <c r="E455" s="232"/>
      <c r="F455" s="385"/>
      <c r="G455" s="232"/>
      <c r="H455" s="385"/>
      <c r="I455" s="385"/>
      <c r="J455" s="385"/>
    </row>
    <row r="456" s="379" customFormat="1" customHeight="1" spans="5:10">
      <c r="E456" s="232"/>
      <c r="F456" s="385"/>
      <c r="G456" s="232"/>
      <c r="H456" s="385"/>
      <c r="I456" s="385"/>
      <c r="J456" s="385"/>
    </row>
    <row r="457" s="379" customFormat="1" customHeight="1" spans="5:10">
      <c r="E457" s="232"/>
      <c r="F457" s="385"/>
      <c r="G457" s="232"/>
      <c r="H457" s="385"/>
      <c r="I457" s="385"/>
      <c r="J457" s="385"/>
    </row>
    <row r="458" s="379" customFormat="1" customHeight="1" spans="5:10">
      <c r="E458" s="232"/>
      <c r="F458" s="385"/>
      <c r="G458" s="232"/>
      <c r="H458" s="385"/>
      <c r="I458" s="385"/>
      <c r="J458" s="385"/>
    </row>
    <row r="459" s="379" customFormat="1" customHeight="1" spans="5:10">
      <c r="E459" s="232"/>
      <c r="F459" s="385"/>
      <c r="G459" s="232"/>
      <c r="H459" s="385"/>
      <c r="I459" s="385"/>
      <c r="J459" s="385"/>
    </row>
    <row r="460" s="379" customFormat="1" customHeight="1" spans="5:10">
      <c r="E460" s="232"/>
      <c r="F460" s="385"/>
      <c r="G460" s="232"/>
      <c r="H460" s="385"/>
      <c r="I460" s="385"/>
      <c r="J460" s="385"/>
    </row>
    <row r="461" s="379" customFormat="1" customHeight="1" spans="5:10">
      <c r="E461" s="232"/>
      <c r="F461" s="385"/>
      <c r="G461" s="232"/>
      <c r="H461" s="385"/>
      <c r="I461" s="385"/>
      <c r="J461" s="385"/>
    </row>
    <row r="462" s="379" customFormat="1" customHeight="1" spans="5:10">
      <c r="E462" s="232"/>
      <c r="F462" s="385"/>
      <c r="G462" s="232"/>
      <c r="H462" s="385"/>
      <c r="I462" s="385"/>
      <c r="J462" s="385"/>
    </row>
    <row r="463" s="379" customFormat="1" customHeight="1" spans="5:10">
      <c r="E463" s="232"/>
      <c r="F463" s="385"/>
      <c r="G463" s="232"/>
      <c r="H463" s="385"/>
      <c r="I463" s="385"/>
      <c r="J463" s="385"/>
    </row>
    <row r="464" s="379" customFormat="1" customHeight="1" spans="5:10">
      <c r="E464" s="232"/>
      <c r="F464" s="385"/>
      <c r="G464" s="232"/>
      <c r="H464" s="385"/>
      <c r="I464" s="385"/>
      <c r="J464" s="385"/>
    </row>
    <row r="465" s="379" customFormat="1" customHeight="1" spans="5:10">
      <c r="E465" s="232"/>
      <c r="F465" s="385"/>
      <c r="G465" s="232"/>
      <c r="H465" s="385"/>
      <c r="I465" s="385"/>
      <c r="J465" s="385"/>
    </row>
    <row r="466" s="379" customFormat="1" customHeight="1" spans="5:10">
      <c r="E466" s="232"/>
      <c r="F466" s="385"/>
      <c r="G466" s="232"/>
      <c r="H466" s="385"/>
      <c r="I466" s="385"/>
      <c r="J466" s="385"/>
    </row>
    <row r="467" s="379" customFormat="1" customHeight="1" spans="5:10">
      <c r="E467" s="232"/>
      <c r="F467" s="385"/>
      <c r="G467" s="232"/>
      <c r="H467" s="385"/>
      <c r="I467" s="385"/>
      <c r="J467" s="385"/>
    </row>
    <row r="468" s="379" customFormat="1" customHeight="1" spans="5:10">
      <c r="E468" s="232"/>
      <c r="F468" s="385"/>
      <c r="G468" s="232"/>
      <c r="H468" s="385"/>
      <c r="I468" s="385"/>
      <c r="J468" s="385"/>
    </row>
    <row r="469" s="379" customFormat="1" customHeight="1" spans="5:10">
      <c r="E469" s="232"/>
      <c r="F469" s="385"/>
      <c r="G469" s="232"/>
      <c r="H469" s="385"/>
      <c r="I469" s="385"/>
      <c r="J469" s="385"/>
    </row>
    <row r="470" s="379" customFormat="1" customHeight="1" spans="5:10">
      <c r="E470" s="232"/>
      <c r="F470" s="385"/>
      <c r="G470" s="232"/>
      <c r="H470" s="385"/>
      <c r="I470" s="385"/>
      <c r="J470" s="385"/>
    </row>
    <row r="471" s="379" customFormat="1" customHeight="1" spans="5:10">
      <c r="E471" s="232"/>
      <c r="F471" s="385"/>
      <c r="G471" s="232"/>
      <c r="H471" s="385"/>
      <c r="I471" s="385"/>
      <c r="J471" s="385"/>
    </row>
    <row r="472" s="379" customFormat="1" customHeight="1" spans="5:10">
      <c r="E472" s="232"/>
      <c r="F472" s="385"/>
      <c r="G472" s="232"/>
      <c r="H472" s="385"/>
      <c r="I472" s="385"/>
      <c r="J472" s="385"/>
    </row>
    <row r="473" s="379" customFormat="1" customHeight="1" spans="5:10">
      <c r="E473" s="232"/>
      <c r="F473" s="385"/>
      <c r="G473" s="232"/>
      <c r="H473" s="385"/>
      <c r="I473" s="385"/>
      <c r="J473" s="385"/>
    </row>
    <row r="474" s="379" customFormat="1" customHeight="1" spans="5:10">
      <c r="E474" s="232"/>
      <c r="F474" s="385"/>
      <c r="G474" s="232"/>
      <c r="H474" s="385"/>
      <c r="I474" s="385"/>
      <c r="J474" s="385"/>
    </row>
    <row r="475" s="379" customFormat="1" customHeight="1" spans="5:10">
      <c r="E475" s="232"/>
      <c r="F475" s="385"/>
      <c r="G475" s="232"/>
      <c r="H475" s="385"/>
      <c r="I475" s="385"/>
      <c r="J475" s="385"/>
    </row>
    <row r="476" s="379" customFormat="1" customHeight="1" spans="5:10">
      <c r="E476" s="232"/>
      <c r="F476" s="385"/>
      <c r="G476" s="232"/>
      <c r="H476" s="385"/>
      <c r="I476" s="385"/>
      <c r="J476" s="385"/>
    </row>
    <row r="477" s="379" customFormat="1" customHeight="1" spans="5:10">
      <c r="E477" s="232"/>
      <c r="F477" s="385"/>
      <c r="G477" s="232"/>
      <c r="H477" s="385"/>
      <c r="I477" s="385"/>
      <c r="J477" s="385"/>
    </row>
    <row r="478" s="379" customFormat="1" customHeight="1" spans="5:10">
      <c r="E478" s="232"/>
      <c r="F478" s="385"/>
      <c r="G478" s="232"/>
      <c r="H478" s="385"/>
      <c r="I478" s="385"/>
      <c r="J478" s="385"/>
    </row>
    <row r="479" s="379" customFormat="1" customHeight="1" spans="5:10">
      <c r="E479" s="232"/>
      <c r="F479" s="385"/>
      <c r="G479" s="232"/>
      <c r="H479" s="385"/>
      <c r="I479" s="385"/>
      <c r="J479" s="385"/>
    </row>
    <row r="480" s="379" customFormat="1" customHeight="1" spans="5:10">
      <c r="E480" s="232"/>
      <c r="F480" s="385"/>
      <c r="G480" s="232"/>
      <c r="H480" s="385"/>
      <c r="I480" s="385"/>
      <c r="J480" s="385"/>
    </row>
    <row r="481" s="379" customFormat="1" customHeight="1" spans="5:10">
      <c r="E481" s="232"/>
      <c r="F481" s="385"/>
      <c r="G481" s="232"/>
      <c r="H481" s="385"/>
      <c r="I481" s="385"/>
      <c r="J481" s="385"/>
    </row>
    <row r="482" s="379" customFormat="1" customHeight="1" spans="5:10">
      <c r="E482" s="232"/>
      <c r="F482" s="385"/>
      <c r="G482" s="232"/>
      <c r="H482" s="385"/>
      <c r="I482" s="385"/>
      <c r="J482" s="385"/>
    </row>
    <row r="483" s="379" customFormat="1" customHeight="1" spans="5:10">
      <c r="E483" s="232"/>
      <c r="F483" s="385"/>
      <c r="G483" s="232"/>
      <c r="H483" s="385"/>
      <c r="I483" s="385"/>
      <c r="J483" s="385"/>
    </row>
    <row r="484" s="379" customFormat="1" customHeight="1" spans="5:10">
      <c r="E484" s="232"/>
      <c r="F484" s="385"/>
      <c r="G484" s="232"/>
      <c r="H484" s="385"/>
      <c r="I484" s="385"/>
      <c r="J484" s="385"/>
    </row>
    <row r="485" s="379" customFormat="1" customHeight="1" spans="5:10">
      <c r="E485" s="232"/>
      <c r="F485" s="385"/>
      <c r="G485" s="232"/>
      <c r="H485" s="385"/>
      <c r="I485" s="385"/>
      <c r="J485" s="385"/>
    </row>
    <row r="486" s="379" customFormat="1" customHeight="1" spans="5:10">
      <c r="E486" s="232"/>
      <c r="F486" s="385"/>
      <c r="G486" s="232"/>
      <c r="H486" s="385"/>
      <c r="I486" s="385"/>
      <c r="J486" s="385"/>
    </row>
    <row r="487" s="379" customFormat="1" customHeight="1" spans="5:10">
      <c r="E487" s="232"/>
      <c r="F487" s="385"/>
      <c r="G487" s="232"/>
      <c r="H487" s="385"/>
      <c r="I487" s="385"/>
      <c r="J487" s="385"/>
    </row>
    <row r="488" s="379" customFormat="1" customHeight="1" spans="5:10">
      <c r="E488" s="232"/>
      <c r="F488" s="385"/>
      <c r="G488" s="232"/>
      <c r="H488" s="385"/>
      <c r="I488" s="385"/>
      <c r="J488" s="385"/>
    </row>
    <row r="489" s="379" customFormat="1" customHeight="1" spans="5:10">
      <c r="E489" s="232"/>
      <c r="F489" s="385"/>
      <c r="G489" s="232"/>
      <c r="H489" s="385"/>
      <c r="I489" s="385"/>
      <c r="J489" s="385"/>
    </row>
    <row r="490" s="379" customFormat="1" customHeight="1" spans="5:10">
      <c r="E490" s="232"/>
      <c r="F490" s="385"/>
      <c r="G490" s="232"/>
      <c r="H490" s="385"/>
      <c r="I490" s="385"/>
      <c r="J490" s="385"/>
    </row>
    <row r="491" s="379" customFormat="1" customHeight="1" spans="5:10">
      <c r="E491" s="232"/>
      <c r="F491" s="385"/>
      <c r="G491" s="232"/>
      <c r="H491" s="385"/>
      <c r="I491" s="385"/>
      <c r="J491" s="385"/>
    </row>
    <row r="492" s="379" customFormat="1" customHeight="1" spans="5:10">
      <c r="E492" s="232"/>
      <c r="F492" s="385"/>
      <c r="G492" s="232"/>
      <c r="H492" s="385"/>
      <c r="I492" s="385"/>
      <c r="J492" s="385"/>
    </row>
    <row r="493" s="379" customFormat="1" customHeight="1" spans="5:10">
      <c r="E493" s="232"/>
      <c r="F493" s="385"/>
      <c r="G493" s="232"/>
      <c r="H493" s="385"/>
      <c r="I493" s="385"/>
      <c r="J493" s="385"/>
    </row>
    <row r="494" s="379" customFormat="1" customHeight="1" spans="5:10">
      <c r="E494" s="232"/>
      <c r="F494" s="385"/>
      <c r="G494" s="232"/>
      <c r="H494" s="385"/>
      <c r="I494" s="385"/>
      <c r="J494" s="385"/>
    </row>
    <row r="495" s="379" customFormat="1" customHeight="1" spans="5:10">
      <c r="E495" s="232"/>
      <c r="F495" s="385"/>
      <c r="G495" s="232"/>
      <c r="H495" s="385"/>
      <c r="I495" s="385"/>
      <c r="J495" s="385"/>
    </row>
    <row r="496" s="379" customFormat="1" customHeight="1" spans="5:10">
      <c r="E496" s="232"/>
      <c r="F496" s="385"/>
      <c r="G496" s="232"/>
      <c r="H496" s="385"/>
      <c r="I496" s="385"/>
      <c r="J496" s="385"/>
    </row>
    <row r="497" s="379" customFormat="1" customHeight="1" spans="5:10">
      <c r="E497" s="232"/>
      <c r="F497" s="385"/>
      <c r="G497" s="232"/>
      <c r="H497" s="385"/>
      <c r="I497" s="385"/>
      <c r="J497" s="385"/>
    </row>
    <row r="498" s="379" customFormat="1" customHeight="1" spans="5:10">
      <c r="E498" s="232"/>
      <c r="F498" s="385"/>
      <c r="G498" s="232"/>
      <c r="H498" s="385"/>
      <c r="I498" s="385"/>
      <c r="J498" s="385"/>
    </row>
    <row r="499" s="379" customFormat="1" customHeight="1" spans="5:10">
      <c r="E499" s="232"/>
      <c r="F499" s="385"/>
      <c r="G499" s="232"/>
      <c r="H499" s="385"/>
      <c r="I499" s="385"/>
      <c r="J499" s="385"/>
    </row>
    <row r="500" s="379" customFormat="1" customHeight="1" spans="5:10">
      <c r="E500" s="232"/>
      <c r="F500" s="385"/>
      <c r="G500" s="232"/>
      <c r="H500" s="385"/>
      <c r="I500" s="385"/>
      <c r="J500" s="385"/>
    </row>
    <row r="501" s="379" customFormat="1" customHeight="1" spans="5:10">
      <c r="E501" s="232"/>
      <c r="F501" s="385"/>
      <c r="G501" s="232"/>
      <c r="H501" s="385"/>
      <c r="I501" s="385"/>
      <c r="J501" s="385"/>
    </row>
    <row r="502" s="379" customFormat="1" customHeight="1" spans="5:10">
      <c r="E502" s="232"/>
      <c r="F502" s="385"/>
      <c r="G502" s="232"/>
      <c r="H502" s="385"/>
      <c r="I502" s="385"/>
      <c r="J502" s="385"/>
    </row>
    <row r="503" s="379" customFormat="1" customHeight="1" spans="5:10">
      <c r="E503" s="232"/>
      <c r="F503" s="385"/>
      <c r="G503" s="232"/>
      <c r="H503" s="385"/>
      <c r="I503" s="385"/>
      <c r="J503" s="385"/>
    </row>
    <row r="504" s="379" customFormat="1" customHeight="1" spans="5:10">
      <c r="E504" s="232"/>
      <c r="F504" s="385"/>
      <c r="G504" s="232"/>
      <c r="H504" s="385"/>
      <c r="I504" s="385"/>
      <c r="J504" s="385"/>
    </row>
    <row r="505" s="379" customFormat="1" customHeight="1" spans="5:10">
      <c r="E505" s="232"/>
      <c r="F505" s="385"/>
      <c r="G505" s="232"/>
      <c r="H505" s="385"/>
      <c r="I505" s="385"/>
      <c r="J505" s="385"/>
    </row>
    <row r="506" s="379" customFormat="1" customHeight="1" spans="5:10">
      <c r="E506" s="232"/>
      <c r="F506" s="385"/>
      <c r="G506" s="232"/>
      <c r="H506" s="385"/>
      <c r="I506" s="385"/>
      <c r="J506" s="385"/>
    </row>
    <row r="507" s="379" customFormat="1" customHeight="1" spans="5:10">
      <c r="E507" s="232"/>
      <c r="F507" s="385"/>
      <c r="G507" s="232"/>
      <c r="H507" s="385"/>
      <c r="I507" s="385"/>
      <c r="J507" s="385"/>
    </row>
    <row r="508" s="379" customFormat="1" customHeight="1" spans="5:10">
      <c r="E508" s="232"/>
      <c r="F508" s="385"/>
      <c r="G508" s="232"/>
      <c r="H508" s="385"/>
      <c r="I508" s="385"/>
      <c r="J508" s="385"/>
    </row>
    <row r="509" s="379" customFormat="1" customHeight="1" spans="5:10">
      <c r="E509" s="232"/>
      <c r="F509" s="385"/>
      <c r="G509" s="232"/>
      <c r="H509" s="385"/>
      <c r="I509" s="385"/>
      <c r="J509" s="385"/>
    </row>
    <row r="510" s="379" customFormat="1" customHeight="1" spans="5:10">
      <c r="E510" s="232"/>
      <c r="F510" s="385"/>
      <c r="G510" s="232"/>
      <c r="H510" s="385"/>
      <c r="I510" s="385"/>
      <c r="J510" s="385"/>
    </row>
    <row r="511" s="379" customFormat="1" customHeight="1" spans="5:10">
      <c r="E511" s="232"/>
      <c r="F511" s="385"/>
      <c r="G511" s="232"/>
      <c r="H511" s="385"/>
      <c r="I511" s="385"/>
      <c r="J511" s="385"/>
    </row>
    <row r="512" s="379" customFormat="1" customHeight="1" spans="5:10">
      <c r="E512" s="232"/>
      <c r="F512" s="385"/>
      <c r="G512" s="232"/>
      <c r="H512" s="385"/>
      <c r="I512" s="385"/>
      <c r="J512" s="385"/>
    </row>
    <row r="513" s="379" customFormat="1" customHeight="1" spans="5:10">
      <c r="E513" s="232"/>
      <c r="F513" s="385"/>
      <c r="G513" s="232"/>
      <c r="H513" s="385"/>
      <c r="I513" s="385"/>
      <c r="J513" s="385"/>
    </row>
    <row r="514" s="379" customFormat="1" customHeight="1" spans="5:10">
      <c r="E514" s="232"/>
      <c r="F514" s="385"/>
      <c r="G514" s="232"/>
      <c r="H514" s="385"/>
      <c r="I514" s="385"/>
      <c r="J514" s="385"/>
    </row>
    <row r="515" s="379" customFormat="1" customHeight="1" spans="5:10">
      <c r="E515" s="232"/>
      <c r="F515" s="385"/>
      <c r="G515" s="232"/>
      <c r="H515" s="385"/>
      <c r="I515" s="385"/>
      <c r="J515" s="385"/>
    </row>
    <row r="516" s="379" customFormat="1" customHeight="1" spans="5:10">
      <c r="E516" s="232"/>
      <c r="F516" s="385"/>
      <c r="G516" s="232"/>
      <c r="H516" s="385"/>
      <c r="I516" s="385"/>
      <c r="J516" s="385"/>
    </row>
    <row r="517" s="379" customFormat="1" customHeight="1" spans="5:10">
      <c r="E517" s="232"/>
      <c r="F517" s="385"/>
      <c r="G517" s="232"/>
      <c r="H517" s="385"/>
      <c r="I517" s="385"/>
      <c r="J517" s="385"/>
    </row>
    <row r="518" s="379" customFormat="1" customHeight="1" spans="5:10">
      <c r="E518" s="232"/>
      <c r="F518" s="385"/>
      <c r="G518" s="232"/>
      <c r="H518" s="385"/>
      <c r="I518" s="385"/>
      <c r="J518" s="385"/>
    </row>
    <row r="519" s="379" customFormat="1" customHeight="1" spans="5:10">
      <c r="E519" s="232"/>
      <c r="F519" s="385"/>
      <c r="G519" s="232"/>
      <c r="H519" s="385"/>
      <c r="I519" s="385"/>
      <c r="J519" s="385"/>
    </row>
    <row r="520" s="379" customFormat="1" customHeight="1" spans="5:10">
      <c r="E520" s="232"/>
      <c r="F520" s="385"/>
      <c r="G520" s="232"/>
      <c r="H520" s="385"/>
      <c r="I520" s="385"/>
      <c r="J520" s="385"/>
    </row>
    <row r="521" s="379" customFormat="1" customHeight="1" spans="5:10">
      <c r="E521" s="232"/>
      <c r="F521" s="385"/>
      <c r="G521" s="232"/>
      <c r="H521" s="385"/>
      <c r="I521" s="385"/>
      <c r="J521" s="385"/>
    </row>
    <row r="522" s="379" customFormat="1" customHeight="1" spans="5:10">
      <c r="E522" s="232"/>
      <c r="F522" s="385"/>
      <c r="G522" s="232"/>
      <c r="H522" s="385"/>
      <c r="I522" s="385"/>
      <c r="J522" s="385"/>
    </row>
    <row r="523" s="379" customFormat="1" customHeight="1" spans="5:10">
      <c r="E523" s="232"/>
      <c r="F523" s="385"/>
      <c r="G523" s="232"/>
      <c r="H523" s="385"/>
      <c r="I523" s="385"/>
      <c r="J523" s="385"/>
    </row>
    <row r="524" s="379" customFormat="1" customHeight="1" spans="5:10">
      <c r="E524" s="232"/>
      <c r="F524" s="385"/>
      <c r="G524" s="232"/>
      <c r="H524" s="385"/>
      <c r="I524" s="385"/>
      <c r="J524" s="385"/>
    </row>
    <row r="525" s="379" customFormat="1" customHeight="1" spans="5:10">
      <c r="E525" s="232"/>
      <c r="F525" s="385"/>
      <c r="G525" s="232"/>
      <c r="H525" s="385"/>
      <c r="I525" s="385"/>
      <c r="J525" s="385"/>
    </row>
    <row r="526" s="379" customFormat="1" customHeight="1" spans="5:10">
      <c r="E526" s="232"/>
      <c r="F526" s="385"/>
      <c r="G526" s="232"/>
      <c r="H526" s="385"/>
      <c r="I526" s="385"/>
      <c r="J526" s="385"/>
    </row>
    <row r="527" s="379" customFormat="1" customHeight="1" spans="5:10">
      <c r="E527" s="232"/>
      <c r="F527" s="385"/>
      <c r="G527" s="232"/>
      <c r="H527" s="385"/>
      <c r="I527" s="385"/>
      <c r="J527" s="385"/>
    </row>
    <row r="528" s="379" customFormat="1" customHeight="1" spans="5:10">
      <c r="E528" s="232"/>
      <c r="F528" s="385"/>
      <c r="G528" s="232"/>
      <c r="H528" s="385"/>
      <c r="I528" s="385"/>
      <c r="J528" s="385"/>
    </row>
    <row r="529" s="379" customFormat="1" customHeight="1" spans="5:10">
      <c r="E529" s="232"/>
      <c r="F529" s="385"/>
      <c r="G529" s="232"/>
      <c r="H529" s="385"/>
      <c r="I529" s="385"/>
      <c r="J529" s="385"/>
    </row>
    <row r="530" s="379" customFormat="1" customHeight="1" spans="5:10">
      <c r="E530" s="232"/>
      <c r="F530" s="385"/>
      <c r="G530" s="232"/>
      <c r="H530" s="385"/>
      <c r="I530" s="385"/>
      <c r="J530" s="385"/>
    </row>
    <row r="531" s="379" customFormat="1" customHeight="1" spans="5:10">
      <c r="E531" s="232"/>
      <c r="F531" s="385"/>
      <c r="G531" s="232"/>
      <c r="H531" s="385"/>
      <c r="I531" s="385"/>
      <c r="J531" s="385"/>
    </row>
    <row r="532" s="379" customFormat="1" customHeight="1" spans="5:10">
      <c r="E532" s="232"/>
      <c r="F532" s="385"/>
      <c r="G532" s="232"/>
      <c r="H532" s="385"/>
      <c r="I532" s="385"/>
      <c r="J532" s="385"/>
    </row>
    <row r="533" s="379" customFormat="1" customHeight="1" spans="5:10">
      <c r="E533" s="232"/>
      <c r="F533" s="385"/>
      <c r="G533" s="232"/>
      <c r="H533" s="385"/>
      <c r="I533" s="385"/>
      <c r="J533" s="385"/>
    </row>
    <row r="534" s="379" customFormat="1" customHeight="1" spans="5:10">
      <c r="E534" s="232"/>
      <c r="F534" s="385"/>
      <c r="G534" s="232"/>
      <c r="H534" s="385"/>
      <c r="I534" s="385"/>
      <c r="J534" s="385"/>
    </row>
    <row r="535" s="379" customFormat="1" customHeight="1" spans="5:10">
      <c r="E535" s="232"/>
      <c r="F535" s="385"/>
      <c r="G535" s="232"/>
      <c r="H535" s="385"/>
      <c r="I535" s="385"/>
      <c r="J535" s="385"/>
    </row>
    <row r="536" s="379" customFormat="1" customHeight="1" spans="5:10">
      <c r="E536" s="232"/>
      <c r="F536" s="385"/>
      <c r="G536" s="232"/>
      <c r="H536" s="385"/>
      <c r="I536" s="385"/>
      <c r="J536" s="385"/>
    </row>
    <row r="537" s="379" customFormat="1" customHeight="1" spans="5:10">
      <c r="E537" s="232"/>
      <c r="F537" s="385"/>
      <c r="G537" s="232"/>
      <c r="H537" s="385"/>
      <c r="I537" s="385"/>
      <c r="J537" s="385"/>
    </row>
    <row r="538" s="379" customFormat="1" customHeight="1" spans="5:10">
      <c r="E538" s="232"/>
      <c r="F538" s="385"/>
      <c r="G538" s="232"/>
      <c r="H538" s="385"/>
      <c r="I538" s="385"/>
      <c r="J538" s="385"/>
    </row>
    <row r="539" s="379" customFormat="1" customHeight="1" spans="5:10">
      <c r="E539" s="232"/>
      <c r="F539" s="385"/>
      <c r="G539" s="232"/>
      <c r="H539" s="385"/>
      <c r="I539" s="385"/>
      <c r="J539" s="385"/>
    </row>
    <row r="540" s="379" customFormat="1" customHeight="1" spans="5:10">
      <c r="E540" s="232"/>
      <c r="F540" s="385"/>
      <c r="G540" s="232"/>
      <c r="H540" s="385"/>
      <c r="I540" s="385"/>
      <c r="J540" s="385"/>
    </row>
    <row r="541" s="379" customFormat="1" customHeight="1" spans="5:10">
      <c r="E541" s="232"/>
      <c r="F541" s="385"/>
      <c r="G541" s="232"/>
      <c r="H541" s="385"/>
      <c r="I541" s="385"/>
      <c r="J541" s="385"/>
    </row>
    <row r="542" s="379" customFormat="1" customHeight="1" spans="5:10">
      <c r="E542" s="232"/>
      <c r="F542" s="385"/>
      <c r="G542" s="232"/>
      <c r="H542" s="385"/>
      <c r="I542" s="385"/>
      <c r="J542" s="385"/>
    </row>
    <row r="543" s="379" customFormat="1" customHeight="1" spans="5:10">
      <c r="E543" s="232"/>
      <c r="F543" s="385"/>
      <c r="G543" s="232"/>
      <c r="H543" s="385"/>
      <c r="I543" s="385"/>
      <c r="J543" s="385"/>
    </row>
    <row r="544" s="379" customFormat="1" customHeight="1" spans="5:10">
      <c r="E544" s="232"/>
      <c r="F544" s="385"/>
      <c r="G544" s="232"/>
      <c r="H544" s="385"/>
      <c r="I544" s="385"/>
      <c r="J544" s="385"/>
    </row>
    <row r="545" s="379" customFormat="1" customHeight="1" spans="5:10">
      <c r="E545" s="232"/>
      <c r="F545" s="385"/>
      <c r="G545" s="232"/>
      <c r="H545" s="385"/>
      <c r="I545" s="385"/>
      <c r="J545" s="385"/>
    </row>
    <row r="546" s="379" customFormat="1" customHeight="1" spans="5:10">
      <c r="E546" s="232"/>
      <c r="F546" s="385"/>
      <c r="G546" s="232"/>
      <c r="H546" s="385"/>
      <c r="I546" s="385"/>
      <c r="J546" s="385"/>
    </row>
    <row r="547" s="379" customFormat="1" customHeight="1" spans="5:10">
      <c r="E547" s="232"/>
      <c r="F547" s="385"/>
      <c r="G547" s="232"/>
      <c r="H547" s="385"/>
      <c r="I547" s="385"/>
      <c r="J547" s="385"/>
    </row>
    <row r="548" s="379" customFormat="1" customHeight="1" spans="5:10">
      <c r="E548" s="232"/>
      <c r="F548" s="385"/>
      <c r="G548" s="232"/>
      <c r="H548" s="385"/>
      <c r="I548" s="385"/>
      <c r="J548" s="385"/>
    </row>
    <row r="549" s="379" customFormat="1" customHeight="1" spans="5:10">
      <c r="E549" s="232"/>
      <c r="F549" s="385"/>
      <c r="G549" s="232"/>
      <c r="H549" s="385"/>
      <c r="I549" s="385"/>
      <c r="J549" s="385"/>
    </row>
    <row r="550" s="379" customFormat="1" customHeight="1" spans="5:10">
      <c r="E550" s="232"/>
      <c r="F550" s="385"/>
      <c r="G550" s="232"/>
      <c r="H550" s="385"/>
      <c r="I550" s="385"/>
      <c r="J550" s="385"/>
    </row>
    <row r="551" s="379" customFormat="1" customHeight="1" spans="5:10">
      <c r="E551" s="232"/>
      <c r="F551" s="385"/>
      <c r="G551" s="232"/>
      <c r="H551" s="385"/>
      <c r="I551" s="385"/>
      <c r="J551" s="385"/>
    </row>
    <row r="552" s="379" customFormat="1" customHeight="1" spans="5:10">
      <c r="E552" s="232"/>
      <c r="F552" s="385"/>
      <c r="G552" s="232"/>
      <c r="H552" s="385"/>
      <c r="I552" s="385"/>
      <c r="J552" s="385"/>
    </row>
    <row r="553" s="379" customFormat="1" customHeight="1" spans="5:10">
      <c r="E553" s="232"/>
      <c r="F553" s="385"/>
      <c r="G553" s="232"/>
      <c r="H553" s="385"/>
      <c r="I553" s="385"/>
      <c r="J553" s="385"/>
    </row>
    <row r="554" s="379" customFormat="1" customHeight="1" spans="5:10">
      <c r="E554" s="232"/>
      <c r="F554" s="385"/>
      <c r="G554" s="232"/>
      <c r="H554" s="385"/>
      <c r="I554" s="385"/>
      <c r="J554" s="385"/>
    </row>
    <row r="555" s="379" customFormat="1" customHeight="1" spans="5:10">
      <c r="E555" s="232"/>
      <c r="F555" s="385"/>
      <c r="G555" s="232"/>
      <c r="H555" s="385"/>
      <c r="I555" s="385"/>
      <c r="J555" s="385"/>
    </row>
    <row r="556" s="379" customFormat="1" customHeight="1" spans="5:10">
      <c r="E556" s="232"/>
      <c r="F556" s="385"/>
      <c r="G556" s="232"/>
      <c r="H556" s="385"/>
      <c r="I556" s="385"/>
      <c r="J556" s="385"/>
    </row>
    <row r="557" s="379" customFormat="1" customHeight="1" spans="5:10">
      <c r="E557" s="232"/>
      <c r="F557" s="385"/>
      <c r="G557" s="232"/>
      <c r="H557" s="385"/>
      <c r="I557" s="385"/>
      <c r="J557" s="385"/>
    </row>
    <row r="558" s="379" customFormat="1" customHeight="1" spans="5:10">
      <c r="E558" s="232"/>
      <c r="F558" s="385"/>
      <c r="G558" s="232"/>
      <c r="H558" s="385"/>
      <c r="I558" s="385"/>
      <c r="J558" s="385"/>
    </row>
    <row r="559" s="379" customFormat="1" customHeight="1" spans="5:10">
      <c r="E559" s="232"/>
      <c r="F559" s="385"/>
      <c r="G559" s="232"/>
      <c r="H559" s="385"/>
      <c r="I559" s="385"/>
      <c r="J559" s="385"/>
    </row>
    <row r="560" s="379" customFormat="1" customHeight="1" spans="5:10">
      <c r="E560" s="232"/>
      <c r="F560" s="385"/>
      <c r="G560" s="232"/>
      <c r="H560" s="385"/>
      <c r="I560" s="385"/>
      <c r="J560" s="385"/>
    </row>
    <row r="561" s="379" customFormat="1" customHeight="1" spans="5:10">
      <c r="E561" s="232"/>
      <c r="F561" s="385"/>
      <c r="G561" s="232"/>
      <c r="H561" s="385"/>
      <c r="I561" s="385"/>
      <c r="J561" s="385"/>
    </row>
    <row r="562" s="379" customFormat="1" customHeight="1" spans="5:10">
      <c r="E562" s="232"/>
      <c r="F562" s="385"/>
      <c r="G562" s="232"/>
      <c r="H562" s="385"/>
      <c r="I562" s="385"/>
      <c r="J562" s="385"/>
    </row>
    <row r="563" s="379" customFormat="1" customHeight="1" spans="5:10">
      <c r="E563" s="232"/>
      <c r="F563" s="385"/>
      <c r="G563" s="232"/>
      <c r="H563" s="385"/>
      <c r="I563" s="385"/>
      <c r="J563" s="385"/>
    </row>
    <row r="564" s="379" customFormat="1" customHeight="1" spans="5:10">
      <c r="E564" s="232"/>
      <c r="F564" s="385"/>
      <c r="G564" s="232"/>
      <c r="H564" s="385"/>
      <c r="I564" s="385"/>
      <c r="J564" s="385"/>
    </row>
    <row r="565" s="379" customFormat="1" customHeight="1" spans="5:10">
      <c r="E565" s="232"/>
      <c r="F565" s="385"/>
      <c r="G565" s="232"/>
      <c r="H565" s="385"/>
      <c r="I565" s="385"/>
      <c r="J565" s="385"/>
    </row>
    <row r="566" s="379" customFormat="1" customHeight="1" spans="5:10">
      <c r="E566" s="232"/>
      <c r="F566" s="385"/>
      <c r="G566" s="232"/>
      <c r="H566" s="385"/>
      <c r="I566" s="385"/>
      <c r="J566" s="385"/>
    </row>
    <row r="567" s="379" customFormat="1" customHeight="1" spans="5:10">
      <c r="E567" s="232"/>
      <c r="F567" s="385"/>
      <c r="G567" s="232"/>
      <c r="H567" s="385"/>
      <c r="I567" s="385"/>
      <c r="J567" s="385"/>
    </row>
    <row r="568" s="379" customFormat="1" customHeight="1" spans="5:10">
      <c r="E568" s="232"/>
      <c r="F568" s="385"/>
      <c r="G568" s="232"/>
      <c r="H568" s="385"/>
      <c r="I568" s="385"/>
      <c r="J568" s="385"/>
    </row>
    <row r="569" s="379" customFormat="1" customHeight="1" spans="5:10">
      <c r="E569" s="232"/>
      <c r="F569" s="385"/>
      <c r="G569" s="232"/>
      <c r="H569" s="385"/>
      <c r="I569" s="385"/>
      <c r="J569" s="385"/>
    </row>
    <row r="570" s="379" customFormat="1" customHeight="1" spans="5:10">
      <c r="E570" s="232"/>
      <c r="F570" s="385"/>
      <c r="G570" s="232"/>
      <c r="H570" s="385"/>
      <c r="I570" s="385"/>
      <c r="J570" s="385"/>
    </row>
    <row r="571" s="379" customFormat="1" customHeight="1" spans="5:10">
      <c r="E571" s="232"/>
      <c r="F571" s="385"/>
      <c r="G571" s="232"/>
      <c r="H571" s="385"/>
      <c r="I571" s="385"/>
      <c r="J571" s="385"/>
    </row>
    <row r="572" s="379" customFormat="1" customHeight="1" spans="5:10">
      <c r="E572" s="232"/>
      <c r="F572" s="385"/>
      <c r="G572" s="232"/>
      <c r="H572" s="385"/>
      <c r="I572" s="385"/>
      <c r="J572" s="385"/>
    </row>
    <row r="573" s="379" customFormat="1" customHeight="1" spans="5:10">
      <c r="E573" s="232"/>
      <c r="F573" s="385"/>
      <c r="G573" s="232"/>
      <c r="H573" s="385"/>
      <c r="I573" s="385"/>
      <c r="J573" s="385"/>
    </row>
    <row r="574" s="379" customFormat="1" customHeight="1" spans="5:10">
      <c r="E574" s="232"/>
      <c r="F574" s="385"/>
      <c r="G574" s="232"/>
      <c r="H574" s="385"/>
      <c r="I574" s="385"/>
      <c r="J574" s="385"/>
    </row>
    <row r="575" s="379" customFormat="1" customHeight="1" spans="5:10">
      <c r="E575" s="232"/>
      <c r="F575" s="385"/>
      <c r="G575" s="232"/>
      <c r="H575" s="385"/>
      <c r="I575" s="385"/>
      <c r="J575" s="385"/>
    </row>
    <row r="576" s="379" customFormat="1" customHeight="1" spans="5:10">
      <c r="E576" s="232"/>
      <c r="F576" s="385"/>
      <c r="G576" s="232"/>
      <c r="H576" s="385"/>
      <c r="I576" s="385"/>
      <c r="J576" s="385"/>
    </row>
    <row r="577" s="379" customFormat="1" customHeight="1" spans="5:10">
      <c r="E577" s="232"/>
      <c r="F577" s="385"/>
      <c r="G577" s="232"/>
      <c r="H577" s="385"/>
      <c r="I577" s="385"/>
      <c r="J577" s="385"/>
    </row>
    <row r="578" s="379" customFormat="1" customHeight="1" spans="5:10">
      <c r="E578" s="232"/>
      <c r="F578" s="385"/>
      <c r="G578" s="232"/>
      <c r="H578" s="385"/>
      <c r="I578" s="385"/>
      <c r="J578" s="385"/>
    </row>
    <row r="579" s="379" customFormat="1" customHeight="1" spans="5:10">
      <c r="E579" s="232"/>
      <c r="F579" s="385"/>
      <c r="G579" s="232"/>
      <c r="H579" s="385"/>
      <c r="I579" s="385"/>
      <c r="J579" s="385"/>
    </row>
    <row r="580" s="379" customFormat="1" customHeight="1" spans="5:10">
      <c r="E580" s="232"/>
      <c r="F580" s="385"/>
      <c r="G580" s="232"/>
      <c r="H580" s="385"/>
      <c r="I580" s="385"/>
      <c r="J580" s="385"/>
    </row>
    <row r="581" s="379" customFormat="1" customHeight="1" spans="5:10">
      <c r="E581" s="232"/>
      <c r="F581" s="385"/>
      <c r="G581" s="232"/>
      <c r="H581" s="385"/>
      <c r="I581" s="385"/>
      <c r="J581" s="385"/>
    </row>
    <row r="582" s="379" customFormat="1" customHeight="1" spans="5:10">
      <c r="E582" s="232"/>
      <c r="F582" s="385"/>
      <c r="G582" s="232"/>
      <c r="H582" s="385"/>
      <c r="I582" s="385"/>
      <c r="J582" s="385"/>
    </row>
    <row r="583" s="379" customFormat="1" customHeight="1" spans="5:10">
      <c r="E583" s="232"/>
      <c r="F583" s="385"/>
      <c r="G583" s="232"/>
      <c r="H583" s="385"/>
      <c r="I583" s="385"/>
      <c r="J583" s="385"/>
    </row>
    <row r="584" s="379" customFormat="1" customHeight="1" spans="5:10">
      <c r="E584" s="232"/>
      <c r="F584" s="385"/>
      <c r="G584" s="232"/>
      <c r="H584" s="385"/>
      <c r="I584" s="385"/>
      <c r="J584" s="385"/>
    </row>
    <row r="585" s="379" customFormat="1" customHeight="1" spans="5:10">
      <c r="E585" s="232"/>
      <c r="F585" s="385"/>
      <c r="G585" s="232"/>
      <c r="H585" s="385"/>
      <c r="I585" s="385"/>
      <c r="J585" s="385"/>
    </row>
    <row r="586" s="379" customFormat="1" customHeight="1" spans="5:10">
      <c r="E586" s="232"/>
      <c r="F586" s="385"/>
      <c r="G586" s="232"/>
      <c r="H586" s="385"/>
      <c r="I586" s="385"/>
      <c r="J586" s="385"/>
    </row>
    <row r="587" s="379" customFormat="1" customHeight="1" spans="5:10">
      <c r="E587" s="232"/>
      <c r="F587" s="385"/>
      <c r="G587" s="232"/>
      <c r="H587" s="385"/>
      <c r="I587" s="385"/>
      <c r="J587" s="385"/>
    </row>
    <row r="588" s="379" customFormat="1" customHeight="1" spans="5:10">
      <c r="E588" s="232"/>
      <c r="F588" s="385"/>
      <c r="G588" s="232"/>
      <c r="H588" s="385"/>
      <c r="I588" s="385"/>
      <c r="J588" s="385"/>
    </row>
    <row r="589" s="379" customFormat="1" customHeight="1" spans="5:10">
      <c r="E589" s="232"/>
      <c r="F589" s="385"/>
      <c r="G589" s="232"/>
      <c r="H589" s="385"/>
      <c r="I589" s="385"/>
      <c r="J589" s="385"/>
    </row>
    <row r="590" s="379" customFormat="1" customHeight="1" spans="5:10">
      <c r="E590" s="232"/>
      <c r="F590" s="385"/>
      <c r="G590" s="232"/>
      <c r="H590" s="385"/>
      <c r="I590" s="385"/>
      <c r="J590" s="385"/>
    </row>
    <row r="591" s="379" customFormat="1" customHeight="1" spans="5:10">
      <c r="E591" s="232"/>
      <c r="F591" s="385"/>
      <c r="G591" s="232"/>
      <c r="H591" s="385"/>
      <c r="I591" s="385"/>
      <c r="J591" s="385"/>
    </row>
    <row r="592" s="379" customFormat="1" customHeight="1" spans="5:10">
      <c r="E592" s="232"/>
      <c r="F592" s="385"/>
      <c r="G592" s="232"/>
      <c r="H592" s="385"/>
      <c r="I592" s="385"/>
      <c r="J592" s="385"/>
    </row>
    <row r="593" s="379" customFormat="1" customHeight="1" spans="5:10">
      <c r="E593" s="232"/>
      <c r="F593" s="385"/>
      <c r="G593" s="232"/>
      <c r="H593" s="385"/>
      <c r="I593" s="385"/>
      <c r="J593" s="385"/>
    </row>
    <row r="594" s="379" customFormat="1" customHeight="1" spans="5:10">
      <c r="E594" s="232"/>
      <c r="F594" s="385"/>
      <c r="G594" s="232"/>
      <c r="H594" s="385"/>
      <c r="I594" s="385"/>
      <c r="J594" s="385"/>
    </row>
    <row r="595" s="379" customFormat="1" customHeight="1" spans="5:10">
      <c r="E595" s="232"/>
      <c r="F595" s="385"/>
      <c r="G595" s="232"/>
      <c r="H595" s="385"/>
      <c r="I595" s="385"/>
      <c r="J595" s="385"/>
    </row>
    <row r="596" s="379" customFormat="1" customHeight="1" spans="5:10">
      <c r="E596" s="232"/>
      <c r="F596" s="385"/>
      <c r="G596" s="232"/>
      <c r="H596" s="385"/>
      <c r="I596" s="385"/>
      <c r="J596" s="385"/>
    </row>
    <row r="597" s="379" customFormat="1" customHeight="1" spans="5:10">
      <c r="E597" s="232"/>
      <c r="F597" s="385"/>
      <c r="G597" s="232"/>
      <c r="H597" s="385"/>
      <c r="I597" s="385"/>
      <c r="J597" s="385"/>
    </row>
    <row r="598" s="379" customFormat="1" customHeight="1" spans="5:10">
      <c r="E598" s="232"/>
      <c r="F598" s="385"/>
      <c r="G598" s="232"/>
      <c r="H598" s="385"/>
      <c r="I598" s="385"/>
      <c r="J598" s="385"/>
    </row>
    <row r="599" s="379" customFormat="1" customHeight="1" spans="5:10">
      <c r="E599" s="232"/>
      <c r="F599" s="385"/>
      <c r="G599" s="232"/>
      <c r="H599" s="385"/>
      <c r="I599" s="385"/>
      <c r="J599" s="385"/>
    </row>
    <row r="600" s="379" customFormat="1" customHeight="1" spans="5:10">
      <c r="E600" s="232"/>
      <c r="F600" s="385"/>
      <c r="G600" s="232"/>
      <c r="H600" s="385"/>
      <c r="I600" s="385"/>
      <c r="J600" s="385"/>
    </row>
    <row r="601" s="379" customFormat="1" customHeight="1" spans="5:10">
      <c r="E601" s="232"/>
      <c r="F601" s="385"/>
      <c r="G601" s="232"/>
      <c r="H601" s="385"/>
      <c r="I601" s="385"/>
      <c r="J601" s="385"/>
    </row>
    <row r="602" s="379" customFormat="1" customHeight="1" spans="5:10">
      <c r="E602" s="232"/>
      <c r="F602" s="385"/>
      <c r="G602" s="232"/>
      <c r="H602" s="385"/>
      <c r="I602" s="385"/>
      <c r="J602" s="385"/>
    </row>
    <row r="603" s="379" customFormat="1" customHeight="1" spans="5:10">
      <c r="E603" s="232"/>
      <c r="F603" s="385"/>
      <c r="G603" s="232"/>
      <c r="H603" s="385"/>
      <c r="I603" s="385"/>
      <c r="J603" s="385"/>
    </row>
    <row r="604" s="379" customFormat="1" customHeight="1" spans="5:10">
      <c r="E604" s="232"/>
      <c r="F604" s="385"/>
      <c r="G604" s="232"/>
      <c r="H604" s="385"/>
      <c r="I604" s="385"/>
      <c r="J604" s="385"/>
    </row>
    <row r="605" s="379" customFormat="1" customHeight="1" spans="5:10">
      <c r="E605" s="232"/>
      <c r="F605" s="385"/>
      <c r="G605" s="232"/>
      <c r="H605" s="385"/>
      <c r="I605" s="385"/>
      <c r="J605" s="385"/>
    </row>
    <row r="606" s="379" customFormat="1" customHeight="1" spans="5:10">
      <c r="E606" s="232"/>
      <c r="F606" s="385"/>
      <c r="G606" s="232"/>
      <c r="H606" s="385"/>
      <c r="I606" s="385"/>
      <c r="J606" s="385"/>
    </row>
    <row r="607" s="379" customFormat="1" customHeight="1" spans="5:10">
      <c r="E607" s="232"/>
      <c r="F607" s="385"/>
      <c r="G607" s="232"/>
      <c r="H607" s="385"/>
      <c r="I607" s="385"/>
      <c r="J607" s="385"/>
    </row>
    <row r="608" s="379" customFormat="1" customHeight="1" spans="5:10">
      <c r="E608" s="232"/>
      <c r="F608" s="385"/>
      <c r="G608" s="232"/>
      <c r="H608" s="385"/>
      <c r="I608" s="385"/>
      <c r="J608" s="385"/>
    </row>
    <row r="609" s="379" customFormat="1" customHeight="1" spans="5:10">
      <c r="E609" s="232"/>
      <c r="F609" s="385"/>
      <c r="G609" s="232"/>
      <c r="H609" s="385"/>
      <c r="I609" s="385"/>
      <c r="J609" s="385"/>
    </row>
    <row r="610" s="379" customFormat="1" customHeight="1" spans="5:10">
      <c r="E610" s="232"/>
      <c r="F610" s="385"/>
      <c r="G610" s="232"/>
      <c r="H610" s="385"/>
      <c r="I610" s="385"/>
      <c r="J610" s="385"/>
    </row>
    <row r="611" s="379" customFormat="1" customHeight="1" spans="5:10">
      <c r="E611" s="232"/>
      <c r="F611" s="385"/>
      <c r="G611" s="232"/>
      <c r="H611" s="385"/>
      <c r="I611" s="385"/>
      <c r="J611" s="385"/>
    </row>
    <row r="612" s="379" customFormat="1" customHeight="1" spans="5:10">
      <c r="E612" s="232"/>
      <c r="F612" s="385"/>
      <c r="G612" s="232"/>
      <c r="H612" s="385"/>
      <c r="I612" s="385"/>
      <c r="J612" s="385"/>
    </row>
    <row r="613" s="379" customFormat="1" customHeight="1" spans="5:10">
      <c r="E613" s="232"/>
      <c r="F613" s="385"/>
      <c r="G613" s="232"/>
      <c r="H613" s="385"/>
      <c r="I613" s="385"/>
      <c r="J613" s="385"/>
    </row>
    <row r="614" s="379" customFormat="1" customHeight="1" spans="5:10">
      <c r="E614" s="232"/>
      <c r="F614" s="385"/>
      <c r="G614" s="232"/>
      <c r="H614" s="385"/>
      <c r="I614" s="385"/>
      <c r="J614" s="385"/>
    </row>
    <row r="615" s="379" customFormat="1" customHeight="1" spans="5:10">
      <c r="E615" s="232"/>
      <c r="F615" s="385"/>
      <c r="G615" s="232"/>
      <c r="H615" s="385"/>
      <c r="I615" s="385"/>
      <c r="J615" s="385"/>
    </row>
    <row r="616" s="379" customFormat="1" customHeight="1" spans="5:10">
      <c r="E616" s="232"/>
      <c r="F616" s="385"/>
      <c r="G616" s="232"/>
      <c r="H616" s="385"/>
      <c r="I616" s="385"/>
      <c r="J616" s="385"/>
    </row>
    <row r="617" s="379" customFormat="1" customHeight="1" spans="5:10">
      <c r="E617" s="232"/>
      <c r="F617" s="385"/>
      <c r="G617" s="232"/>
      <c r="H617" s="385"/>
      <c r="I617" s="385"/>
      <c r="J617" s="385"/>
    </row>
    <row r="618" s="379" customFormat="1" customHeight="1" spans="5:10">
      <c r="E618" s="232"/>
      <c r="F618" s="385"/>
      <c r="G618" s="232"/>
      <c r="H618" s="385"/>
      <c r="I618" s="385"/>
      <c r="J618" s="385"/>
    </row>
    <row r="619" s="379" customFormat="1" customHeight="1" spans="5:10">
      <c r="E619" s="232"/>
      <c r="F619" s="385"/>
      <c r="G619" s="232"/>
      <c r="H619" s="385"/>
      <c r="I619" s="385"/>
      <c r="J619" s="385"/>
    </row>
    <row r="620" s="379" customFormat="1" customHeight="1" spans="5:10">
      <c r="E620" s="232"/>
      <c r="F620" s="385"/>
      <c r="G620" s="232"/>
      <c r="H620" s="385"/>
      <c r="I620" s="385"/>
      <c r="J620" s="385"/>
    </row>
    <row r="621" s="379" customFormat="1" customHeight="1" spans="5:10">
      <c r="E621" s="232"/>
      <c r="F621" s="385"/>
      <c r="G621" s="232"/>
      <c r="H621" s="385"/>
      <c r="I621" s="385"/>
      <c r="J621" s="385"/>
    </row>
    <row r="622" s="379" customFormat="1" customHeight="1" spans="5:10">
      <c r="E622" s="232"/>
      <c r="F622" s="385"/>
      <c r="G622" s="232"/>
      <c r="H622" s="385"/>
      <c r="I622" s="385"/>
      <c r="J622" s="385"/>
    </row>
    <row r="623" s="379" customFormat="1" customHeight="1" spans="5:10">
      <c r="E623" s="232"/>
      <c r="F623" s="385"/>
      <c r="G623" s="232"/>
      <c r="H623" s="385"/>
      <c r="I623" s="385"/>
      <c r="J623" s="385"/>
    </row>
    <row r="624" s="379" customFormat="1" customHeight="1" spans="5:10">
      <c r="E624" s="232"/>
      <c r="F624" s="385"/>
      <c r="G624" s="232"/>
      <c r="H624" s="385"/>
      <c r="I624" s="385"/>
      <c r="J624" s="385"/>
    </row>
    <row r="625" s="379" customFormat="1" customHeight="1" spans="5:10">
      <c r="E625" s="232"/>
      <c r="F625" s="385"/>
      <c r="G625" s="232"/>
      <c r="H625" s="385"/>
      <c r="I625" s="385"/>
      <c r="J625" s="385"/>
    </row>
    <row r="626" s="379" customFormat="1" customHeight="1" spans="5:10">
      <c r="E626" s="232"/>
      <c r="F626" s="385"/>
      <c r="G626" s="232"/>
      <c r="H626" s="385"/>
      <c r="I626" s="385"/>
      <c r="J626" s="385"/>
    </row>
    <row r="627" s="379" customFormat="1" customHeight="1" spans="5:10">
      <c r="E627" s="232"/>
      <c r="F627" s="385"/>
      <c r="G627" s="232"/>
      <c r="H627" s="385"/>
      <c r="I627" s="385"/>
      <c r="J627" s="385"/>
    </row>
    <row r="628" s="379" customFormat="1" customHeight="1" spans="5:10">
      <c r="E628" s="232"/>
      <c r="F628" s="385"/>
      <c r="G628" s="232"/>
      <c r="H628" s="385"/>
      <c r="I628" s="385"/>
      <c r="J628" s="385"/>
    </row>
    <row r="629" s="379" customFormat="1" customHeight="1" spans="5:10">
      <c r="E629" s="232"/>
      <c r="F629" s="385"/>
      <c r="G629" s="232"/>
      <c r="H629" s="385"/>
      <c r="I629" s="385"/>
      <c r="J629" s="385"/>
    </row>
    <row r="630" s="379" customFormat="1" customHeight="1" spans="5:10">
      <c r="E630" s="232"/>
      <c r="F630" s="385"/>
      <c r="G630" s="232"/>
      <c r="H630" s="385"/>
      <c r="I630" s="385"/>
      <c r="J630" s="385"/>
    </row>
    <row r="631" s="379" customFormat="1" customHeight="1" spans="5:10">
      <c r="E631" s="232"/>
      <c r="F631" s="385"/>
      <c r="G631" s="232"/>
      <c r="H631" s="385"/>
      <c r="I631" s="385"/>
      <c r="J631" s="385"/>
    </row>
    <row r="632" s="379" customFormat="1" customHeight="1" spans="5:10">
      <c r="E632" s="232"/>
      <c r="F632" s="385"/>
      <c r="G632" s="232"/>
      <c r="H632" s="385"/>
      <c r="I632" s="385"/>
      <c r="J632" s="385"/>
    </row>
    <row r="633" s="379" customFormat="1" customHeight="1" spans="5:10">
      <c r="E633" s="232"/>
      <c r="F633" s="385"/>
      <c r="G633" s="232"/>
      <c r="H633" s="385"/>
      <c r="I633" s="385"/>
      <c r="J633" s="385"/>
    </row>
    <row r="634" s="379" customFormat="1" customHeight="1" spans="5:10">
      <c r="E634" s="232"/>
      <c r="F634" s="385"/>
      <c r="G634" s="232"/>
      <c r="H634" s="385"/>
      <c r="I634" s="385"/>
      <c r="J634" s="385"/>
    </row>
    <row r="635" s="379" customFormat="1" customHeight="1" spans="5:10">
      <c r="E635" s="232"/>
      <c r="F635" s="385"/>
      <c r="G635" s="232"/>
      <c r="H635" s="385"/>
      <c r="I635" s="385"/>
      <c r="J635" s="385"/>
    </row>
    <row r="636" s="379" customFormat="1" customHeight="1" spans="5:10">
      <c r="E636" s="232"/>
      <c r="F636" s="385"/>
      <c r="G636" s="232"/>
      <c r="H636" s="385"/>
      <c r="I636" s="385"/>
      <c r="J636" s="385"/>
    </row>
    <row r="637" s="379" customFormat="1" customHeight="1" spans="5:10">
      <c r="E637" s="232"/>
      <c r="F637" s="385"/>
      <c r="G637" s="232"/>
      <c r="H637" s="385"/>
      <c r="I637" s="385"/>
      <c r="J637" s="385"/>
    </row>
    <row r="638" s="379" customFormat="1" customHeight="1" spans="5:10">
      <c r="E638" s="232"/>
      <c r="F638" s="385"/>
      <c r="G638" s="232"/>
      <c r="H638" s="385"/>
      <c r="I638" s="385"/>
      <c r="J638" s="385"/>
    </row>
    <row r="639" s="379" customFormat="1" customHeight="1" spans="5:10">
      <c r="E639" s="232"/>
      <c r="F639" s="385"/>
      <c r="G639" s="232"/>
      <c r="H639" s="385"/>
      <c r="I639" s="385"/>
      <c r="J639" s="385"/>
    </row>
    <row r="640" s="379" customFormat="1" customHeight="1" spans="5:10">
      <c r="E640" s="232"/>
      <c r="F640" s="385"/>
      <c r="G640" s="232"/>
      <c r="H640" s="385"/>
      <c r="I640" s="385"/>
      <c r="J640" s="385"/>
    </row>
    <row r="641" s="379" customFormat="1" customHeight="1" spans="5:10">
      <c r="E641" s="232"/>
      <c r="F641" s="385"/>
      <c r="G641" s="232"/>
      <c r="H641" s="385"/>
      <c r="I641" s="385"/>
      <c r="J641" s="385"/>
    </row>
    <row r="642" s="379" customFormat="1" customHeight="1" spans="5:10">
      <c r="E642" s="232"/>
      <c r="F642" s="385"/>
      <c r="G642" s="232"/>
      <c r="H642" s="385"/>
      <c r="I642" s="385"/>
      <c r="J642" s="385"/>
    </row>
    <row r="643" s="379" customFormat="1" customHeight="1" spans="5:10">
      <c r="E643" s="232"/>
      <c r="F643" s="385"/>
      <c r="G643" s="232"/>
      <c r="H643" s="385"/>
      <c r="I643" s="385"/>
      <c r="J643" s="385"/>
    </row>
    <row r="644" s="379" customFormat="1" customHeight="1" spans="5:10">
      <c r="E644" s="232"/>
      <c r="F644" s="385"/>
      <c r="G644" s="232"/>
      <c r="H644" s="385"/>
      <c r="I644" s="385"/>
      <c r="J644" s="385"/>
    </row>
    <row r="645" s="379" customFormat="1" customHeight="1" spans="5:10">
      <c r="E645" s="232"/>
      <c r="F645" s="385"/>
      <c r="G645" s="232"/>
      <c r="H645" s="385"/>
      <c r="I645" s="385"/>
      <c r="J645" s="385"/>
    </row>
    <row r="646" s="379" customFormat="1" customHeight="1" spans="5:10">
      <c r="E646" s="232"/>
      <c r="F646" s="385"/>
      <c r="G646" s="232"/>
      <c r="H646" s="385"/>
      <c r="I646" s="385"/>
      <c r="J646" s="385"/>
    </row>
    <row r="647" s="379" customFormat="1" customHeight="1" spans="5:10">
      <c r="E647" s="232"/>
      <c r="F647" s="385"/>
      <c r="G647" s="232"/>
      <c r="H647" s="385"/>
      <c r="I647" s="385"/>
      <c r="J647" s="385"/>
    </row>
    <row r="648" s="379" customFormat="1" customHeight="1" spans="5:10">
      <c r="E648" s="232"/>
      <c r="F648" s="385"/>
      <c r="G648" s="232"/>
      <c r="H648" s="385"/>
      <c r="I648" s="385"/>
      <c r="J648" s="385"/>
    </row>
    <row r="649" s="379" customFormat="1" customHeight="1" spans="5:10">
      <c r="E649" s="232"/>
      <c r="F649" s="385"/>
      <c r="G649" s="232"/>
      <c r="H649" s="385"/>
      <c r="I649" s="385"/>
      <c r="J649" s="385"/>
    </row>
    <row r="650" s="379" customFormat="1" customHeight="1" spans="5:10">
      <c r="E650" s="232"/>
      <c r="F650" s="385"/>
      <c r="G650" s="232"/>
      <c r="H650" s="385"/>
      <c r="I650" s="385"/>
      <c r="J650" s="385"/>
    </row>
    <row r="651" s="379" customFormat="1" customHeight="1" spans="5:10">
      <c r="E651" s="232"/>
      <c r="F651" s="385"/>
      <c r="G651" s="232"/>
      <c r="H651" s="385"/>
      <c r="I651" s="385"/>
      <c r="J651" s="385"/>
    </row>
    <row r="652" s="379" customFormat="1" customHeight="1" spans="5:10">
      <c r="E652" s="232"/>
      <c r="F652" s="385"/>
      <c r="G652" s="232"/>
      <c r="H652" s="385"/>
      <c r="I652" s="385"/>
      <c r="J652" s="385"/>
    </row>
    <row r="653" s="379" customFormat="1" customHeight="1" spans="5:10">
      <c r="E653" s="232"/>
      <c r="F653" s="385"/>
      <c r="G653" s="232"/>
      <c r="H653" s="385"/>
      <c r="I653" s="385"/>
      <c r="J653" s="385"/>
    </row>
    <row r="654" s="379" customFormat="1" customHeight="1" spans="5:10">
      <c r="E654" s="232"/>
      <c r="F654" s="385"/>
      <c r="G654" s="232"/>
      <c r="H654" s="385"/>
      <c r="I654" s="385"/>
      <c r="J654" s="385"/>
    </row>
    <row r="655" s="379" customFormat="1" customHeight="1" spans="5:10">
      <c r="E655" s="232"/>
      <c r="F655" s="385"/>
      <c r="G655" s="232"/>
      <c r="H655" s="385"/>
      <c r="I655" s="385"/>
      <c r="J655" s="385"/>
    </row>
    <row r="656" s="379" customFormat="1" customHeight="1" spans="5:10">
      <c r="E656" s="232"/>
      <c r="F656" s="385"/>
      <c r="G656" s="232"/>
      <c r="H656" s="385"/>
      <c r="I656" s="385"/>
      <c r="J656" s="385"/>
    </row>
    <row r="657" s="379" customFormat="1" customHeight="1" spans="5:10">
      <c r="E657" s="232"/>
      <c r="F657" s="385"/>
      <c r="G657" s="232"/>
      <c r="H657" s="385"/>
      <c r="I657" s="385"/>
      <c r="J657" s="385"/>
    </row>
    <row r="658" s="379" customFormat="1" customHeight="1" spans="5:10">
      <c r="E658" s="232"/>
      <c r="F658" s="385"/>
      <c r="G658" s="232"/>
      <c r="H658" s="385"/>
      <c r="I658" s="385"/>
      <c r="J658" s="385"/>
    </row>
    <row r="659" s="379" customFormat="1" customHeight="1" spans="5:10">
      <c r="E659" s="232"/>
      <c r="F659" s="385"/>
      <c r="G659" s="232"/>
      <c r="H659" s="385"/>
      <c r="I659" s="385"/>
      <c r="J659" s="385"/>
    </row>
    <row r="660" s="379" customFormat="1" customHeight="1" spans="5:10">
      <c r="E660" s="232"/>
      <c r="F660" s="385"/>
      <c r="G660" s="232"/>
      <c r="H660" s="385"/>
      <c r="I660" s="385"/>
      <c r="J660" s="385"/>
    </row>
    <row r="661" s="379" customFormat="1" customHeight="1" spans="5:10">
      <c r="E661" s="232"/>
      <c r="F661" s="385"/>
      <c r="G661" s="232"/>
      <c r="H661" s="385"/>
      <c r="I661" s="385"/>
      <c r="J661" s="385"/>
    </row>
    <row r="662" s="379" customFormat="1" customHeight="1" spans="5:10">
      <c r="E662" s="232"/>
      <c r="F662" s="385"/>
      <c r="G662" s="232"/>
      <c r="H662" s="385"/>
      <c r="I662" s="385"/>
      <c r="J662" s="385"/>
    </row>
    <row r="663" s="379" customFormat="1" customHeight="1" spans="5:10">
      <c r="E663" s="232"/>
      <c r="F663" s="385"/>
      <c r="G663" s="232"/>
      <c r="H663" s="385"/>
      <c r="I663" s="385"/>
      <c r="J663" s="385"/>
    </row>
    <row r="664" s="379" customFormat="1" customHeight="1" spans="5:10">
      <c r="E664" s="232"/>
      <c r="F664" s="385"/>
      <c r="G664" s="232"/>
      <c r="H664" s="385"/>
      <c r="I664" s="385"/>
      <c r="J664" s="385"/>
    </row>
    <row r="665" s="379" customFormat="1" customHeight="1" spans="5:10">
      <c r="E665" s="232"/>
      <c r="F665" s="385"/>
      <c r="G665" s="232"/>
      <c r="H665" s="385"/>
      <c r="I665" s="385"/>
      <c r="J665" s="385"/>
    </row>
    <row r="666" s="379" customFormat="1" customHeight="1" spans="5:10">
      <c r="E666" s="232"/>
      <c r="F666" s="385"/>
      <c r="G666" s="232"/>
      <c r="H666" s="385"/>
      <c r="I666" s="385"/>
      <c r="J666" s="385"/>
    </row>
    <row r="667" s="379" customFormat="1" customHeight="1" spans="5:10">
      <c r="E667" s="232"/>
      <c r="F667" s="385"/>
      <c r="G667" s="232"/>
      <c r="H667" s="385"/>
      <c r="I667" s="385"/>
      <c r="J667" s="385"/>
    </row>
    <row r="668" s="379" customFormat="1" customHeight="1" spans="5:10">
      <c r="E668" s="232"/>
      <c r="F668" s="385"/>
      <c r="G668" s="232"/>
      <c r="H668" s="385"/>
      <c r="I668" s="385"/>
      <c r="J668" s="385"/>
    </row>
    <row r="669" s="379" customFormat="1" customHeight="1" spans="5:10">
      <c r="E669" s="232"/>
      <c r="F669" s="385"/>
      <c r="G669" s="232"/>
      <c r="H669" s="385"/>
      <c r="I669" s="385"/>
      <c r="J669" s="385"/>
    </row>
    <row r="670" s="379" customFormat="1" customHeight="1" spans="5:10">
      <c r="E670" s="232"/>
      <c r="F670" s="385"/>
      <c r="G670" s="232"/>
      <c r="H670" s="385"/>
      <c r="I670" s="385"/>
      <c r="J670" s="385"/>
    </row>
    <row r="671" s="379" customFormat="1" customHeight="1" spans="5:10">
      <c r="E671" s="232"/>
      <c r="F671" s="385"/>
      <c r="G671" s="232"/>
      <c r="H671" s="385"/>
      <c r="I671" s="385"/>
      <c r="J671" s="385"/>
    </row>
    <row r="672" s="379" customFormat="1" customHeight="1" spans="5:10">
      <c r="E672" s="232"/>
      <c r="F672" s="385"/>
      <c r="G672" s="232"/>
      <c r="H672" s="385"/>
      <c r="I672" s="385"/>
      <c r="J672" s="385"/>
    </row>
    <row r="673" s="379" customFormat="1" customHeight="1" spans="5:10">
      <c r="E673" s="232"/>
      <c r="F673" s="385"/>
      <c r="G673" s="232"/>
      <c r="H673" s="385"/>
      <c r="I673" s="385"/>
      <c r="J673" s="385"/>
    </row>
    <row r="674" s="379" customFormat="1" customHeight="1" spans="5:10">
      <c r="E674" s="232"/>
      <c r="F674" s="385"/>
      <c r="G674" s="232"/>
      <c r="H674" s="385"/>
      <c r="I674" s="385"/>
      <c r="J674" s="385"/>
    </row>
    <row r="675" s="379" customFormat="1" customHeight="1" spans="5:10">
      <c r="E675" s="232"/>
      <c r="F675" s="385"/>
      <c r="G675" s="232"/>
      <c r="H675" s="385"/>
      <c r="I675" s="385"/>
      <c r="J675" s="385"/>
    </row>
    <row r="676" s="379" customFormat="1" customHeight="1" spans="5:10">
      <c r="E676" s="232"/>
      <c r="F676" s="385"/>
      <c r="G676" s="232"/>
      <c r="H676" s="385"/>
      <c r="I676" s="385"/>
      <c r="J676" s="385"/>
    </row>
    <row r="677" s="379" customFormat="1" customHeight="1" spans="5:10">
      <c r="E677" s="232"/>
      <c r="F677" s="385"/>
      <c r="G677" s="232"/>
      <c r="H677" s="385"/>
      <c r="I677" s="385"/>
      <c r="J677" s="385"/>
    </row>
    <row r="678" s="379" customFormat="1" customHeight="1" spans="5:10">
      <c r="E678" s="232"/>
      <c r="F678" s="385"/>
      <c r="G678" s="232"/>
      <c r="H678" s="385"/>
      <c r="I678" s="385"/>
      <c r="J678" s="385"/>
    </row>
    <row r="679" s="379" customFormat="1" customHeight="1" spans="5:10">
      <c r="E679" s="232"/>
      <c r="F679" s="385"/>
      <c r="G679" s="232"/>
      <c r="H679" s="385"/>
      <c r="I679" s="385"/>
      <c r="J679" s="385"/>
    </row>
    <row r="680" s="379" customFormat="1" customHeight="1" spans="5:10">
      <c r="E680" s="232"/>
      <c r="F680" s="385"/>
      <c r="G680" s="232"/>
      <c r="H680" s="385"/>
      <c r="I680" s="385"/>
      <c r="J680" s="385"/>
    </row>
    <row r="681" s="379" customFormat="1" customHeight="1" spans="5:10">
      <c r="E681" s="232"/>
      <c r="F681" s="385"/>
      <c r="G681" s="232"/>
      <c r="H681" s="385"/>
      <c r="I681" s="385"/>
      <c r="J681" s="385"/>
    </row>
    <row r="682" s="379" customFormat="1" customHeight="1" spans="5:10">
      <c r="E682" s="232"/>
      <c r="F682" s="385"/>
      <c r="G682" s="232"/>
      <c r="H682" s="385"/>
      <c r="I682" s="385"/>
      <c r="J682" s="385"/>
    </row>
    <row r="683" s="379" customFormat="1" customHeight="1" spans="5:10">
      <c r="E683" s="232"/>
      <c r="F683" s="385"/>
      <c r="G683" s="232"/>
      <c r="H683" s="385"/>
      <c r="I683" s="385"/>
      <c r="J683" s="385"/>
    </row>
    <row r="684" s="379" customFormat="1" customHeight="1" spans="5:10">
      <c r="E684" s="232"/>
      <c r="F684" s="385"/>
      <c r="G684" s="232"/>
      <c r="H684" s="385"/>
      <c r="I684" s="385"/>
      <c r="J684" s="385"/>
    </row>
    <row r="685" s="379" customFormat="1" customHeight="1" spans="5:10">
      <c r="E685" s="232"/>
      <c r="F685" s="385"/>
      <c r="G685" s="232"/>
      <c r="H685" s="385"/>
      <c r="I685" s="385"/>
      <c r="J685" s="385"/>
    </row>
    <row r="686" s="379" customFormat="1" customHeight="1" spans="5:10">
      <c r="E686" s="232"/>
      <c r="F686" s="385"/>
      <c r="G686" s="232"/>
      <c r="H686" s="385"/>
      <c r="I686" s="385"/>
      <c r="J686" s="385"/>
    </row>
    <row r="687" s="379" customFormat="1" customHeight="1" spans="5:10">
      <c r="E687" s="232"/>
      <c r="F687" s="385"/>
      <c r="G687" s="232"/>
      <c r="H687" s="385"/>
      <c r="I687" s="385"/>
      <c r="J687" s="385"/>
    </row>
    <row r="688" s="379" customFormat="1" customHeight="1" spans="5:10">
      <c r="E688" s="232"/>
      <c r="F688" s="385"/>
      <c r="G688" s="232"/>
      <c r="H688" s="385"/>
      <c r="I688" s="385"/>
      <c r="J688" s="385"/>
    </row>
    <row r="689" s="379" customFormat="1" customHeight="1" spans="5:10">
      <c r="E689" s="232"/>
      <c r="F689" s="385"/>
      <c r="G689" s="232"/>
      <c r="H689" s="385"/>
      <c r="I689" s="385"/>
      <c r="J689" s="385"/>
    </row>
    <row r="690" s="379" customFormat="1" customHeight="1" spans="5:10">
      <c r="E690" s="232"/>
      <c r="F690" s="385"/>
      <c r="G690" s="232"/>
      <c r="H690" s="385"/>
      <c r="I690" s="385"/>
      <c r="J690" s="385"/>
    </row>
    <row r="691" s="379" customFormat="1" customHeight="1" spans="5:10">
      <c r="E691" s="232"/>
      <c r="F691" s="385"/>
      <c r="G691" s="232"/>
      <c r="H691" s="385"/>
      <c r="I691" s="385"/>
      <c r="J691" s="385"/>
    </row>
    <row r="692" s="379" customFormat="1" customHeight="1" spans="5:10">
      <c r="E692" s="232"/>
      <c r="F692" s="385"/>
      <c r="G692" s="232"/>
      <c r="H692" s="385"/>
      <c r="I692" s="385"/>
      <c r="J692" s="385"/>
    </row>
    <row r="693" s="379" customFormat="1" customHeight="1" spans="5:10">
      <c r="E693" s="232"/>
      <c r="F693" s="385"/>
      <c r="G693" s="232"/>
      <c r="H693" s="385"/>
      <c r="I693" s="385"/>
      <c r="J693" s="385"/>
    </row>
    <row r="694" s="379" customFormat="1" customHeight="1" spans="5:10">
      <c r="E694" s="232"/>
      <c r="F694" s="385"/>
      <c r="G694" s="232"/>
      <c r="H694" s="385"/>
      <c r="I694" s="385"/>
      <c r="J694" s="385"/>
    </row>
    <row r="695" s="379" customFormat="1" customHeight="1" spans="5:10">
      <c r="E695" s="232"/>
      <c r="F695" s="385"/>
      <c r="G695" s="232"/>
      <c r="H695" s="385"/>
      <c r="I695" s="385"/>
      <c r="J695" s="385"/>
    </row>
    <row r="696" s="379" customFormat="1" customHeight="1" spans="5:10">
      <c r="E696" s="232"/>
      <c r="F696" s="385"/>
      <c r="G696" s="232"/>
      <c r="H696" s="385"/>
      <c r="I696" s="385"/>
      <c r="J696" s="385"/>
    </row>
    <row r="697" s="379" customFormat="1" customHeight="1" spans="5:10">
      <c r="E697" s="232"/>
      <c r="F697" s="385"/>
      <c r="G697" s="232"/>
      <c r="H697" s="385"/>
      <c r="I697" s="385"/>
      <c r="J697" s="385"/>
    </row>
    <row r="698" s="379" customFormat="1" customHeight="1" spans="5:10">
      <c r="E698" s="232"/>
      <c r="F698" s="385"/>
      <c r="G698" s="232"/>
      <c r="H698" s="385"/>
      <c r="I698" s="385"/>
      <c r="J698" s="385"/>
    </row>
    <row r="699" s="379" customFormat="1" customHeight="1" spans="5:10">
      <c r="E699" s="232"/>
      <c r="F699" s="385"/>
      <c r="G699" s="232"/>
      <c r="H699" s="385"/>
      <c r="I699" s="385"/>
      <c r="J699" s="385"/>
    </row>
    <row r="700" s="379" customFormat="1" customHeight="1" spans="5:10">
      <c r="E700" s="232"/>
      <c r="F700" s="385"/>
      <c r="G700" s="232"/>
      <c r="H700" s="385"/>
      <c r="I700" s="385"/>
      <c r="J700" s="385"/>
    </row>
    <row r="701" s="379" customFormat="1" customHeight="1" spans="5:10">
      <c r="E701" s="232"/>
      <c r="F701" s="385"/>
      <c r="G701" s="232"/>
      <c r="H701" s="385"/>
      <c r="I701" s="385"/>
      <c r="J701" s="385"/>
    </row>
    <row r="702" s="379" customFormat="1" customHeight="1" spans="5:10">
      <c r="E702" s="232"/>
      <c r="F702" s="385"/>
      <c r="G702" s="232"/>
      <c r="H702" s="385"/>
      <c r="I702" s="385"/>
      <c r="J702" s="385"/>
    </row>
    <row r="703" s="379" customFormat="1" customHeight="1" spans="5:10">
      <c r="E703" s="232"/>
      <c r="F703" s="385"/>
      <c r="G703" s="232"/>
      <c r="H703" s="385"/>
      <c r="I703" s="385"/>
      <c r="J703" s="385"/>
    </row>
    <row r="704" s="379" customFormat="1" customHeight="1" spans="5:10">
      <c r="E704" s="232"/>
      <c r="F704" s="385"/>
      <c r="G704" s="232"/>
      <c r="H704" s="385"/>
      <c r="I704" s="385"/>
      <c r="J704" s="385"/>
    </row>
    <row r="705" s="379" customFormat="1" customHeight="1" spans="5:10">
      <c r="E705" s="232"/>
      <c r="F705" s="385"/>
      <c r="G705" s="232"/>
      <c r="H705" s="385"/>
      <c r="I705" s="385"/>
      <c r="J705" s="385"/>
    </row>
    <row r="706" s="379" customFormat="1" customHeight="1" spans="5:10">
      <c r="E706" s="232"/>
      <c r="F706" s="385"/>
      <c r="G706" s="232"/>
      <c r="H706" s="385"/>
      <c r="I706" s="385"/>
      <c r="J706" s="385"/>
    </row>
    <row r="707" s="379" customFormat="1" customHeight="1" spans="5:10">
      <c r="E707" s="232"/>
      <c r="F707" s="385"/>
      <c r="G707" s="232"/>
      <c r="H707" s="385"/>
      <c r="I707" s="385"/>
      <c r="J707" s="385"/>
    </row>
    <row r="708" s="379" customFormat="1" customHeight="1" spans="5:10">
      <c r="E708" s="232"/>
      <c r="F708" s="385"/>
      <c r="G708" s="232"/>
      <c r="H708" s="385"/>
      <c r="I708" s="385"/>
      <c r="J708" s="385"/>
    </row>
    <row r="709" s="379" customFormat="1" customHeight="1" spans="5:10">
      <c r="E709" s="232"/>
      <c r="F709" s="385"/>
      <c r="G709" s="232"/>
      <c r="H709" s="385"/>
      <c r="I709" s="385"/>
      <c r="J709" s="385"/>
    </row>
    <row r="710" s="379" customFormat="1" customHeight="1" spans="5:10">
      <c r="E710" s="232"/>
      <c r="F710" s="385"/>
      <c r="G710" s="232"/>
      <c r="H710" s="385"/>
      <c r="I710" s="385"/>
      <c r="J710" s="385"/>
    </row>
    <row r="711" s="379" customFormat="1" customHeight="1" spans="5:10">
      <c r="E711" s="232"/>
      <c r="F711" s="385"/>
      <c r="G711" s="232"/>
      <c r="H711" s="385"/>
      <c r="I711" s="385"/>
      <c r="J711" s="385"/>
    </row>
    <row r="712" s="379" customFormat="1" customHeight="1" spans="5:10">
      <c r="E712" s="232"/>
      <c r="F712" s="385"/>
      <c r="G712" s="232"/>
      <c r="H712" s="385"/>
      <c r="I712" s="385"/>
      <c r="J712" s="385"/>
    </row>
    <row r="713" s="379" customFormat="1" customHeight="1" spans="5:10">
      <c r="E713" s="232"/>
      <c r="F713" s="385"/>
      <c r="G713" s="232"/>
      <c r="H713" s="385"/>
      <c r="I713" s="385"/>
      <c r="J713" s="385"/>
    </row>
    <row r="714" s="379" customFormat="1" customHeight="1" spans="5:10">
      <c r="E714" s="232"/>
      <c r="F714" s="385"/>
      <c r="G714" s="232"/>
      <c r="H714" s="385"/>
      <c r="I714" s="385"/>
      <c r="J714" s="385"/>
    </row>
    <row r="715" s="379" customFormat="1" customHeight="1" spans="5:10">
      <c r="E715" s="232"/>
      <c r="F715" s="385"/>
      <c r="G715" s="232"/>
      <c r="H715" s="385"/>
      <c r="I715" s="385"/>
      <c r="J715" s="385"/>
    </row>
    <row r="716" s="379" customFormat="1" customHeight="1" spans="5:10">
      <c r="E716" s="232"/>
      <c r="F716" s="385"/>
      <c r="G716" s="232"/>
      <c r="H716" s="385"/>
      <c r="I716" s="385"/>
      <c r="J716" s="385"/>
    </row>
    <row r="717" s="379" customFormat="1" customHeight="1" spans="5:10">
      <c r="E717" s="232"/>
      <c r="F717" s="385"/>
      <c r="G717" s="232"/>
      <c r="H717" s="385"/>
      <c r="I717" s="385"/>
      <c r="J717" s="385"/>
    </row>
    <row r="718" s="379" customFormat="1" customHeight="1" spans="5:10">
      <c r="E718" s="232"/>
      <c r="F718" s="385"/>
      <c r="G718" s="232"/>
      <c r="H718" s="385"/>
      <c r="I718" s="385"/>
      <c r="J718" s="385"/>
    </row>
    <row r="719" s="379" customFormat="1" customHeight="1" spans="5:10">
      <c r="E719" s="232"/>
      <c r="F719" s="385"/>
      <c r="G719" s="232"/>
      <c r="H719" s="385"/>
      <c r="I719" s="385"/>
      <c r="J719" s="385"/>
    </row>
    <row r="720" s="379" customFormat="1" customHeight="1" spans="5:10">
      <c r="E720" s="232"/>
      <c r="F720" s="385"/>
      <c r="G720" s="232"/>
      <c r="H720" s="385"/>
      <c r="I720" s="385"/>
      <c r="J720" s="385"/>
    </row>
    <row r="721" s="379" customFormat="1" customHeight="1" spans="5:10">
      <c r="E721" s="232"/>
      <c r="F721" s="385"/>
      <c r="G721" s="232"/>
      <c r="H721" s="385"/>
      <c r="I721" s="385"/>
      <c r="J721" s="385"/>
    </row>
    <row r="722" s="379" customFormat="1" customHeight="1" spans="5:10">
      <c r="E722" s="232"/>
      <c r="F722" s="385"/>
      <c r="G722" s="232"/>
      <c r="H722" s="385"/>
      <c r="I722" s="385"/>
      <c r="J722" s="385"/>
    </row>
    <row r="723" s="379" customFormat="1" customHeight="1" spans="5:10">
      <c r="E723" s="232"/>
      <c r="F723" s="385"/>
      <c r="G723" s="232"/>
      <c r="H723" s="385"/>
      <c r="I723" s="385"/>
      <c r="J723" s="385"/>
    </row>
    <row r="724" s="379" customFormat="1" customHeight="1" spans="5:10">
      <c r="E724" s="232"/>
      <c r="F724" s="385"/>
      <c r="G724" s="232"/>
      <c r="H724" s="385"/>
      <c r="I724" s="385"/>
      <c r="J724" s="385"/>
    </row>
    <row r="725" s="379" customFormat="1" customHeight="1" spans="5:10">
      <c r="E725" s="232"/>
      <c r="F725" s="385"/>
      <c r="G725" s="232"/>
      <c r="H725" s="385"/>
      <c r="I725" s="385"/>
      <c r="J725" s="385"/>
    </row>
    <row r="726" s="379" customFormat="1" customHeight="1" spans="5:10">
      <c r="E726" s="232"/>
      <c r="F726" s="385"/>
      <c r="G726" s="232"/>
      <c r="H726" s="385"/>
      <c r="I726" s="385"/>
      <c r="J726" s="385"/>
    </row>
    <row r="727" s="379" customFormat="1" customHeight="1" spans="5:10">
      <c r="E727" s="232"/>
      <c r="F727" s="385"/>
      <c r="G727" s="232"/>
      <c r="H727" s="385"/>
      <c r="I727" s="385"/>
      <c r="J727" s="385"/>
    </row>
    <row r="728" s="379" customFormat="1" customHeight="1" spans="5:10">
      <c r="E728" s="232"/>
      <c r="F728" s="385"/>
      <c r="G728" s="232"/>
      <c r="H728" s="385"/>
      <c r="I728" s="385"/>
      <c r="J728" s="385"/>
    </row>
    <row r="729" s="379" customFormat="1" customHeight="1" spans="5:10">
      <c r="E729" s="232"/>
      <c r="F729" s="385"/>
      <c r="G729" s="232"/>
      <c r="H729" s="385"/>
      <c r="I729" s="385"/>
      <c r="J729" s="385"/>
    </row>
    <row r="730" s="379" customFormat="1" customHeight="1" spans="5:10">
      <c r="E730" s="232"/>
      <c r="F730" s="385"/>
      <c r="G730" s="232"/>
      <c r="H730" s="385"/>
      <c r="I730" s="385"/>
      <c r="J730" s="385"/>
    </row>
    <row r="731" s="379" customFormat="1" customHeight="1" spans="5:10">
      <c r="E731" s="232"/>
      <c r="F731" s="385"/>
      <c r="G731" s="232"/>
      <c r="H731" s="385"/>
      <c r="I731" s="385"/>
      <c r="J731" s="385"/>
    </row>
    <row r="732" s="379" customFormat="1" customHeight="1" spans="5:10">
      <c r="E732" s="232"/>
      <c r="F732" s="385"/>
      <c r="G732" s="232"/>
      <c r="H732" s="385"/>
      <c r="I732" s="385"/>
      <c r="J732" s="385"/>
    </row>
    <row r="733" s="379" customFormat="1" customHeight="1" spans="5:10">
      <c r="E733" s="232"/>
      <c r="F733" s="385"/>
      <c r="G733" s="232"/>
      <c r="H733" s="385"/>
      <c r="I733" s="385"/>
      <c r="J733" s="385"/>
    </row>
    <row r="734" s="379" customFormat="1" customHeight="1" spans="5:10">
      <c r="E734" s="232"/>
      <c r="F734" s="385"/>
      <c r="G734" s="232"/>
      <c r="H734" s="385"/>
      <c r="I734" s="385"/>
      <c r="J734" s="385"/>
    </row>
    <row r="735" s="379" customFormat="1" customHeight="1" spans="5:10">
      <c r="E735" s="232"/>
      <c r="F735" s="385"/>
      <c r="G735" s="232"/>
      <c r="H735" s="385"/>
      <c r="I735" s="385"/>
      <c r="J735" s="385"/>
    </row>
    <row r="736" s="379" customFormat="1" customHeight="1" spans="5:10">
      <c r="E736" s="232"/>
      <c r="F736" s="385"/>
      <c r="G736" s="232"/>
      <c r="H736" s="385"/>
      <c r="I736" s="385"/>
      <c r="J736" s="385"/>
    </row>
    <row r="737" s="379" customFormat="1" customHeight="1" spans="5:10">
      <c r="E737" s="232"/>
      <c r="F737" s="385"/>
      <c r="G737" s="232"/>
      <c r="H737" s="385"/>
      <c r="I737" s="385"/>
      <c r="J737" s="385"/>
    </row>
    <row r="738" s="379" customFormat="1" customHeight="1" spans="5:10">
      <c r="E738" s="232"/>
      <c r="F738" s="385"/>
      <c r="G738" s="232"/>
      <c r="H738" s="385"/>
      <c r="I738" s="385"/>
      <c r="J738" s="385"/>
    </row>
    <row r="739" s="379" customFormat="1" customHeight="1" spans="5:10">
      <c r="E739" s="232"/>
      <c r="F739" s="385"/>
      <c r="G739" s="232"/>
      <c r="H739" s="385"/>
      <c r="I739" s="385"/>
      <c r="J739" s="385"/>
    </row>
    <row r="740" s="379" customFormat="1" customHeight="1" spans="5:10">
      <c r="E740" s="232"/>
      <c r="F740" s="385"/>
      <c r="G740" s="232"/>
      <c r="H740" s="385"/>
      <c r="I740" s="385"/>
      <c r="J740" s="385"/>
    </row>
    <row r="741" s="379" customFormat="1" customHeight="1" spans="5:10">
      <c r="E741" s="232"/>
      <c r="F741" s="385"/>
      <c r="G741" s="232"/>
      <c r="H741" s="385"/>
      <c r="I741" s="385"/>
      <c r="J741" s="385"/>
    </row>
    <row r="742" s="379" customFormat="1" customHeight="1" spans="5:10">
      <c r="E742" s="232"/>
      <c r="F742" s="385"/>
      <c r="G742" s="232"/>
      <c r="H742" s="385"/>
      <c r="I742" s="385"/>
      <c r="J742" s="385"/>
    </row>
    <row r="743" s="379" customFormat="1" customHeight="1" spans="5:10">
      <c r="E743" s="232"/>
      <c r="F743" s="385"/>
      <c r="G743" s="232"/>
      <c r="H743" s="385"/>
      <c r="I743" s="385"/>
      <c r="J743" s="385"/>
    </row>
    <row r="744" s="379" customFormat="1" customHeight="1" spans="5:10">
      <c r="E744" s="232"/>
      <c r="F744" s="385"/>
      <c r="G744" s="232"/>
      <c r="H744" s="385"/>
      <c r="I744" s="385"/>
      <c r="J744" s="385"/>
    </row>
    <row r="745" s="379" customFormat="1" customHeight="1" spans="5:10">
      <c r="E745" s="232"/>
      <c r="F745" s="385"/>
      <c r="G745" s="232"/>
      <c r="H745" s="385"/>
      <c r="I745" s="385"/>
      <c r="J745" s="385"/>
    </row>
    <row r="746" s="379" customFormat="1" customHeight="1" spans="5:10">
      <c r="E746" s="232"/>
      <c r="F746" s="385"/>
      <c r="G746" s="232"/>
      <c r="H746" s="385"/>
      <c r="I746" s="385"/>
      <c r="J746" s="385"/>
    </row>
    <row r="747" s="379" customFormat="1" customHeight="1" spans="5:10">
      <c r="E747" s="232"/>
      <c r="F747" s="385"/>
      <c r="G747" s="232"/>
      <c r="H747" s="385"/>
      <c r="I747" s="385"/>
      <c r="J747" s="385"/>
    </row>
    <row r="748" s="379" customFormat="1" customHeight="1" spans="5:10">
      <c r="E748" s="232"/>
      <c r="F748" s="385"/>
      <c r="G748" s="232"/>
      <c r="H748" s="385"/>
      <c r="I748" s="385"/>
      <c r="J748" s="385"/>
    </row>
    <row r="749" s="379" customFormat="1" customHeight="1" spans="5:10">
      <c r="E749" s="232"/>
      <c r="F749" s="385"/>
      <c r="G749" s="232"/>
      <c r="H749" s="385"/>
      <c r="I749" s="385"/>
      <c r="J749" s="385"/>
    </row>
    <row r="750" s="379" customFormat="1" customHeight="1" spans="5:10">
      <c r="E750" s="232"/>
      <c r="F750" s="385"/>
      <c r="G750" s="232"/>
      <c r="H750" s="385"/>
      <c r="I750" s="385"/>
      <c r="J750" s="385"/>
    </row>
    <row r="751" s="379" customFormat="1" customHeight="1" spans="5:10">
      <c r="E751" s="232"/>
      <c r="F751" s="385"/>
      <c r="G751" s="232"/>
      <c r="H751" s="385"/>
      <c r="I751" s="385"/>
      <c r="J751" s="385"/>
    </row>
    <row r="752" s="379" customFormat="1" customHeight="1" spans="5:10">
      <c r="E752" s="232"/>
      <c r="F752" s="385"/>
      <c r="G752" s="232"/>
      <c r="H752" s="385"/>
      <c r="I752" s="385"/>
      <c r="J752" s="385"/>
    </row>
    <row r="753" s="379" customFormat="1" customHeight="1" spans="5:10">
      <c r="E753" s="232"/>
      <c r="F753" s="385"/>
      <c r="G753" s="232"/>
      <c r="H753" s="385"/>
      <c r="I753" s="385"/>
      <c r="J753" s="385"/>
    </row>
    <row r="754" s="379" customFormat="1" customHeight="1" spans="5:10">
      <c r="E754" s="232"/>
      <c r="F754" s="385"/>
      <c r="G754" s="232"/>
      <c r="H754" s="385"/>
      <c r="I754" s="385"/>
      <c r="J754" s="385"/>
    </row>
    <row r="755" s="379" customFormat="1" customHeight="1" spans="5:10">
      <c r="E755" s="232"/>
      <c r="F755" s="385"/>
      <c r="G755" s="232"/>
      <c r="H755" s="385"/>
      <c r="I755" s="385"/>
      <c r="J755" s="385"/>
    </row>
    <row r="756" s="379" customFormat="1" customHeight="1" spans="5:10">
      <c r="E756" s="232"/>
      <c r="F756" s="385"/>
      <c r="G756" s="232"/>
      <c r="H756" s="385"/>
      <c r="I756" s="385"/>
      <c r="J756" s="385"/>
    </row>
    <row r="757" s="379" customFormat="1" customHeight="1" spans="5:10">
      <c r="E757" s="232"/>
      <c r="F757" s="385"/>
      <c r="G757" s="232"/>
      <c r="H757" s="385"/>
      <c r="I757" s="385"/>
      <c r="J757" s="385"/>
    </row>
    <row r="758" s="379" customFormat="1" customHeight="1" spans="5:10">
      <c r="E758" s="232"/>
      <c r="F758" s="385"/>
      <c r="G758" s="232"/>
      <c r="H758" s="385"/>
      <c r="I758" s="385"/>
      <c r="J758" s="385"/>
    </row>
    <row r="759" s="379" customFormat="1" customHeight="1" spans="5:10">
      <c r="E759" s="232"/>
      <c r="F759" s="385"/>
      <c r="G759" s="232"/>
      <c r="H759" s="385"/>
      <c r="I759" s="385"/>
      <c r="J759" s="385"/>
    </row>
    <row r="760" s="379" customFormat="1" customHeight="1" spans="5:10">
      <c r="E760" s="232"/>
      <c r="F760" s="385"/>
      <c r="G760" s="232"/>
      <c r="H760" s="385"/>
      <c r="I760" s="385"/>
      <c r="J760" s="385"/>
    </row>
    <row r="761" s="379" customFormat="1" customHeight="1" spans="5:10">
      <c r="E761" s="232"/>
      <c r="F761" s="385"/>
      <c r="G761" s="232"/>
      <c r="H761" s="385"/>
      <c r="I761" s="385"/>
      <c r="J761" s="385"/>
    </row>
    <row r="762" s="379" customFormat="1" customHeight="1" spans="5:10">
      <c r="E762" s="232"/>
      <c r="F762" s="385"/>
      <c r="G762" s="232"/>
      <c r="H762" s="385"/>
      <c r="I762" s="385"/>
      <c r="J762" s="385"/>
    </row>
    <row r="763" s="379" customFormat="1" customHeight="1" spans="5:10">
      <c r="E763" s="232"/>
      <c r="F763" s="385"/>
      <c r="G763" s="232"/>
      <c r="H763" s="385"/>
      <c r="I763" s="385"/>
      <c r="J763" s="385"/>
    </row>
    <row r="764" s="379" customFormat="1" customHeight="1" spans="5:10">
      <c r="E764" s="232"/>
      <c r="F764" s="385"/>
      <c r="G764" s="232"/>
      <c r="H764" s="385"/>
      <c r="I764" s="385"/>
      <c r="J764" s="385"/>
    </row>
    <row r="765" s="379" customFormat="1" customHeight="1" spans="5:10">
      <c r="E765" s="232"/>
      <c r="F765" s="385"/>
      <c r="G765" s="232"/>
      <c r="H765" s="385"/>
      <c r="I765" s="385"/>
      <c r="J765" s="385"/>
    </row>
    <row r="766" s="379" customFormat="1" customHeight="1" spans="5:10">
      <c r="E766" s="232"/>
      <c r="F766" s="385"/>
      <c r="G766" s="232"/>
      <c r="H766" s="385"/>
      <c r="I766" s="385"/>
      <c r="J766" s="385"/>
    </row>
    <row r="767" s="379" customFormat="1" customHeight="1" spans="5:10">
      <c r="E767" s="232"/>
      <c r="F767" s="385"/>
      <c r="G767" s="232"/>
      <c r="H767" s="385"/>
      <c r="I767" s="385"/>
      <c r="J767" s="385"/>
    </row>
    <row r="768" s="379" customFormat="1" customHeight="1" spans="5:10">
      <c r="E768" s="232"/>
      <c r="F768" s="385"/>
      <c r="G768" s="232"/>
      <c r="H768" s="385"/>
      <c r="I768" s="385"/>
      <c r="J768" s="385"/>
    </row>
    <row r="769" s="379" customFormat="1" customHeight="1" spans="5:10">
      <c r="E769" s="232"/>
      <c r="F769" s="385"/>
      <c r="G769" s="232"/>
      <c r="H769" s="385"/>
      <c r="I769" s="385"/>
      <c r="J769" s="385"/>
    </row>
    <row r="770" s="379" customFormat="1" customHeight="1" spans="5:10">
      <c r="E770" s="232"/>
      <c r="F770" s="385"/>
      <c r="G770" s="232"/>
      <c r="H770" s="385"/>
      <c r="I770" s="385"/>
      <c r="J770" s="385"/>
    </row>
    <row r="771" s="379" customFormat="1" customHeight="1" spans="5:10">
      <c r="E771" s="232"/>
      <c r="F771" s="385"/>
      <c r="G771" s="232"/>
      <c r="H771" s="385"/>
      <c r="I771" s="385"/>
      <c r="J771" s="385"/>
    </row>
    <row r="772" s="379" customFormat="1" customHeight="1" spans="5:10">
      <c r="E772" s="232"/>
      <c r="F772" s="385"/>
      <c r="G772" s="232"/>
      <c r="H772" s="385"/>
      <c r="I772" s="385"/>
      <c r="J772" s="385"/>
    </row>
    <row r="773" s="379" customFormat="1" customHeight="1" spans="5:10">
      <c r="E773" s="232"/>
      <c r="F773" s="385"/>
      <c r="G773" s="232"/>
      <c r="H773" s="385"/>
      <c r="I773" s="385"/>
      <c r="J773" s="385"/>
    </row>
    <row r="774" s="379" customFormat="1" customHeight="1" spans="5:10">
      <c r="E774" s="232"/>
      <c r="F774" s="385"/>
      <c r="G774" s="232"/>
      <c r="H774" s="385"/>
      <c r="I774" s="385"/>
      <c r="J774" s="385"/>
    </row>
    <row r="775" s="379" customFormat="1" customHeight="1" spans="5:10">
      <c r="E775" s="232"/>
      <c r="F775" s="385"/>
      <c r="G775" s="232"/>
      <c r="H775" s="385"/>
      <c r="I775" s="385"/>
      <c r="J775" s="385"/>
    </row>
    <row r="776" s="379" customFormat="1" customHeight="1" spans="5:10">
      <c r="E776" s="232"/>
      <c r="F776" s="385"/>
      <c r="G776" s="232"/>
      <c r="H776" s="385"/>
      <c r="I776" s="385"/>
      <c r="J776" s="385"/>
    </row>
    <row r="777" s="379" customFormat="1" customHeight="1" spans="5:10">
      <c r="E777" s="232"/>
      <c r="F777" s="385"/>
      <c r="G777" s="232"/>
      <c r="H777" s="385"/>
      <c r="I777" s="385"/>
      <c r="J777" s="385"/>
    </row>
    <row r="778" s="379" customFormat="1" customHeight="1" spans="5:10">
      <c r="E778" s="232"/>
      <c r="F778" s="385"/>
      <c r="G778" s="232"/>
      <c r="H778" s="385"/>
      <c r="I778" s="385"/>
      <c r="J778" s="385"/>
    </row>
    <row r="779" s="379" customFormat="1" customHeight="1" spans="5:10">
      <c r="E779" s="232"/>
      <c r="F779" s="385"/>
      <c r="G779" s="232"/>
      <c r="H779" s="385"/>
      <c r="I779" s="385"/>
      <c r="J779" s="385"/>
    </row>
    <row r="780" s="379" customFormat="1" customHeight="1" spans="5:10">
      <c r="E780" s="232"/>
      <c r="F780" s="385"/>
      <c r="G780" s="232"/>
      <c r="H780" s="385"/>
      <c r="I780" s="385"/>
      <c r="J780" s="385"/>
    </row>
    <row r="781" s="379" customFormat="1" customHeight="1" spans="5:10">
      <c r="E781" s="232"/>
      <c r="F781" s="385"/>
      <c r="G781" s="232"/>
      <c r="H781" s="385"/>
      <c r="I781" s="385"/>
      <c r="J781" s="385"/>
    </row>
    <row r="782" s="379" customFormat="1" customHeight="1" spans="5:10">
      <c r="E782" s="232"/>
      <c r="F782" s="385"/>
      <c r="G782" s="232"/>
      <c r="H782" s="385"/>
      <c r="I782" s="385"/>
      <c r="J782" s="385"/>
    </row>
    <row r="783" s="379" customFormat="1" customHeight="1" spans="5:10">
      <c r="E783" s="232"/>
      <c r="F783" s="385"/>
      <c r="G783" s="232"/>
      <c r="H783" s="385"/>
      <c r="I783" s="385"/>
      <c r="J783" s="385"/>
    </row>
    <row r="784" s="379" customFormat="1" customHeight="1" spans="5:10">
      <c r="E784" s="232"/>
      <c r="F784" s="385"/>
      <c r="G784" s="232"/>
      <c r="H784" s="385"/>
      <c r="I784" s="385"/>
      <c r="J784" s="385"/>
    </row>
    <row r="785" s="379" customFormat="1" customHeight="1" spans="5:10">
      <c r="E785" s="232"/>
      <c r="F785" s="385"/>
      <c r="G785" s="232"/>
      <c r="H785" s="385"/>
      <c r="I785" s="385"/>
      <c r="J785" s="385"/>
    </row>
    <row r="786" s="379" customFormat="1" customHeight="1" spans="5:10">
      <c r="E786" s="232"/>
      <c r="F786" s="385"/>
      <c r="G786" s="232"/>
      <c r="H786" s="385"/>
      <c r="I786" s="385"/>
      <c r="J786" s="385"/>
    </row>
    <row r="787" s="379" customFormat="1" customHeight="1" spans="5:10">
      <c r="E787" s="232"/>
      <c r="F787" s="385"/>
      <c r="G787" s="232"/>
      <c r="H787" s="385"/>
      <c r="I787" s="385"/>
      <c r="J787" s="385"/>
    </row>
    <row r="788" s="379" customFormat="1" customHeight="1" spans="5:10">
      <c r="E788" s="232"/>
      <c r="F788" s="385"/>
      <c r="G788" s="232"/>
      <c r="H788" s="385"/>
      <c r="I788" s="385"/>
      <c r="J788" s="385"/>
    </row>
    <row r="789" s="379" customFormat="1" customHeight="1" spans="5:10">
      <c r="E789" s="232"/>
      <c r="F789" s="385"/>
      <c r="G789" s="232"/>
      <c r="H789" s="385"/>
      <c r="I789" s="385"/>
      <c r="J789" s="385"/>
    </row>
    <row r="790" s="379" customFormat="1" customHeight="1" spans="5:10">
      <c r="E790" s="232"/>
      <c r="F790" s="385"/>
      <c r="G790" s="232"/>
      <c r="H790" s="385"/>
      <c r="I790" s="385"/>
      <c r="J790" s="385"/>
    </row>
    <row r="791" s="379" customFormat="1" customHeight="1" spans="5:10">
      <c r="E791" s="232"/>
      <c r="F791" s="385"/>
      <c r="G791" s="232"/>
      <c r="H791" s="385"/>
      <c r="I791" s="385"/>
      <c r="J791" s="385"/>
    </row>
    <row r="792" s="379" customFormat="1" customHeight="1" spans="5:10">
      <c r="E792" s="232"/>
      <c r="F792" s="385"/>
      <c r="G792" s="232"/>
      <c r="H792" s="385"/>
      <c r="I792" s="385"/>
      <c r="J792" s="385"/>
    </row>
    <row r="793" s="379" customFormat="1" customHeight="1" spans="5:10">
      <c r="E793" s="232"/>
      <c r="F793" s="385"/>
      <c r="G793" s="232"/>
      <c r="H793" s="385"/>
      <c r="I793" s="385"/>
      <c r="J793" s="385"/>
    </row>
    <row r="794" s="379" customFormat="1" customHeight="1" spans="5:10">
      <c r="E794" s="232"/>
      <c r="F794" s="385"/>
      <c r="G794" s="232"/>
      <c r="H794" s="385"/>
      <c r="I794" s="385"/>
      <c r="J794" s="385"/>
    </row>
    <row r="795" s="379" customFormat="1" customHeight="1" spans="5:10">
      <c r="E795" s="232"/>
      <c r="F795" s="385"/>
      <c r="G795" s="232"/>
      <c r="H795" s="385"/>
      <c r="I795" s="385"/>
      <c r="J795" s="385"/>
    </row>
    <row r="796" s="379" customFormat="1" customHeight="1" spans="5:10">
      <c r="E796" s="232"/>
      <c r="F796" s="385"/>
      <c r="G796" s="232"/>
      <c r="H796" s="385"/>
      <c r="I796" s="385"/>
      <c r="J796" s="385"/>
    </row>
    <row r="797" s="379" customFormat="1" customHeight="1" spans="5:10">
      <c r="E797" s="232"/>
      <c r="F797" s="385"/>
      <c r="G797" s="232"/>
      <c r="H797" s="385"/>
      <c r="I797" s="385"/>
      <c r="J797" s="385"/>
    </row>
    <row r="798" s="379" customFormat="1" customHeight="1" spans="5:10">
      <c r="E798" s="232"/>
      <c r="F798" s="385"/>
      <c r="G798" s="232"/>
      <c r="H798" s="385"/>
      <c r="I798" s="385"/>
      <c r="J798" s="385"/>
    </row>
    <row r="799" s="379" customFormat="1" customHeight="1" spans="5:10">
      <c r="E799" s="232"/>
      <c r="F799" s="385"/>
      <c r="G799" s="232"/>
      <c r="H799" s="385"/>
      <c r="I799" s="385"/>
      <c r="J799" s="385"/>
    </row>
    <row r="800" s="379" customFormat="1" customHeight="1" spans="5:10">
      <c r="E800" s="232"/>
      <c r="F800" s="385"/>
      <c r="G800" s="232"/>
      <c r="H800" s="385"/>
      <c r="I800" s="385"/>
      <c r="J800" s="385"/>
    </row>
    <row r="801" s="379" customFormat="1" customHeight="1" spans="5:10">
      <c r="E801" s="232"/>
      <c r="F801" s="385"/>
      <c r="G801" s="232"/>
      <c r="H801" s="385"/>
      <c r="I801" s="385"/>
      <c r="J801" s="385"/>
    </row>
    <row r="802" s="379" customFormat="1" customHeight="1" spans="5:10">
      <c r="E802" s="232"/>
      <c r="F802" s="385"/>
      <c r="G802" s="232"/>
      <c r="H802" s="385"/>
      <c r="I802" s="385"/>
      <c r="J802" s="385"/>
    </row>
    <row r="803" s="379" customFormat="1" customHeight="1" spans="5:10">
      <c r="E803" s="232"/>
      <c r="F803" s="385"/>
      <c r="G803" s="232"/>
      <c r="H803" s="385"/>
      <c r="I803" s="385"/>
      <c r="J803" s="385"/>
    </row>
    <row r="804" s="379" customFormat="1" customHeight="1" spans="5:10">
      <c r="E804" s="232"/>
      <c r="F804" s="385"/>
      <c r="G804" s="232"/>
      <c r="H804" s="385"/>
      <c r="I804" s="385"/>
      <c r="J804" s="385"/>
    </row>
    <row r="805" s="379" customFormat="1" customHeight="1" spans="5:10">
      <c r="E805" s="232"/>
      <c r="F805" s="385"/>
      <c r="G805" s="232"/>
      <c r="H805" s="385"/>
      <c r="I805" s="385"/>
      <c r="J805" s="385"/>
    </row>
    <row r="806" s="379" customFormat="1" customHeight="1" spans="5:10">
      <c r="E806" s="232"/>
      <c r="F806" s="385"/>
      <c r="G806" s="232"/>
      <c r="H806" s="385"/>
      <c r="I806" s="385"/>
      <c r="J806" s="385"/>
    </row>
    <row r="807" s="379" customFormat="1" customHeight="1" spans="5:10">
      <c r="E807" s="232"/>
      <c r="F807" s="385"/>
      <c r="G807" s="232"/>
      <c r="H807" s="385"/>
      <c r="I807" s="385"/>
      <c r="J807" s="385"/>
    </row>
    <row r="808" s="379" customFormat="1" customHeight="1" spans="5:10">
      <c r="E808" s="232"/>
      <c r="F808" s="385"/>
      <c r="G808" s="232"/>
      <c r="H808" s="385"/>
      <c r="I808" s="385"/>
      <c r="J808" s="385"/>
    </row>
    <row r="809" s="379" customFormat="1" customHeight="1" spans="5:10">
      <c r="E809" s="232"/>
      <c r="F809" s="385"/>
      <c r="G809" s="232"/>
      <c r="H809" s="385"/>
      <c r="I809" s="385"/>
      <c r="J809" s="385"/>
    </row>
    <row r="810" s="379" customFormat="1" customHeight="1" spans="5:10">
      <c r="E810" s="232"/>
      <c r="F810" s="385"/>
      <c r="G810" s="232"/>
      <c r="H810" s="385"/>
      <c r="I810" s="385"/>
      <c r="J810" s="385"/>
    </row>
    <row r="811" s="379" customFormat="1" customHeight="1" spans="5:10">
      <c r="E811" s="232"/>
      <c r="F811" s="385"/>
      <c r="G811" s="232"/>
      <c r="H811" s="385"/>
      <c r="I811" s="385"/>
      <c r="J811" s="385"/>
    </row>
    <row r="812" s="379" customFormat="1" customHeight="1" spans="5:10">
      <c r="E812" s="232"/>
      <c r="F812" s="385"/>
      <c r="G812" s="232"/>
      <c r="H812" s="385"/>
      <c r="I812" s="385"/>
      <c r="J812" s="385"/>
    </row>
    <row r="813" s="379" customFormat="1" customHeight="1" spans="5:10">
      <c r="E813" s="232"/>
      <c r="F813" s="385"/>
      <c r="G813" s="232"/>
      <c r="H813" s="385"/>
      <c r="I813" s="385"/>
      <c r="J813" s="385"/>
    </row>
    <row r="814" s="379" customFormat="1" customHeight="1" spans="5:10">
      <c r="E814" s="232"/>
      <c r="F814" s="385"/>
      <c r="G814" s="232"/>
      <c r="H814" s="385"/>
      <c r="I814" s="385"/>
      <c r="J814" s="385"/>
    </row>
    <row r="815" s="379" customFormat="1" customHeight="1" spans="5:10">
      <c r="E815" s="232"/>
      <c r="F815" s="385"/>
      <c r="G815" s="232"/>
      <c r="H815" s="385"/>
      <c r="I815" s="385"/>
      <c r="J815" s="385"/>
    </row>
    <row r="816" s="379" customFormat="1" customHeight="1" spans="5:10">
      <c r="E816" s="232"/>
      <c r="F816" s="385"/>
      <c r="G816" s="232"/>
      <c r="H816" s="385"/>
      <c r="I816" s="385"/>
      <c r="J816" s="385"/>
    </row>
    <row r="817" s="379" customFormat="1" customHeight="1" spans="5:10">
      <c r="E817" s="232"/>
      <c r="F817" s="385"/>
      <c r="G817" s="232"/>
      <c r="H817" s="385"/>
      <c r="I817" s="385"/>
      <c r="J817" s="385"/>
    </row>
    <row r="818" s="379" customFormat="1" customHeight="1" spans="5:10">
      <c r="E818" s="232"/>
      <c r="F818" s="385"/>
      <c r="G818" s="232"/>
      <c r="H818" s="385"/>
      <c r="I818" s="385"/>
      <c r="J818" s="385"/>
    </row>
    <row r="819" s="379" customFormat="1" customHeight="1" spans="5:10">
      <c r="E819" s="232"/>
      <c r="F819" s="385"/>
      <c r="G819" s="232"/>
      <c r="H819" s="385"/>
      <c r="I819" s="385"/>
      <c r="J819" s="385"/>
    </row>
    <row r="820" s="379" customFormat="1" customHeight="1" spans="5:10">
      <c r="E820" s="232"/>
      <c r="F820" s="385"/>
      <c r="G820" s="232"/>
      <c r="H820" s="385"/>
      <c r="I820" s="385"/>
      <c r="J820" s="385"/>
    </row>
    <row r="821" s="379" customFormat="1" customHeight="1" spans="5:10">
      <c r="E821" s="232"/>
      <c r="F821" s="385"/>
      <c r="G821" s="232"/>
      <c r="H821" s="385"/>
      <c r="I821" s="385"/>
      <c r="J821" s="385"/>
    </row>
    <row r="822" s="379" customFormat="1" customHeight="1" spans="5:10">
      <c r="E822" s="232"/>
      <c r="F822" s="385"/>
      <c r="G822" s="232"/>
      <c r="H822" s="385"/>
      <c r="I822" s="385"/>
      <c r="J822" s="385"/>
    </row>
    <row r="823" s="379" customFormat="1" customHeight="1" spans="5:10">
      <c r="E823" s="232"/>
      <c r="F823" s="385"/>
      <c r="G823" s="232"/>
      <c r="H823" s="385"/>
      <c r="I823" s="385"/>
      <c r="J823" s="385"/>
    </row>
    <row r="824" s="379" customFormat="1" customHeight="1" spans="5:10">
      <c r="E824" s="232"/>
      <c r="F824" s="385"/>
      <c r="G824" s="232"/>
      <c r="H824" s="385"/>
      <c r="I824" s="385"/>
      <c r="J824" s="385"/>
    </row>
    <row r="825" s="379" customFormat="1" customHeight="1" spans="5:10">
      <c r="E825" s="232"/>
      <c r="F825" s="385"/>
      <c r="G825" s="232"/>
      <c r="H825" s="385"/>
      <c r="I825" s="385"/>
      <c r="J825" s="385"/>
    </row>
    <row r="826" s="379" customFormat="1" customHeight="1" spans="5:10">
      <c r="E826" s="232"/>
      <c r="F826" s="385"/>
      <c r="G826" s="232"/>
      <c r="H826" s="385"/>
      <c r="I826" s="385"/>
      <c r="J826" s="385"/>
    </row>
    <row r="827" s="379" customFormat="1" customHeight="1" spans="5:10">
      <c r="E827" s="232"/>
      <c r="F827" s="385"/>
      <c r="G827" s="232"/>
      <c r="H827" s="385"/>
      <c r="I827" s="385"/>
      <c r="J827" s="385"/>
    </row>
    <row r="828" s="379" customFormat="1" customHeight="1" spans="5:10">
      <c r="E828" s="232"/>
      <c r="F828" s="385"/>
      <c r="G828" s="232"/>
      <c r="H828" s="385"/>
      <c r="I828" s="385"/>
      <c r="J828" s="385"/>
    </row>
    <row r="829" s="379" customFormat="1" customHeight="1" spans="5:10">
      <c r="E829" s="232"/>
      <c r="F829" s="385"/>
      <c r="G829" s="232"/>
      <c r="H829" s="385"/>
      <c r="I829" s="385"/>
      <c r="J829" s="385"/>
    </row>
    <row r="830" s="379" customFormat="1" customHeight="1" spans="5:10">
      <c r="E830" s="232"/>
      <c r="F830" s="385"/>
      <c r="G830" s="232"/>
      <c r="H830" s="385"/>
      <c r="I830" s="385"/>
      <c r="J830" s="385"/>
    </row>
    <row r="831" s="379" customFormat="1" customHeight="1" spans="5:10">
      <c r="E831" s="232"/>
      <c r="F831" s="385"/>
      <c r="G831" s="232"/>
      <c r="H831" s="385"/>
      <c r="I831" s="385"/>
      <c r="J831" s="385"/>
    </row>
    <row r="832" s="379" customFormat="1" customHeight="1" spans="5:10">
      <c r="E832" s="232"/>
      <c r="F832" s="385"/>
      <c r="G832" s="232"/>
      <c r="H832" s="385"/>
      <c r="I832" s="385"/>
      <c r="J832" s="385"/>
    </row>
    <row r="833" s="379" customFormat="1" customHeight="1" spans="5:10">
      <c r="E833" s="232"/>
      <c r="F833" s="385"/>
      <c r="G833" s="232"/>
      <c r="H833" s="385"/>
      <c r="I833" s="385"/>
      <c r="J833" s="385"/>
    </row>
    <row r="834" s="379" customFormat="1" customHeight="1" spans="5:10">
      <c r="E834" s="232"/>
      <c r="F834" s="385"/>
      <c r="G834" s="232"/>
      <c r="H834" s="385"/>
      <c r="I834" s="385"/>
      <c r="J834" s="385"/>
    </row>
    <row r="835" s="379" customFormat="1" customHeight="1" spans="5:10">
      <c r="E835" s="232"/>
      <c r="F835" s="385"/>
      <c r="G835" s="232"/>
      <c r="H835" s="385"/>
      <c r="I835" s="385"/>
      <c r="J835" s="385"/>
    </row>
    <row r="836" s="379" customFormat="1" customHeight="1" spans="5:10">
      <c r="E836" s="232"/>
      <c r="F836" s="385"/>
      <c r="G836" s="232"/>
      <c r="H836" s="385"/>
      <c r="I836" s="385"/>
      <c r="J836" s="385"/>
    </row>
    <row r="837" s="379" customFormat="1" customHeight="1" spans="5:10">
      <c r="E837" s="232"/>
      <c r="F837" s="385"/>
      <c r="G837" s="232"/>
      <c r="H837" s="385"/>
      <c r="I837" s="385"/>
      <c r="J837" s="385"/>
    </row>
    <row r="838" s="379" customFormat="1" customHeight="1" spans="5:10">
      <c r="E838" s="232"/>
      <c r="F838" s="385"/>
      <c r="G838" s="232"/>
      <c r="H838" s="385"/>
      <c r="I838" s="385"/>
      <c r="J838" s="385"/>
    </row>
    <row r="839" s="379" customFormat="1" customHeight="1" spans="5:10">
      <c r="E839" s="232"/>
      <c r="F839" s="385"/>
      <c r="G839" s="232"/>
      <c r="H839" s="385"/>
      <c r="I839" s="385"/>
      <c r="J839" s="385"/>
    </row>
    <row r="840" s="379" customFormat="1" customHeight="1" spans="5:10">
      <c r="E840" s="232"/>
      <c r="F840" s="385"/>
      <c r="G840" s="232"/>
      <c r="H840" s="385"/>
      <c r="I840" s="385"/>
      <c r="J840" s="385"/>
    </row>
    <row r="841" s="379" customFormat="1" customHeight="1" spans="5:10">
      <c r="E841" s="232"/>
      <c r="F841" s="385"/>
      <c r="G841" s="232"/>
      <c r="H841" s="385"/>
      <c r="I841" s="385"/>
      <c r="J841" s="385"/>
    </row>
    <row r="842" s="379" customFormat="1" customHeight="1" spans="5:10">
      <c r="E842" s="232"/>
      <c r="F842" s="385"/>
      <c r="G842" s="232"/>
      <c r="H842" s="385"/>
      <c r="I842" s="385"/>
      <c r="J842" s="385"/>
    </row>
    <row r="843" s="379" customFormat="1" customHeight="1" spans="5:10">
      <c r="E843" s="232"/>
      <c r="F843" s="385"/>
      <c r="G843" s="232"/>
      <c r="H843" s="385"/>
      <c r="I843" s="385"/>
      <c r="J843" s="385"/>
    </row>
    <row r="844" s="379" customFormat="1" customHeight="1" spans="5:10">
      <c r="E844" s="232"/>
      <c r="F844" s="385"/>
      <c r="G844" s="232"/>
      <c r="H844" s="385"/>
      <c r="I844" s="385"/>
      <c r="J844" s="385"/>
    </row>
    <row r="845" s="379" customFormat="1" customHeight="1" spans="5:10">
      <c r="E845" s="232"/>
      <c r="F845" s="385"/>
      <c r="G845" s="232"/>
      <c r="H845" s="385"/>
      <c r="I845" s="385"/>
      <c r="J845" s="385"/>
    </row>
    <row r="846" s="379" customFormat="1" customHeight="1" spans="5:10">
      <c r="E846" s="232"/>
      <c r="F846" s="385"/>
      <c r="G846" s="232"/>
      <c r="H846" s="385"/>
      <c r="I846" s="385"/>
      <c r="J846" s="385"/>
    </row>
    <row r="847" s="379" customFormat="1" customHeight="1" spans="5:10">
      <c r="E847" s="232"/>
      <c r="F847" s="385"/>
      <c r="G847" s="232"/>
      <c r="H847" s="385"/>
      <c r="I847" s="385"/>
      <c r="J847" s="385"/>
    </row>
    <row r="848" s="379" customFormat="1" customHeight="1" spans="5:10">
      <c r="E848" s="232"/>
      <c r="F848" s="385"/>
      <c r="G848" s="232"/>
      <c r="H848" s="385"/>
      <c r="I848" s="385"/>
      <c r="J848" s="385"/>
    </row>
    <row r="849" s="379" customFormat="1" customHeight="1" spans="5:10">
      <c r="E849" s="232"/>
      <c r="F849" s="385"/>
      <c r="G849" s="232"/>
      <c r="H849" s="385"/>
      <c r="I849" s="385"/>
      <c r="J849" s="385"/>
    </row>
    <row r="850" s="379" customFormat="1" customHeight="1" spans="5:10">
      <c r="E850" s="232"/>
      <c r="F850" s="385"/>
      <c r="G850" s="232"/>
      <c r="H850" s="385"/>
      <c r="I850" s="385"/>
      <c r="J850" s="385"/>
    </row>
    <row r="851" s="379" customFormat="1" customHeight="1" spans="5:10">
      <c r="E851" s="232"/>
      <c r="F851" s="385"/>
      <c r="G851" s="232"/>
      <c r="H851" s="385"/>
      <c r="I851" s="385"/>
      <c r="J851" s="385"/>
    </row>
    <row r="852" s="379" customFormat="1" customHeight="1" spans="5:10">
      <c r="E852" s="232"/>
      <c r="F852" s="385"/>
      <c r="G852" s="232"/>
      <c r="H852" s="385"/>
      <c r="I852" s="385"/>
      <c r="J852" s="385"/>
    </row>
    <row r="853" s="379" customFormat="1" customHeight="1" spans="5:10">
      <c r="E853" s="232"/>
      <c r="F853" s="385"/>
      <c r="G853" s="232"/>
      <c r="H853" s="385"/>
      <c r="I853" s="385"/>
      <c r="J853" s="385"/>
    </row>
    <row r="854" s="379" customFormat="1" customHeight="1" spans="5:10">
      <c r="E854" s="232"/>
      <c r="F854" s="385"/>
      <c r="G854" s="232"/>
      <c r="H854" s="385"/>
      <c r="I854" s="385"/>
      <c r="J854" s="385"/>
    </row>
    <row r="855" s="379" customFormat="1" customHeight="1" spans="5:10">
      <c r="E855" s="232"/>
      <c r="F855" s="385"/>
      <c r="G855" s="232"/>
      <c r="H855" s="385"/>
      <c r="I855" s="385"/>
      <c r="J855" s="385"/>
    </row>
    <row r="856" s="379" customFormat="1" customHeight="1" spans="5:10">
      <c r="E856" s="232"/>
      <c r="F856" s="385"/>
      <c r="G856" s="232"/>
      <c r="H856" s="385"/>
      <c r="I856" s="385"/>
      <c r="J856" s="385"/>
    </row>
    <row r="857" s="379" customFormat="1" customHeight="1" spans="5:10">
      <c r="E857" s="232"/>
      <c r="F857" s="385"/>
      <c r="G857" s="232"/>
      <c r="H857" s="385"/>
      <c r="I857" s="385"/>
      <c r="J857" s="385"/>
    </row>
    <row r="858" s="379" customFormat="1" customHeight="1" spans="5:10">
      <c r="E858" s="232"/>
      <c r="F858" s="385"/>
      <c r="G858" s="232"/>
      <c r="H858" s="385"/>
      <c r="I858" s="385"/>
      <c r="J858" s="385"/>
    </row>
    <row r="859" s="379" customFormat="1" customHeight="1" spans="5:10">
      <c r="E859" s="232"/>
      <c r="F859" s="385"/>
      <c r="G859" s="232"/>
      <c r="H859" s="385"/>
      <c r="I859" s="385"/>
      <c r="J859" s="385"/>
    </row>
    <row r="860" s="379" customFormat="1" customHeight="1" spans="5:10">
      <c r="E860" s="232"/>
      <c r="F860" s="385"/>
      <c r="G860" s="232"/>
      <c r="H860" s="385"/>
      <c r="I860" s="385"/>
      <c r="J860" s="385"/>
    </row>
    <row r="861" s="379" customFormat="1" customHeight="1" spans="5:10">
      <c r="E861" s="232"/>
      <c r="F861" s="385"/>
      <c r="G861" s="232"/>
      <c r="H861" s="385"/>
      <c r="I861" s="385"/>
      <c r="J861" s="385"/>
    </row>
    <row r="862" s="379" customFormat="1" customHeight="1" spans="5:10">
      <c r="E862" s="232"/>
      <c r="F862" s="385"/>
      <c r="G862" s="232"/>
      <c r="H862" s="385"/>
      <c r="I862" s="385"/>
      <c r="J862" s="385"/>
    </row>
    <row r="863" s="379" customFormat="1" customHeight="1" spans="5:10">
      <c r="E863" s="232"/>
      <c r="F863" s="385"/>
      <c r="G863" s="232"/>
      <c r="H863" s="385"/>
      <c r="I863" s="385"/>
      <c r="J863" s="385"/>
    </row>
    <row r="864" s="379" customFormat="1" customHeight="1" spans="5:10">
      <c r="E864" s="232"/>
      <c r="F864" s="385"/>
      <c r="G864" s="232"/>
      <c r="H864" s="385"/>
      <c r="I864" s="385"/>
      <c r="J864" s="385"/>
    </row>
    <row r="865" s="379" customFormat="1" customHeight="1" spans="5:10">
      <c r="E865" s="232"/>
      <c r="F865" s="385"/>
      <c r="G865" s="232"/>
      <c r="H865" s="385"/>
      <c r="I865" s="385"/>
      <c r="J865" s="385"/>
    </row>
    <row r="866" s="379" customFormat="1" customHeight="1" spans="5:10">
      <c r="E866" s="232"/>
      <c r="F866" s="385"/>
      <c r="G866" s="232"/>
      <c r="H866" s="385"/>
      <c r="I866" s="385"/>
      <c r="J866" s="385"/>
    </row>
    <row r="867" s="379" customFormat="1" customHeight="1" spans="5:10">
      <c r="E867" s="232"/>
      <c r="F867" s="385"/>
      <c r="G867" s="232"/>
      <c r="H867" s="385"/>
      <c r="I867" s="385"/>
      <c r="J867" s="385"/>
    </row>
    <row r="868" s="379" customFormat="1" customHeight="1" spans="5:10">
      <c r="E868" s="232"/>
      <c r="F868" s="385"/>
      <c r="G868" s="232"/>
      <c r="H868" s="385"/>
      <c r="I868" s="385"/>
      <c r="J868" s="385"/>
    </row>
    <row r="869" s="379" customFormat="1" customHeight="1" spans="5:10">
      <c r="E869" s="232"/>
      <c r="F869" s="385"/>
      <c r="G869" s="232"/>
      <c r="H869" s="385"/>
      <c r="I869" s="385"/>
      <c r="J869" s="385"/>
    </row>
    <row r="870" s="379" customFormat="1" customHeight="1" spans="5:10">
      <c r="E870" s="232"/>
      <c r="F870" s="385"/>
      <c r="G870" s="232"/>
      <c r="H870" s="385"/>
      <c r="I870" s="385"/>
      <c r="J870" s="385"/>
    </row>
    <row r="871" s="379" customFormat="1" customHeight="1" spans="5:10">
      <c r="E871" s="232"/>
      <c r="F871" s="385"/>
      <c r="G871" s="232"/>
      <c r="H871" s="385"/>
      <c r="I871" s="385"/>
      <c r="J871" s="385"/>
    </row>
    <row r="872" s="379" customFormat="1" customHeight="1" spans="5:10">
      <c r="E872" s="232"/>
      <c r="F872" s="385"/>
      <c r="G872" s="232"/>
      <c r="H872" s="385"/>
      <c r="I872" s="385"/>
      <c r="J872" s="385"/>
    </row>
    <row r="873" s="379" customFormat="1" customHeight="1" spans="5:10">
      <c r="E873" s="232"/>
      <c r="F873" s="385"/>
      <c r="G873" s="232"/>
      <c r="H873" s="385"/>
      <c r="I873" s="385"/>
      <c r="J873" s="385"/>
    </row>
    <row r="874" s="379" customFormat="1" customHeight="1" spans="5:10">
      <c r="E874" s="232"/>
      <c r="F874" s="385"/>
      <c r="G874" s="232"/>
      <c r="H874" s="385"/>
      <c r="I874" s="385"/>
      <c r="J874" s="385"/>
    </row>
    <row r="875" s="379" customFormat="1" customHeight="1" spans="5:10">
      <c r="E875" s="232"/>
      <c r="F875" s="385"/>
      <c r="G875" s="232"/>
      <c r="H875" s="385"/>
      <c r="I875" s="385"/>
      <c r="J875" s="385"/>
    </row>
    <row r="876" s="379" customFormat="1" customHeight="1" spans="5:10">
      <c r="E876" s="232"/>
      <c r="F876" s="385"/>
      <c r="G876" s="232"/>
      <c r="H876" s="385"/>
      <c r="I876" s="385"/>
      <c r="J876" s="385"/>
    </row>
    <row r="877" s="379" customFormat="1" customHeight="1" spans="5:10">
      <c r="E877" s="232"/>
      <c r="F877" s="385"/>
      <c r="G877" s="232"/>
      <c r="H877" s="385"/>
      <c r="I877" s="385"/>
      <c r="J877" s="385"/>
    </row>
    <row r="878" s="379" customFormat="1" customHeight="1" spans="5:10">
      <c r="E878" s="232"/>
      <c r="F878" s="385"/>
      <c r="G878" s="232"/>
      <c r="H878" s="385"/>
      <c r="I878" s="385"/>
      <c r="J878" s="385"/>
    </row>
    <row r="879" s="379" customFormat="1" customHeight="1" spans="5:10">
      <c r="E879" s="232"/>
      <c r="F879" s="385"/>
      <c r="G879" s="232"/>
      <c r="H879" s="385"/>
      <c r="I879" s="385"/>
      <c r="J879" s="385"/>
    </row>
    <row r="880" s="379" customFormat="1" customHeight="1" spans="5:10">
      <c r="E880" s="232"/>
      <c r="F880" s="385"/>
      <c r="G880" s="232"/>
      <c r="H880" s="385"/>
      <c r="I880" s="385"/>
      <c r="J880" s="385"/>
    </row>
    <row r="881" s="379" customFormat="1" customHeight="1" spans="5:10">
      <c r="E881" s="232"/>
      <c r="F881" s="385"/>
      <c r="G881" s="232"/>
      <c r="H881" s="385"/>
      <c r="I881" s="385"/>
      <c r="J881" s="385"/>
    </row>
    <row r="882" s="379" customFormat="1" customHeight="1" spans="5:10">
      <c r="E882" s="232"/>
      <c r="F882" s="385"/>
      <c r="G882" s="232"/>
      <c r="H882" s="385"/>
      <c r="I882" s="385"/>
      <c r="J882" s="385"/>
    </row>
    <row r="883" s="379" customFormat="1" customHeight="1" spans="5:10">
      <c r="E883" s="232"/>
      <c r="F883" s="385"/>
      <c r="G883" s="232"/>
      <c r="H883" s="385"/>
      <c r="I883" s="385"/>
      <c r="J883" s="385"/>
    </row>
    <row r="884" s="379" customFormat="1" customHeight="1" spans="5:10">
      <c r="E884" s="232"/>
      <c r="F884" s="385"/>
      <c r="G884" s="232"/>
      <c r="H884" s="385"/>
      <c r="I884" s="385"/>
      <c r="J884" s="385"/>
    </row>
    <row r="885" s="379" customFormat="1" customHeight="1" spans="5:10">
      <c r="E885" s="232"/>
      <c r="F885" s="385"/>
      <c r="G885" s="232"/>
      <c r="H885" s="385"/>
      <c r="I885" s="385"/>
      <c r="J885" s="385"/>
    </row>
    <row r="886" s="379" customFormat="1" customHeight="1" spans="5:10">
      <c r="E886" s="232"/>
      <c r="F886" s="385"/>
      <c r="G886" s="232"/>
      <c r="H886" s="385"/>
      <c r="I886" s="385"/>
      <c r="J886" s="385"/>
    </row>
    <row r="887" s="379" customFormat="1" customHeight="1" spans="5:10">
      <c r="E887" s="232"/>
      <c r="F887" s="385"/>
      <c r="G887" s="232"/>
      <c r="H887" s="385"/>
      <c r="I887" s="385"/>
      <c r="J887" s="385"/>
    </row>
    <row r="888" s="379" customFormat="1" customHeight="1" spans="5:10">
      <c r="E888" s="232"/>
      <c r="F888" s="385"/>
      <c r="G888" s="232"/>
      <c r="H888" s="385"/>
      <c r="I888" s="385"/>
      <c r="J888" s="385"/>
    </row>
    <row r="889" s="379" customFormat="1" customHeight="1" spans="5:10">
      <c r="E889" s="232"/>
      <c r="F889" s="385"/>
      <c r="G889" s="232"/>
      <c r="H889" s="385"/>
      <c r="I889" s="385"/>
      <c r="J889" s="385"/>
    </row>
    <row r="890" s="379" customFormat="1" customHeight="1" spans="5:10">
      <c r="E890" s="232"/>
      <c r="F890" s="385"/>
      <c r="G890" s="232"/>
      <c r="H890" s="385"/>
      <c r="I890" s="385"/>
      <c r="J890" s="385"/>
    </row>
    <row r="891" s="379" customFormat="1" customHeight="1" spans="5:10">
      <c r="E891" s="232"/>
      <c r="F891" s="385"/>
      <c r="G891" s="232"/>
      <c r="H891" s="385"/>
      <c r="I891" s="385"/>
      <c r="J891" s="385"/>
    </row>
    <row r="892" s="379" customFormat="1" customHeight="1" spans="5:10">
      <c r="E892" s="232"/>
      <c r="F892" s="385"/>
      <c r="G892" s="232"/>
      <c r="H892" s="385"/>
      <c r="I892" s="385"/>
      <c r="J892" s="385"/>
    </row>
    <row r="893" s="379" customFormat="1" customHeight="1" spans="5:10">
      <c r="E893" s="232"/>
      <c r="F893" s="385"/>
      <c r="G893" s="232"/>
      <c r="H893" s="385"/>
      <c r="I893" s="385"/>
      <c r="J893" s="385"/>
    </row>
    <row r="894" s="379" customFormat="1" customHeight="1" spans="5:10">
      <c r="E894" s="232"/>
      <c r="F894" s="385"/>
      <c r="G894" s="232"/>
      <c r="H894" s="385"/>
      <c r="I894" s="385"/>
      <c r="J894" s="385"/>
    </row>
    <row r="895" s="379" customFormat="1" customHeight="1" spans="5:10">
      <c r="E895" s="232"/>
      <c r="F895" s="385"/>
      <c r="G895" s="232"/>
      <c r="H895" s="385"/>
      <c r="I895" s="385"/>
      <c r="J895" s="385"/>
    </row>
    <row r="896" s="379" customFormat="1" customHeight="1" spans="5:10">
      <c r="E896" s="232"/>
      <c r="F896" s="385"/>
      <c r="G896" s="232"/>
      <c r="H896" s="385"/>
      <c r="I896" s="385"/>
      <c r="J896" s="385"/>
    </row>
    <row r="897" s="379" customFormat="1" customHeight="1" spans="5:10">
      <c r="E897" s="232"/>
      <c r="F897" s="385"/>
      <c r="G897" s="232"/>
      <c r="H897" s="385"/>
      <c r="I897" s="385"/>
      <c r="J897" s="385"/>
    </row>
    <row r="898" s="379" customFormat="1" customHeight="1" spans="5:10">
      <c r="E898" s="232"/>
      <c r="F898" s="385"/>
      <c r="G898" s="232"/>
      <c r="H898" s="385"/>
      <c r="I898" s="385"/>
      <c r="J898" s="385"/>
    </row>
    <row r="899" s="379" customFormat="1" customHeight="1" spans="5:10">
      <c r="E899" s="232"/>
      <c r="F899" s="385"/>
      <c r="G899" s="232"/>
      <c r="H899" s="385"/>
      <c r="I899" s="385"/>
      <c r="J899" s="385"/>
    </row>
    <row r="900" s="379" customFormat="1" customHeight="1" spans="5:10">
      <c r="E900" s="232"/>
      <c r="F900" s="385"/>
      <c r="G900" s="232"/>
      <c r="H900" s="385"/>
      <c r="I900" s="385"/>
      <c r="J900" s="385"/>
    </row>
    <row r="901" s="379" customFormat="1" customHeight="1" spans="5:10">
      <c r="E901" s="232"/>
      <c r="F901" s="385"/>
      <c r="G901" s="232"/>
      <c r="H901" s="385"/>
      <c r="I901" s="385"/>
      <c r="J901" s="385"/>
    </row>
    <row r="902" s="379" customFormat="1" customHeight="1" spans="5:10">
      <c r="E902" s="232"/>
      <c r="F902" s="385"/>
      <c r="G902" s="232"/>
      <c r="H902" s="385"/>
      <c r="I902" s="385"/>
      <c r="J902" s="385"/>
    </row>
    <row r="903" s="379" customFormat="1" customHeight="1" spans="5:10">
      <c r="E903" s="232"/>
      <c r="F903" s="385"/>
      <c r="G903" s="232"/>
      <c r="H903" s="385"/>
      <c r="I903" s="385"/>
      <c r="J903" s="385"/>
    </row>
    <row r="904" s="379" customFormat="1" customHeight="1" spans="5:10">
      <c r="E904" s="232"/>
      <c r="F904" s="385"/>
      <c r="G904" s="232"/>
      <c r="H904" s="385"/>
      <c r="I904" s="385"/>
      <c r="J904" s="385"/>
    </row>
    <row r="905" s="379" customFormat="1" customHeight="1" spans="5:10">
      <c r="E905" s="232"/>
      <c r="F905" s="385"/>
      <c r="G905" s="232"/>
      <c r="H905" s="385"/>
      <c r="I905" s="385"/>
      <c r="J905" s="385"/>
    </row>
    <row r="906" s="379" customFormat="1" customHeight="1" spans="5:10">
      <c r="E906" s="232"/>
      <c r="F906" s="385"/>
      <c r="G906" s="232"/>
      <c r="H906" s="385"/>
      <c r="I906" s="385"/>
      <c r="J906" s="385"/>
    </row>
    <row r="907" s="379" customFormat="1" customHeight="1" spans="5:10">
      <c r="E907" s="232"/>
      <c r="F907" s="385"/>
      <c r="G907" s="232"/>
      <c r="H907" s="385"/>
      <c r="I907" s="385"/>
      <c r="J907" s="385"/>
    </row>
    <row r="908" s="379" customFormat="1" customHeight="1" spans="5:10">
      <c r="E908" s="232"/>
      <c r="F908" s="385"/>
      <c r="G908" s="232"/>
      <c r="H908" s="385"/>
      <c r="I908" s="385"/>
      <c r="J908" s="385"/>
    </row>
    <row r="909" s="379" customFormat="1" customHeight="1" spans="5:10">
      <c r="E909" s="232"/>
      <c r="F909" s="385"/>
      <c r="G909" s="232"/>
      <c r="H909" s="385"/>
      <c r="I909" s="385"/>
      <c r="J909" s="385"/>
    </row>
    <row r="910" s="379" customFormat="1" customHeight="1" spans="5:10">
      <c r="E910" s="232"/>
      <c r="F910" s="385"/>
      <c r="G910" s="232"/>
      <c r="H910" s="385"/>
      <c r="I910" s="385"/>
      <c r="J910" s="385"/>
    </row>
    <row r="911" s="379" customFormat="1" customHeight="1" spans="5:10">
      <c r="E911" s="232"/>
      <c r="F911" s="385"/>
      <c r="G911" s="232"/>
      <c r="H911" s="385"/>
      <c r="I911" s="385"/>
      <c r="J911" s="385"/>
    </row>
    <row r="912" s="379" customFormat="1" customHeight="1" spans="5:10">
      <c r="E912" s="232"/>
      <c r="F912" s="385"/>
      <c r="G912" s="232"/>
      <c r="H912" s="385"/>
      <c r="I912" s="385"/>
      <c r="J912" s="385"/>
    </row>
    <row r="913" s="379" customFormat="1" customHeight="1" spans="5:10">
      <c r="E913" s="232"/>
      <c r="F913" s="385"/>
      <c r="G913" s="232"/>
      <c r="H913" s="385"/>
      <c r="I913" s="385"/>
      <c r="J913" s="385"/>
    </row>
    <row r="914" s="379" customFormat="1" customHeight="1" spans="5:10">
      <c r="E914" s="232"/>
      <c r="F914" s="385"/>
      <c r="G914" s="232"/>
      <c r="H914" s="385"/>
      <c r="I914" s="385"/>
      <c r="J914" s="385"/>
    </row>
    <row r="915" s="379" customFormat="1" customHeight="1" spans="5:10">
      <c r="E915" s="232"/>
      <c r="F915" s="385"/>
      <c r="G915" s="232"/>
      <c r="H915" s="385"/>
      <c r="I915" s="385"/>
      <c r="J915" s="385"/>
    </row>
    <row r="916" s="379" customFormat="1" customHeight="1" spans="5:10">
      <c r="E916" s="232"/>
      <c r="F916" s="385"/>
      <c r="G916" s="232"/>
      <c r="H916" s="385"/>
      <c r="I916" s="385"/>
      <c r="J916" s="385"/>
    </row>
    <row r="917" s="379" customFormat="1" customHeight="1" spans="5:10">
      <c r="E917" s="232"/>
      <c r="F917" s="385"/>
      <c r="G917" s="232"/>
      <c r="H917" s="385"/>
      <c r="I917" s="385"/>
      <c r="J917" s="385"/>
    </row>
    <row r="918" s="379" customFormat="1" customHeight="1" spans="5:10">
      <c r="E918" s="232"/>
      <c r="F918" s="385"/>
      <c r="G918" s="232"/>
      <c r="H918" s="385"/>
      <c r="I918" s="385"/>
      <c r="J918" s="385"/>
    </row>
    <row r="919" s="379" customFormat="1" customHeight="1" spans="5:10">
      <c r="E919" s="232"/>
      <c r="F919" s="385"/>
      <c r="G919" s="232"/>
      <c r="H919" s="385"/>
      <c r="I919" s="385"/>
      <c r="J919" s="385"/>
    </row>
    <row r="920" s="379" customFormat="1" customHeight="1" spans="5:10">
      <c r="E920" s="232"/>
      <c r="F920" s="385"/>
      <c r="G920" s="232"/>
      <c r="H920" s="385"/>
      <c r="I920" s="385"/>
      <c r="J920" s="385"/>
    </row>
    <row r="921" s="379" customFormat="1" customHeight="1" spans="5:10">
      <c r="E921" s="232"/>
      <c r="F921" s="385"/>
      <c r="G921" s="232"/>
      <c r="H921" s="385"/>
      <c r="I921" s="385"/>
      <c r="J921" s="385"/>
    </row>
    <row r="922" s="379" customFormat="1" customHeight="1" spans="5:10">
      <c r="E922" s="232"/>
      <c r="F922" s="385"/>
      <c r="G922" s="232"/>
      <c r="H922" s="385"/>
      <c r="I922" s="385"/>
      <c r="J922" s="385"/>
    </row>
    <row r="923" s="379" customFormat="1" customHeight="1" spans="5:10">
      <c r="E923" s="232"/>
      <c r="F923" s="385"/>
      <c r="G923" s="232"/>
      <c r="H923" s="385"/>
      <c r="I923" s="385"/>
      <c r="J923" s="385"/>
    </row>
    <row r="924" s="379" customFormat="1" customHeight="1" spans="5:10">
      <c r="E924" s="232"/>
      <c r="F924" s="385"/>
      <c r="G924" s="232"/>
      <c r="H924" s="385"/>
      <c r="I924" s="385"/>
      <c r="J924" s="385"/>
    </row>
    <row r="925" s="379" customFormat="1" customHeight="1" spans="5:10">
      <c r="E925" s="232"/>
      <c r="F925" s="385"/>
      <c r="G925" s="232"/>
      <c r="H925" s="385"/>
      <c r="I925" s="385"/>
      <c r="J925" s="385"/>
    </row>
    <row r="926" s="379" customFormat="1" customHeight="1" spans="5:10">
      <c r="E926" s="232"/>
      <c r="F926" s="385"/>
      <c r="G926" s="232"/>
      <c r="H926" s="385"/>
      <c r="I926" s="385"/>
      <c r="J926" s="385"/>
    </row>
    <row r="927" s="379" customFormat="1" customHeight="1" spans="5:10">
      <c r="E927" s="232"/>
      <c r="F927" s="385"/>
      <c r="G927" s="232"/>
      <c r="H927" s="385"/>
      <c r="I927" s="385"/>
      <c r="J927" s="385"/>
    </row>
    <row r="928" s="379" customFormat="1" customHeight="1" spans="5:10">
      <c r="E928" s="232"/>
      <c r="F928" s="385"/>
      <c r="G928" s="232"/>
      <c r="H928" s="385"/>
      <c r="I928" s="385"/>
      <c r="J928" s="385"/>
    </row>
    <row r="929" s="379" customFormat="1" customHeight="1" spans="5:10">
      <c r="E929" s="232"/>
      <c r="F929" s="385"/>
      <c r="G929" s="232"/>
      <c r="H929" s="385"/>
      <c r="I929" s="385"/>
      <c r="J929" s="385"/>
    </row>
    <row r="930" s="379" customFormat="1" customHeight="1" spans="5:10">
      <c r="E930" s="232"/>
      <c r="F930" s="385"/>
      <c r="G930" s="232"/>
      <c r="H930" s="385"/>
      <c r="I930" s="385"/>
      <c r="J930" s="385"/>
    </row>
    <row r="931" s="379" customFormat="1" customHeight="1" spans="5:10">
      <c r="E931" s="232"/>
      <c r="F931" s="385"/>
      <c r="G931" s="232"/>
      <c r="H931" s="385"/>
      <c r="I931" s="385"/>
      <c r="J931" s="385"/>
    </row>
    <row r="932" s="379" customFormat="1" customHeight="1" spans="5:10">
      <c r="E932" s="232"/>
      <c r="F932" s="385"/>
      <c r="G932" s="232"/>
      <c r="H932" s="385"/>
      <c r="I932" s="385"/>
      <c r="J932" s="385"/>
    </row>
    <row r="933" s="379" customFormat="1" customHeight="1" spans="5:10">
      <c r="E933" s="232"/>
      <c r="F933" s="385"/>
      <c r="G933" s="232"/>
      <c r="H933" s="385"/>
      <c r="I933" s="385"/>
      <c r="J933" s="385"/>
    </row>
    <row r="934" s="379" customFormat="1" customHeight="1" spans="5:10">
      <c r="E934" s="232"/>
      <c r="F934" s="385"/>
      <c r="G934" s="232"/>
      <c r="H934" s="385"/>
      <c r="I934" s="385"/>
      <c r="J934" s="385"/>
    </row>
    <row r="935" s="379" customFormat="1" customHeight="1" spans="5:10">
      <c r="E935" s="232"/>
      <c r="F935" s="385"/>
      <c r="G935" s="232"/>
      <c r="H935" s="385"/>
      <c r="I935" s="385"/>
      <c r="J935" s="385"/>
    </row>
    <row r="936" s="379" customFormat="1" customHeight="1" spans="5:10">
      <c r="E936" s="232"/>
      <c r="F936" s="385"/>
      <c r="G936" s="232"/>
      <c r="H936" s="385"/>
      <c r="I936" s="385"/>
      <c r="J936" s="385"/>
    </row>
    <row r="937" s="379" customFormat="1" customHeight="1" spans="5:10">
      <c r="E937" s="232"/>
      <c r="F937" s="385"/>
      <c r="G937" s="232"/>
      <c r="H937" s="385"/>
      <c r="I937" s="385"/>
      <c r="J937" s="385"/>
    </row>
    <row r="938" s="379" customFormat="1" customHeight="1" spans="5:10">
      <c r="E938" s="232"/>
      <c r="F938" s="385"/>
      <c r="G938" s="232"/>
      <c r="H938" s="385"/>
      <c r="I938" s="385"/>
      <c r="J938" s="385"/>
    </row>
    <row r="939" s="379" customFormat="1" customHeight="1" spans="5:10">
      <c r="E939" s="232"/>
      <c r="F939" s="385"/>
      <c r="G939" s="232"/>
      <c r="H939" s="385"/>
      <c r="I939" s="385"/>
      <c r="J939" s="385"/>
    </row>
    <row r="940" s="379" customFormat="1" customHeight="1" spans="5:10">
      <c r="E940" s="232"/>
      <c r="F940" s="385"/>
      <c r="G940" s="232"/>
      <c r="H940" s="385"/>
      <c r="I940" s="385"/>
      <c r="J940" s="385"/>
    </row>
    <row r="941" s="379" customFormat="1" customHeight="1" spans="5:10">
      <c r="E941" s="232"/>
      <c r="F941" s="385"/>
      <c r="G941" s="232"/>
      <c r="H941" s="385"/>
      <c r="I941" s="385"/>
      <c r="J941" s="385"/>
    </row>
    <row r="942" s="379" customFormat="1" customHeight="1" spans="5:10">
      <c r="E942" s="232"/>
      <c r="F942" s="385"/>
      <c r="G942" s="232"/>
      <c r="H942" s="385"/>
      <c r="I942" s="385"/>
      <c r="J942" s="385"/>
    </row>
    <row r="943" s="379" customFormat="1" customHeight="1" spans="5:10">
      <c r="E943" s="232"/>
      <c r="F943" s="385"/>
      <c r="G943" s="232"/>
      <c r="H943" s="385"/>
      <c r="I943" s="385"/>
      <c r="J943" s="385"/>
    </row>
    <row r="944" s="379" customFormat="1" customHeight="1" spans="5:10">
      <c r="E944" s="232"/>
      <c r="F944" s="385"/>
      <c r="G944" s="232"/>
      <c r="H944" s="385"/>
      <c r="I944" s="385"/>
      <c r="J944" s="385"/>
    </row>
    <row r="945" s="379" customFormat="1" customHeight="1" spans="5:10">
      <c r="E945" s="232"/>
      <c r="F945" s="385"/>
      <c r="G945" s="232"/>
      <c r="H945" s="385"/>
      <c r="I945" s="385"/>
      <c r="J945" s="385"/>
    </row>
    <row r="946" s="379" customFormat="1" customHeight="1" spans="5:10">
      <c r="E946" s="232"/>
      <c r="F946" s="385"/>
      <c r="G946" s="232"/>
      <c r="H946" s="385"/>
      <c r="I946" s="385"/>
      <c r="J946" s="385"/>
    </row>
    <row r="947" s="379" customFormat="1" customHeight="1" spans="5:10">
      <c r="E947" s="232"/>
      <c r="F947" s="385"/>
      <c r="G947" s="232"/>
      <c r="H947" s="385"/>
      <c r="I947" s="385"/>
      <c r="J947" s="385"/>
    </row>
    <row r="948" s="379" customFormat="1" customHeight="1" spans="5:10">
      <c r="E948" s="232"/>
      <c r="F948" s="385"/>
      <c r="G948" s="232"/>
      <c r="H948" s="385"/>
      <c r="I948" s="385"/>
      <c r="J948" s="385"/>
    </row>
    <row r="949" s="379" customFormat="1" customHeight="1" spans="5:10">
      <c r="E949" s="232"/>
      <c r="F949" s="385"/>
      <c r="G949" s="232"/>
      <c r="H949" s="385"/>
      <c r="I949" s="385"/>
      <c r="J949" s="385"/>
    </row>
    <row r="950" s="379" customFormat="1" customHeight="1" spans="5:10">
      <c r="E950" s="232"/>
      <c r="F950" s="385"/>
      <c r="G950" s="232"/>
      <c r="H950" s="385"/>
      <c r="I950" s="385"/>
      <c r="J950" s="385"/>
    </row>
    <row r="951" s="379" customFormat="1" customHeight="1" spans="5:10">
      <c r="E951" s="232"/>
      <c r="F951" s="385"/>
      <c r="G951" s="232"/>
      <c r="H951" s="385"/>
      <c r="I951" s="385"/>
      <c r="J951" s="385"/>
    </row>
    <row r="952" s="379" customFormat="1" customHeight="1" spans="5:10">
      <c r="E952" s="232"/>
      <c r="F952" s="385"/>
      <c r="G952" s="232"/>
      <c r="H952" s="385"/>
      <c r="I952" s="385"/>
      <c r="J952" s="385"/>
    </row>
    <row r="953" s="379" customFormat="1" customHeight="1" spans="5:10">
      <c r="E953" s="232"/>
      <c r="F953" s="385"/>
      <c r="G953" s="232"/>
      <c r="H953" s="385"/>
      <c r="I953" s="385"/>
      <c r="J953" s="385"/>
    </row>
    <row r="954" s="379" customFormat="1" customHeight="1" spans="5:10">
      <c r="E954" s="232"/>
      <c r="F954" s="385"/>
      <c r="G954" s="232"/>
      <c r="H954" s="385"/>
      <c r="I954" s="385"/>
      <c r="J954" s="385"/>
    </row>
    <row r="955" s="379" customFormat="1" customHeight="1" spans="5:10">
      <c r="E955" s="232"/>
      <c r="F955" s="385"/>
      <c r="G955" s="232"/>
      <c r="H955" s="385"/>
      <c r="I955" s="385"/>
      <c r="J955" s="385"/>
    </row>
    <row r="956" s="379" customFormat="1" customHeight="1" spans="5:10">
      <c r="E956" s="232"/>
      <c r="F956" s="385"/>
      <c r="G956" s="232"/>
      <c r="H956" s="385"/>
      <c r="I956" s="385"/>
      <c r="J956" s="385"/>
    </row>
    <row r="957" s="379" customFormat="1" customHeight="1" spans="5:10">
      <c r="E957" s="232"/>
      <c r="F957" s="385"/>
      <c r="G957" s="232"/>
      <c r="H957" s="385"/>
      <c r="I957" s="385"/>
      <c r="J957" s="385"/>
    </row>
    <row r="958" s="379" customFormat="1" customHeight="1" spans="5:10">
      <c r="E958" s="232"/>
      <c r="F958" s="385"/>
      <c r="G958" s="232"/>
      <c r="H958" s="385"/>
      <c r="I958" s="385"/>
      <c r="J958" s="385"/>
    </row>
    <row r="959" s="379" customFormat="1" customHeight="1" spans="5:10">
      <c r="E959" s="232"/>
      <c r="F959" s="385"/>
      <c r="G959" s="232"/>
      <c r="H959" s="385"/>
      <c r="I959" s="385"/>
      <c r="J959" s="385"/>
    </row>
    <row r="960" s="379" customFormat="1" customHeight="1" spans="5:10">
      <c r="E960" s="232"/>
      <c r="F960" s="385"/>
      <c r="G960" s="232"/>
      <c r="H960" s="385"/>
      <c r="I960" s="385"/>
      <c r="J960" s="385"/>
    </row>
    <row r="961" s="379" customFormat="1" customHeight="1" spans="5:10">
      <c r="E961" s="232"/>
      <c r="F961" s="385"/>
      <c r="G961" s="232"/>
      <c r="H961" s="385"/>
      <c r="I961" s="385"/>
      <c r="J961" s="385"/>
    </row>
    <row r="962" s="379" customFormat="1" customHeight="1" spans="5:10">
      <c r="E962" s="232"/>
      <c r="F962" s="385"/>
      <c r="G962" s="232"/>
      <c r="H962" s="385"/>
      <c r="I962" s="385"/>
      <c r="J962" s="385"/>
    </row>
    <row r="963" s="379" customFormat="1" customHeight="1" spans="5:10">
      <c r="E963" s="232"/>
      <c r="F963" s="385"/>
      <c r="G963" s="232"/>
      <c r="H963" s="385"/>
      <c r="I963" s="385"/>
      <c r="J963" s="385"/>
    </row>
    <row r="964" s="379" customFormat="1" customHeight="1" spans="5:10">
      <c r="E964" s="232"/>
      <c r="F964" s="385"/>
      <c r="G964" s="232"/>
      <c r="H964" s="385"/>
      <c r="I964" s="385"/>
      <c r="J964" s="385"/>
    </row>
    <row r="965" s="379" customFormat="1" customHeight="1" spans="5:10">
      <c r="E965" s="232"/>
      <c r="F965" s="385"/>
      <c r="G965" s="232"/>
      <c r="H965" s="385"/>
      <c r="I965" s="385"/>
      <c r="J965" s="385"/>
    </row>
    <row r="966" s="379" customFormat="1" customHeight="1" spans="5:10">
      <c r="E966" s="232"/>
      <c r="F966" s="385"/>
      <c r="G966" s="232"/>
      <c r="H966" s="385"/>
      <c r="I966" s="385"/>
      <c r="J966" s="385"/>
    </row>
    <row r="967" s="379" customFormat="1" customHeight="1" spans="5:10">
      <c r="E967" s="232"/>
      <c r="F967" s="385"/>
      <c r="G967" s="232"/>
      <c r="H967" s="385"/>
      <c r="I967" s="385"/>
      <c r="J967" s="385"/>
    </row>
    <row r="968" s="379" customFormat="1" customHeight="1" spans="5:10">
      <c r="E968" s="232"/>
      <c r="F968" s="385"/>
      <c r="G968" s="232"/>
      <c r="H968" s="385"/>
      <c r="I968" s="385"/>
      <c r="J968" s="385"/>
    </row>
    <row r="969" s="379" customFormat="1" customHeight="1" spans="5:10">
      <c r="E969" s="232"/>
      <c r="F969" s="385"/>
      <c r="G969" s="232"/>
      <c r="H969" s="385"/>
      <c r="I969" s="385"/>
      <c r="J969" s="385"/>
    </row>
    <row r="970" s="379" customFormat="1" customHeight="1" spans="5:10">
      <c r="E970" s="232"/>
      <c r="F970" s="385"/>
      <c r="G970" s="232"/>
      <c r="H970" s="385"/>
      <c r="I970" s="385"/>
      <c r="J970" s="385"/>
    </row>
    <row r="971" s="379" customFormat="1" customHeight="1" spans="5:10">
      <c r="E971" s="232"/>
      <c r="F971" s="385"/>
      <c r="G971" s="232"/>
      <c r="H971" s="385"/>
      <c r="I971" s="385"/>
      <c r="J971" s="385"/>
    </row>
    <row r="972" s="379" customFormat="1" customHeight="1" spans="5:10">
      <c r="E972" s="232"/>
      <c r="F972" s="385"/>
      <c r="G972" s="232"/>
      <c r="H972" s="385"/>
      <c r="I972" s="385"/>
      <c r="J972" s="385"/>
    </row>
    <row r="973" s="379" customFormat="1" customHeight="1" spans="5:10">
      <c r="E973" s="232"/>
      <c r="F973" s="385"/>
      <c r="G973" s="232"/>
      <c r="H973" s="385"/>
      <c r="I973" s="385"/>
      <c r="J973" s="385"/>
    </row>
    <row r="974" s="379" customFormat="1" customHeight="1" spans="5:10">
      <c r="E974" s="232"/>
      <c r="F974" s="385"/>
      <c r="G974" s="232"/>
      <c r="H974" s="385"/>
      <c r="I974" s="385"/>
      <c r="J974" s="385"/>
    </row>
    <row r="975" s="379" customFormat="1" customHeight="1" spans="5:10">
      <c r="E975" s="232"/>
      <c r="F975" s="385"/>
      <c r="G975" s="232"/>
      <c r="H975" s="385"/>
      <c r="I975" s="385"/>
      <c r="J975" s="385"/>
    </row>
    <row r="976" s="379" customFormat="1" customHeight="1" spans="5:10">
      <c r="E976" s="232"/>
      <c r="F976" s="385"/>
      <c r="G976" s="232"/>
      <c r="H976" s="385"/>
      <c r="I976" s="385"/>
      <c r="J976" s="385"/>
    </row>
    <row r="977" s="379" customFormat="1" customHeight="1" spans="5:10">
      <c r="E977" s="232"/>
      <c r="F977" s="385"/>
      <c r="G977" s="232"/>
      <c r="H977" s="385"/>
      <c r="I977" s="385"/>
      <c r="J977" s="385"/>
    </row>
    <row r="978" s="379" customFormat="1" customHeight="1" spans="5:10">
      <c r="E978" s="232"/>
      <c r="F978" s="385"/>
      <c r="G978" s="232"/>
      <c r="H978" s="385"/>
      <c r="I978" s="385"/>
      <c r="J978" s="385"/>
    </row>
    <row r="979" s="379" customFormat="1" customHeight="1" spans="5:10">
      <c r="E979" s="232"/>
      <c r="F979" s="385"/>
      <c r="G979" s="232"/>
      <c r="H979" s="385"/>
      <c r="I979" s="385"/>
      <c r="J979" s="385"/>
    </row>
    <row r="980" s="379" customFormat="1" customHeight="1" spans="5:10">
      <c r="E980" s="232"/>
      <c r="F980" s="385"/>
      <c r="G980" s="232"/>
      <c r="H980" s="385"/>
      <c r="I980" s="385"/>
      <c r="J980" s="385"/>
    </row>
    <row r="981" s="379" customFormat="1" customHeight="1" spans="5:10">
      <c r="E981" s="232"/>
      <c r="F981" s="385"/>
      <c r="G981" s="232"/>
      <c r="H981" s="385"/>
      <c r="I981" s="385"/>
      <c r="J981" s="385"/>
    </row>
    <row r="982" s="379" customFormat="1" customHeight="1" spans="5:10">
      <c r="E982" s="232"/>
      <c r="F982" s="385"/>
      <c r="G982" s="232"/>
      <c r="H982" s="385"/>
      <c r="I982" s="385"/>
      <c r="J982" s="385"/>
    </row>
    <row r="983" s="379" customFormat="1" customHeight="1" spans="5:10">
      <c r="E983" s="232"/>
      <c r="F983" s="385"/>
      <c r="G983" s="232"/>
      <c r="H983" s="385"/>
      <c r="I983" s="385"/>
      <c r="J983" s="385"/>
    </row>
    <row r="984" s="379" customFormat="1" customHeight="1" spans="5:10">
      <c r="E984" s="232"/>
      <c r="F984" s="385"/>
      <c r="G984" s="232"/>
      <c r="H984" s="385"/>
      <c r="I984" s="385"/>
      <c r="J984" s="385"/>
    </row>
    <row r="985" s="379" customFormat="1" customHeight="1" spans="5:10">
      <c r="E985" s="232"/>
      <c r="F985" s="385"/>
      <c r="G985" s="232"/>
      <c r="H985" s="385"/>
      <c r="I985" s="385"/>
      <c r="J985" s="385"/>
    </row>
    <row r="986" s="379" customFormat="1" customHeight="1" spans="5:10">
      <c r="E986" s="232"/>
      <c r="F986" s="385"/>
      <c r="G986" s="232"/>
      <c r="H986" s="385"/>
      <c r="I986" s="385"/>
      <c r="J986" s="385"/>
    </row>
    <row r="987" s="379" customFormat="1" customHeight="1" spans="5:10">
      <c r="E987" s="232"/>
      <c r="F987" s="385"/>
      <c r="G987" s="232"/>
      <c r="H987" s="385"/>
      <c r="I987" s="385"/>
      <c r="J987" s="385"/>
    </row>
    <row r="988" s="379" customFormat="1" customHeight="1" spans="5:10">
      <c r="E988" s="232"/>
      <c r="F988" s="385"/>
      <c r="G988" s="232"/>
      <c r="H988" s="385"/>
      <c r="I988" s="385"/>
      <c r="J988" s="385"/>
    </row>
    <row r="989" s="379" customFormat="1" customHeight="1" spans="5:10">
      <c r="E989" s="232"/>
      <c r="F989" s="385"/>
      <c r="G989" s="232"/>
      <c r="H989" s="385"/>
      <c r="I989" s="385"/>
      <c r="J989" s="385"/>
    </row>
    <row r="990" s="379" customFormat="1" customHeight="1" spans="5:10">
      <c r="E990" s="232"/>
      <c r="F990" s="385"/>
      <c r="G990" s="232"/>
      <c r="H990" s="385"/>
      <c r="I990" s="385"/>
      <c r="J990" s="385"/>
    </row>
    <row r="991" s="379" customFormat="1" customHeight="1" spans="5:10">
      <c r="E991" s="232"/>
      <c r="F991" s="385"/>
      <c r="G991" s="232"/>
      <c r="H991" s="385"/>
      <c r="I991" s="385"/>
      <c r="J991" s="385"/>
    </row>
    <row r="992" s="379" customFormat="1" customHeight="1" spans="5:10">
      <c r="E992" s="232"/>
      <c r="F992" s="385"/>
      <c r="G992" s="232"/>
      <c r="H992" s="385"/>
      <c r="I992" s="385"/>
      <c r="J992" s="385"/>
    </row>
    <row r="993" s="379" customFormat="1" customHeight="1" spans="5:10">
      <c r="E993" s="232"/>
      <c r="F993" s="385"/>
      <c r="G993" s="232"/>
      <c r="H993" s="385"/>
      <c r="I993" s="385"/>
      <c r="J993" s="385"/>
    </row>
    <row r="994" s="379" customFormat="1" customHeight="1" spans="5:10">
      <c r="E994" s="232"/>
      <c r="F994" s="385"/>
      <c r="G994" s="232"/>
      <c r="H994" s="385"/>
      <c r="I994" s="385"/>
      <c r="J994" s="385"/>
    </row>
    <row r="995" s="379" customFormat="1" customHeight="1" spans="5:10">
      <c r="E995" s="232"/>
      <c r="F995" s="385"/>
      <c r="G995" s="232"/>
      <c r="H995" s="385"/>
      <c r="I995" s="385"/>
      <c r="J995" s="385"/>
    </row>
    <row r="996" s="379" customFormat="1" customHeight="1" spans="5:10">
      <c r="E996" s="232"/>
      <c r="F996" s="385"/>
      <c r="G996" s="232"/>
      <c r="H996" s="385"/>
      <c r="I996" s="385"/>
      <c r="J996" s="385"/>
    </row>
    <row r="997" s="379" customFormat="1" customHeight="1" spans="5:10">
      <c r="E997" s="232"/>
      <c r="F997" s="385"/>
      <c r="G997" s="232"/>
      <c r="H997" s="385"/>
      <c r="I997" s="385"/>
      <c r="J997" s="385"/>
    </row>
    <row r="998" s="379" customFormat="1" customHeight="1" spans="5:10">
      <c r="E998" s="232"/>
      <c r="F998" s="385"/>
      <c r="G998" s="232"/>
      <c r="H998" s="385"/>
      <c r="I998" s="385"/>
      <c r="J998" s="385"/>
    </row>
    <row r="999" s="379" customFormat="1" customHeight="1" spans="5:10">
      <c r="E999" s="232"/>
      <c r="F999" s="385"/>
      <c r="G999" s="232"/>
      <c r="H999" s="385"/>
      <c r="I999" s="385"/>
      <c r="J999" s="385"/>
    </row>
    <row r="1000" s="379" customFormat="1" customHeight="1" spans="5:10">
      <c r="E1000" s="232"/>
      <c r="F1000" s="385"/>
      <c r="G1000" s="232"/>
      <c r="H1000" s="385"/>
      <c r="I1000" s="385"/>
      <c r="J1000" s="385"/>
    </row>
    <row r="1001" s="379" customFormat="1" customHeight="1" spans="5:10">
      <c r="E1001" s="232"/>
      <c r="F1001" s="385"/>
      <c r="G1001" s="232"/>
      <c r="H1001" s="385"/>
      <c r="I1001" s="385"/>
      <c r="J1001" s="385"/>
    </row>
    <row r="1002" s="379" customFormat="1" customHeight="1" spans="5:10">
      <c r="E1002" s="232"/>
      <c r="F1002" s="385"/>
      <c r="G1002" s="232"/>
      <c r="H1002" s="385"/>
      <c r="I1002" s="385"/>
      <c r="J1002" s="385"/>
    </row>
    <row r="1003" s="379" customFormat="1" customHeight="1" spans="5:10">
      <c r="E1003" s="232"/>
      <c r="F1003" s="385"/>
      <c r="G1003" s="232"/>
      <c r="H1003" s="385"/>
      <c r="I1003" s="385"/>
      <c r="J1003" s="385"/>
    </row>
    <row r="1004" s="379" customFormat="1" customHeight="1" spans="5:10">
      <c r="E1004" s="232"/>
      <c r="F1004" s="385"/>
      <c r="G1004" s="232"/>
      <c r="H1004" s="385"/>
      <c r="I1004" s="385"/>
      <c r="J1004" s="385"/>
    </row>
    <row r="1005" s="379" customFormat="1" customHeight="1" spans="5:10">
      <c r="E1005" s="232"/>
      <c r="F1005" s="385"/>
      <c r="G1005" s="232"/>
      <c r="H1005" s="385"/>
      <c r="I1005" s="385"/>
      <c r="J1005" s="385"/>
    </row>
    <row r="1006" s="379" customFormat="1" customHeight="1" spans="5:10">
      <c r="E1006" s="232"/>
      <c r="F1006" s="385"/>
      <c r="G1006" s="232"/>
      <c r="H1006" s="385"/>
      <c r="I1006" s="385"/>
      <c r="J1006" s="385"/>
    </row>
    <row r="1007" s="379" customFormat="1" customHeight="1" spans="5:10">
      <c r="E1007" s="232"/>
      <c r="F1007" s="385"/>
      <c r="G1007" s="232"/>
      <c r="H1007" s="385"/>
      <c r="I1007" s="385"/>
      <c r="J1007" s="385"/>
    </row>
    <row r="1008" s="379" customFormat="1" customHeight="1" spans="5:10">
      <c r="E1008" s="232"/>
      <c r="F1008" s="385"/>
      <c r="G1008" s="232"/>
      <c r="H1008" s="385"/>
      <c r="I1008" s="385"/>
      <c r="J1008" s="385"/>
    </row>
    <row r="1009" s="379" customFormat="1" customHeight="1" spans="5:10">
      <c r="E1009" s="232"/>
      <c r="F1009" s="385"/>
      <c r="G1009" s="232"/>
      <c r="H1009" s="385"/>
      <c r="I1009" s="385"/>
      <c r="J1009" s="385"/>
    </row>
    <row r="1010" s="379" customFormat="1" customHeight="1" spans="5:10">
      <c r="E1010" s="232"/>
      <c r="F1010" s="385"/>
      <c r="G1010" s="232"/>
      <c r="H1010" s="385"/>
      <c r="I1010" s="385"/>
      <c r="J1010" s="385"/>
    </row>
    <row r="1011" s="379" customFormat="1" customHeight="1" spans="5:10">
      <c r="E1011" s="232"/>
      <c r="F1011" s="385"/>
      <c r="G1011" s="232"/>
      <c r="H1011" s="385"/>
      <c r="I1011" s="385"/>
      <c r="J1011" s="385"/>
    </row>
    <row r="1012" s="379" customFormat="1" customHeight="1" spans="5:10">
      <c r="E1012" s="232"/>
      <c r="F1012" s="385"/>
      <c r="G1012" s="232"/>
      <c r="H1012" s="385"/>
      <c r="I1012" s="385"/>
      <c r="J1012" s="385"/>
    </row>
    <row r="1013" s="379" customFormat="1" customHeight="1" spans="5:10">
      <c r="E1013" s="232"/>
      <c r="F1013" s="385"/>
      <c r="G1013" s="232"/>
      <c r="H1013" s="385"/>
      <c r="I1013" s="385"/>
      <c r="J1013" s="385"/>
    </row>
    <row r="1014" s="379" customFormat="1" customHeight="1" spans="5:10">
      <c r="E1014" s="232"/>
      <c r="F1014" s="385"/>
      <c r="G1014" s="232"/>
      <c r="H1014" s="385"/>
      <c r="I1014" s="385"/>
      <c r="J1014" s="385"/>
    </row>
    <row r="1015" s="379" customFormat="1" customHeight="1" spans="5:10">
      <c r="E1015" s="232"/>
      <c r="F1015" s="385"/>
      <c r="G1015" s="232"/>
      <c r="H1015" s="385"/>
      <c r="I1015" s="385"/>
      <c r="J1015" s="385"/>
    </row>
    <row r="1016" s="379" customFormat="1" customHeight="1" spans="5:10">
      <c r="E1016" s="232"/>
      <c r="F1016" s="385"/>
      <c r="G1016" s="232"/>
      <c r="H1016" s="385"/>
      <c r="I1016" s="385"/>
      <c r="J1016" s="385"/>
    </row>
    <row r="1017" s="379" customFormat="1" customHeight="1" spans="5:10">
      <c r="E1017" s="232"/>
      <c r="F1017" s="385"/>
      <c r="G1017" s="232"/>
      <c r="H1017" s="385"/>
      <c r="I1017" s="385"/>
      <c r="J1017" s="385"/>
    </row>
    <row r="1018" s="379" customFormat="1" customHeight="1" spans="5:10">
      <c r="E1018" s="232"/>
      <c r="F1018" s="385"/>
      <c r="G1018" s="232"/>
      <c r="H1018" s="385"/>
      <c r="I1018" s="385"/>
      <c r="J1018" s="385"/>
    </row>
    <row r="1019" s="379" customFormat="1" customHeight="1" spans="5:10">
      <c r="E1019" s="232"/>
      <c r="F1019" s="385"/>
      <c r="G1019" s="232"/>
      <c r="H1019" s="385"/>
      <c r="I1019" s="385"/>
      <c r="J1019" s="385"/>
    </row>
    <row r="1020" s="379" customFormat="1" customHeight="1" spans="5:10">
      <c r="E1020" s="232"/>
      <c r="F1020" s="385"/>
      <c r="G1020" s="232"/>
      <c r="H1020" s="385"/>
      <c r="I1020" s="385"/>
      <c r="J1020" s="385"/>
    </row>
    <row r="1021" s="379" customFormat="1" customHeight="1" spans="5:10">
      <c r="E1021" s="232"/>
      <c r="F1021" s="385"/>
      <c r="G1021" s="232"/>
      <c r="H1021" s="385"/>
      <c r="I1021" s="385"/>
      <c r="J1021" s="385"/>
    </row>
    <row r="1022" s="379" customFormat="1" customHeight="1" spans="5:10">
      <c r="E1022" s="232"/>
      <c r="F1022" s="385"/>
      <c r="G1022" s="232"/>
      <c r="H1022" s="385"/>
      <c r="I1022" s="385"/>
      <c r="J1022" s="385"/>
    </row>
    <row r="1023" s="379" customFormat="1" customHeight="1" spans="5:10">
      <c r="E1023" s="232"/>
      <c r="F1023" s="385"/>
      <c r="G1023" s="232"/>
      <c r="H1023" s="385"/>
      <c r="I1023" s="385"/>
      <c r="J1023" s="385"/>
    </row>
    <row r="1024" s="379" customFormat="1" customHeight="1" spans="5:10">
      <c r="E1024" s="232"/>
      <c r="F1024" s="385"/>
      <c r="G1024" s="232"/>
      <c r="H1024" s="385"/>
      <c r="I1024" s="385"/>
      <c r="J1024" s="385"/>
    </row>
    <row r="1025" s="379" customFormat="1" customHeight="1" spans="5:10">
      <c r="E1025" s="232"/>
      <c r="F1025" s="385"/>
      <c r="G1025" s="232"/>
      <c r="H1025" s="385"/>
      <c r="I1025" s="385"/>
      <c r="J1025" s="385"/>
    </row>
    <row r="1026" s="379" customFormat="1" customHeight="1" spans="5:10">
      <c r="E1026" s="232"/>
      <c r="F1026" s="385"/>
      <c r="G1026" s="232"/>
      <c r="H1026" s="385"/>
      <c r="I1026" s="385"/>
      <c r="J1026" s="385"/>
    </row>
    <row r="1027" s="379" customFormat="1" customHeight="1" spans="5:10">
      <c r="E1027" s="232"/>
      <c r="F1027" s="385"/>
      <c r="G1027" s="232"/>
      <c r="H1027" s="385"/>
      <c r="I1027" s="385"/>
      <c r="J1027" s="385"/>
    </row>
    <row r="1028" s="379" customFormat="1" customHeight="1" spans="5:10">
      <c r="E1028" s="232"/>
      <c r="F1028" s="385"/>
      <c r="G1028" s="232"/>
      <c r="H1028" s="385"/>
      <c r="I1028" s="385"/>
      <c r="J1028" s="385"/>
    </row>
    <row r="1029" s="379" customFormat="1" customHeight="1" spans="5:10">
      <c r="E1029" s="232"/>
      <c r="F1029" s="385"/>
      <c r="G1029" s="232"/>
      <c r="H1029" s="385"/>
      <c r="I1029" s="385"/>
      <c r="J1029" s="385"/>
    </row>
    <row r="1030" s="379" customFormat="1" customHeight="1" spans="5:10">
      <c r="E1030" s="232"/>
      <c r="F1030" s="385"/>
      <c r="G1030" s="232"/>
      <c r="H1030" s="385"/>
      <c r="I1030" s="385"/>
      <c r="J1030" s="385"/>
    </row>
    <row r="1031" s="379" customFormat="1" customHeight="1" spans="5:10">
      <c r="E1031" s="232"/>
      <c r="F1031" s="385"/>
      <c r="G1031" s="232"/>
      <c r="H1031" s="385"/>
      <c r="I1031" s="385"/>
      <c r="J1031" s="385"/>
    </row>
    <row r="1032" s="379" customFormat="1" customHeight="1" spans="5:10">
      <c r="E1032" s="232"/>
      <c r="F1032" s="385"/>
      <c r="G1032" s="232"/>
      <c r="H1032" s="385"/>
      <c r="I1032" s="385"/>
      <c r="J1032" s="385"/>
    </row>
    <row r="1033" s="379" customFormat="1" customHeight="1" spans="5:10">
      <c r="E1033" s="232"/>
      <c r="F1033" s="385"/>
      <c r="G1033" s="232"/>
      <c r="H1033" s="385"/>
      <c r="I1033" s="385"/>
      <c r="J1033" s="385"/>
    </row>
    <row r="1034" s="379" customFormat="1" customHeight="1" spans="5:10">
      <c r="E1034" s="232"/>
      <c r="F1034" s="385"/>
      <c r="G1034" s="232"/>
      <c r="H1034" s="385"/>
      <c r="I1034" s="385"/>
      <c r="J1034" s="385"/>
    </row>
    <row r="1035" s="379" customFormat="1" customHeight="1" spans="5:10">
      <c r="E1035" s="232"/>
      <c r="F1035" s="385"/>
      <c r="G1035" s="232"/>
      <c r="H1035" s="385"/>
      <c r="I1035" s="385"/>
      <c r="J1035" s="385"/>
    </row>
    <row r="1036" s="379" customFormat="1" customHeight="1" spans="5:10">
      <c r="E1036" s="232"/>
      <c r="F1036" s="385"/>
      <c r="G1036" s="232"/>
      <c r="H1036" s="385"/>
      <c r="I1036" s="385"/>
      <c r="J1036" s="385"/>
    </row>
    <row r="1037" s="379" customFormat="1" customHeight="1" spans="5:10">
      <c r="E1037" s="232"/>
      <c r="F1037" s="385"/>
      <c r="G1037" s="232"/>
      <c r="H1037" s="385"/>
      <c r="I1037" s="385"/>
      <c r="J1037" s="385"/>
    </row>
    <row r="1038" s="379" customFormat="1" customHeight="1" spans="5:10">
      <c r="E1038" s="232"/>
      <c r="F1038" s="385"/>
      <c r="G1038" s="232"/>
      <c r="H1038" s="385"/>
      <c r="I1038" s="385"/>
      <c r="J1038" s="385"/>
    </row>
    <row r="1039" s="379" customFormat="1" customHeight="1" spans="5:10">
      <c r="E1039" s="232"/>
      <c r="F1039" s="385"/>
      <c r="G1039" s="232"/>
      <c r="H1039" s="385"/>
      <c r="I1039" s="385"/>
      <c r="J1039" s="385"/>
    </row>
    <row r="1040" s="379" customFormat="1" customHeight="1" spans="5:10">
      <c r="E1040" s="232"/>
      <c r="F1040" s="385"/>
      <c r="G1040" s="232"/>
      <c r="H1040" s="385"/>
      <c r="I1040" s="385"/>
      <c r="J1040" s="385"/>
    </row>
    <row r="1041" s="379" customFormat="1" customHeight="1" spans="5:10">
      <c r="E1041" s="232"/>
      <c r="F1041" s="385"/>
      <c r="G1041" s="232"/>
      <c r="H1041" s="385"/>
      <c r="I1041" s="385"/>
      <c r="J1041" s="385"/>
    </row>
    <row r="1042" s="379" customFormat="1" customHeight="1" spans="5:10">
      <c r="E1042" s="232"/>
      <c r="F1042" s="385"/>
      <c r="G1042" s="232"/>
      <c r="H1042" s="385"/>
      <c r="I1042" s="385"/>
      <c r="J1042" s="385"/>
    </row>
    <row r="1043" s="379" customFormat="1" customHeight="1" spans="5:10">
      <c r="E1043" s="232"/>
      <c r="F1043" s="385"/>
      <c r="G1043" s="232"/>
      <c r="H1043" s="385"/>
      <c r="I1043" s="385"/>
      <c r="J1043" s="385"/>
    </row>
    <row r="1044" s="379" customFormat="1" customHeight="1" spans="5:10">
      <c r="E1044" s="232"/>
      <c r="F1044" s="385"/>
      <c r="G1044" s="232"/>
      <c r="H1044" s="385"/>
      <c r="I1044" s="385"/>
      <c r="J1044" s="385"/>
    </row>
    <row r="1045" s="379" customFormat="1" customHeight="1" spans="5:10">
      <c r="E1045" s="232"/>
      <c r="F1045" s="385"/>
      <c r="G1045" s="232"/>
      <c r="H1045" s="385"/>
      <c r="I1045" s="385"/>
      <c r="J1045" s="385"/>
    </row>
    <row r="1046" s="379" customFormat="1" customHeight="1" spans="5:10">
      <c r="E1046" s="232"/>
      <c r="F1046" s="385"/>
      <c r="G1046" s="232"/>
      <c r="H1046" s="385"/>
      <c r="I1046" s="385"/>
      <c r="J1046" s="385"/>
    </row>
    <row r="1047" s="379" customFormat="1" customHeight="1" spans="5:10">
      <c r="E1047" s="232"/>
      <c r="F1047" s="385"/>
      <c r="G1047" s="232"/>
      <c r="H1047" s="385"/>
      <c r="I1047" s="385"/>
      <c r="J1047" s="385"/>
    </row>
    <row r="1048" s="379" customFormat="1" customHeight="1" spans="5:10">
      <c r="E1048" s="232"/>
      <c r="F1048" s="385"/>
      <c r="G1048" s="232"/>
      <c r="H1048" s="385"/>
      <c r="I1048" s="385"/>
      <c r="J1048" s="385"/>
    </row>
    <row r="1049" s="379" customFormat="1" customHeight="1" spans="5:10">
      <c r="E1049" s="232"/>
      <c r="F1049" s="385"/>
      <c r="G1049" s="232"/>
      <c r="H1049" s="385"/>
      <c r="I1049" s="385"/>
      <c r="J1049" s="385"/>
    </row>
    <row r="1050" s="379" customFormat="1" customHeight="1" spans="5:10">
      <c r="E1050" s="232"/>
      <c r="F1050" s="385"/>
      <c r="G1050" s="232"/>
      <c r="H1050" s="385"/>
      <c r="I1050" s="385"/>
      <c r="J1050" s="385"/>
    </row>
    <row r="1051" s="379" customFormat="1" customHeight="1" spans="5:10">
      <c r="E1051" s="232"/>
      <c r="F1051" s="385"/>
      <c r="G1051" s="232"/>
      <c r="H1051" s="385"/>
      <c r="I1051" s="385"/>
      <c r="J1051" s="385"/>
    </row>
    <row r="1052" s="379" customFormat="1" customHeight="1" spans="5:10">
      <c r="E1052" s="232"/>
      <c r="F1052" s="385"/>
      <c r="G1052" s="232"/>
      <c r="H1052" s="385"/>
      <c r="I1052" s="385"/>
      <c r="J1052" s="385"/>
    </row>
    <row r="1053" s="379" customFormat="1" customHeight="1" spans="5:10">
      <c r="E1053" s="232"/>
      <c r="F1053" s="385"/>
      <c r="G1053" s="232"/>
      <c r="H1053" s="385"/>
      <c r="I1053" s="385"/>
      <c r="J1053" s="385"/>
    </row>
    <row r="1054" s="379" customFormat="1" customHeight="1" spans="5:10">
      <c r="E1054" s="232"/>
      <c r="F1054" s="385"/>
      <c r="G1054" s="232"/>
      <c r="H1054" s="385"/>
      <c r="I1054" s="385"/>
      <c r="J1054" s="385"/>
    </row>
    <row r="1055" s="379" customFormat="1" customHeight="1" spans="5:10">
      <c r="E1055" s="232"/>
      <c r="F1055" s="385"/>
      <c r="G1055" s="232"/>
      <c r="H1055" s="385"/>
      <c r="I1055" s="385"/>
      <c r="J1055" s="385"/>
    </row>
    <row r="1056" s="379" customFormat="1" customHeight="1" spans="5:10">
      <c r="E1056" s="232"/>
      <c r="F1056" s="385"/>
      <c r="G1056" s="232"/>
      <c r="H1056" s="385"/>
      <c r="I1056" s="385"/>
      <c r="J1056" s="385"/>
    </row>
    <row r="1057" s="379" customFormat="1" customHeight="1" spans="5:10">
      <c r="E1057" s="232"/>
      <c r="F1057" s="385"/>
      <c r="G1057" s="232"/>
      <c r="H1057" s="385"/>
      <c r="I1057" s="385"/>
      <c r="J1057" s="385"/>
    </row>
    <row r="1058" s="379" customFormat="1" customHeight="1" spans="5:10">
      <c r="E1058" s="232"/>
      <c r="F1058" s="385"/>
      <c r="G1058" s="232"/>
      <c r="H1058" s="385"/>
      <c r="I1058" s="385"/>
      <c r="J1058" s="385"/>
    </row>
    <row r="1059" s="379" customFormat="1" customHeight="1" spans="5:10">
      <c r="E1059" s="232"/>
      <c r="F1059" s="385"/>
      <c r="G1059" s="232"/>
      <c r="H1059" s="385"/>
      <c r="I1059" s="385"/>
      <c r="J1059" s="385"/>
    </row>
    <row r="1060" s="379" customFormat="1" customHeight="1" spans="5:10">
      <c r="E1060" s="232"/>
      <c r="F1060" s="385"/>
      <c r="G1060" s="232"/>
      <c r="H1060" s="385"/>
      <c r="I1060" s="385"/>
      <c r="J1060" s="385"/>
    </row>
    <row r="1061" s="379" customFormat="1" customHeight="1" spans="5:10">
      <c r="E1061" s="232"/>
      <c r="F1061" s="385"/>
      <c r="G1061" s="232"/>
      <c r="H1061" s="385"/>
      <c r="I1061" s="385"/>
      <c r="J1061" s="385"/>
    </row>
    <row r="1062" s="379" customFormat="1" customHeight="1" spans="5:10">
      <c r="E1062" s="232"/>
      <c r="F1062" s="385"/>
      <c r="G1062" s="232"/>
      <c r="H1062" s="385"/>
      <c r="I1062" s="385"/>
      <c r="J1062" s="385"/>
    </row>
    <row r="1063" s="379" customFormat="1" customHeight="1" spans="5:10">
      <c r="E1063" s="232"/>
      <c r="F1063" s="385"/>
      <c r="G1063" s="232"/>
      <c r="H1063" s="385"/>
      <c r="I1063" s="385"/>
      <c r="J1063" s="385"/>
    </row>
    <row r="1064" s="379" customFormat="1" customHeight="1" spans="5:10">
      <c r="E1064" s="232"/>
      <c r="F1064" s="385"/>
      <c r="G1064" s="232"/>
      <c r="H1064" s="385"/>
      <c r="I1064" s="385"/>
      <c r="J1064" s="385"/>
    </row>
    <row r="1065" s="379" customFormat="1" customHeight="1" spans="5:10">
      <c r="E1065" s="232"/>
      <c r="F1065" s="385"/>
      <c r="G1065" s="232"/>
      <c r="H1065" s="385"/>
      <c r="I1065" s="385"/>
      <c r="J1065" s="385"/>
    </row>
    <row r="1066" s="379" customFormat="1" customHeight="1" spans="5:10">
      <c r="E1066" s="232"/>
      <c r="F1066" s="385"/>
      <c r="G1066" s="232"/>
      <c r="H1066" s="385"/>
      <c r="I1066" s="385"/>
      <c r="J1066" s="385"/>
    </row>
    <row r="1067" s="379" customFormat="1" customHeight="1" spans="5:10">
      <c r="E1067" s="232"/>
      <c r="F1067" s="385"/>
      <c r="G1067" s="232"/>
      <c r="H1067" s="385"/>
      <c r="I1067" s="385"/>
      <c r="J1067" s="385"/>
    </row>
    <row r="1068" s="379" customFormat="1" customHeight="1" spans="5:10">
      <c r="E1068" s="232"/>
      <c r="F1068" s="385"/>
      <c r="G1068" s="232"/>
      <c r="H1068" s="385"/>
      <c r="I1068" s="385"/>
      <c r="J1068" s="385"/>
    </row>
    <row r="1069" s="379" customFormat="1" customHeight="1" spans="5:10">
      <c r="E1069" s="232"/>
      <c r="F1069" s="385"/>
      <c r="G1069" s="232"/>
      <c r="H1069" s="385"/>
      <c r="I1069" s="385"/>
      <c r="J1069" s="385"/>
    </row>
    <row r="1070" s="379" customFormat="1" customHeight="1" spans="5:10">
      <c r="E1070" s="232"/>
      <c r="F1070" s="385"/>
      <c r="G1070" s="232"/>
      <c r="H1070" s="385"/>
      <c r="I1070" s="385"/>
      <c r="J1070" s="385"/>
    </row>
    <row r="1071" s="379" customFormat="1" customHeight="1" spans="5:10">
      <c r="E1071" s="232"/>
      <c r="F1071" s="385"/>
      <c r="G1071" s="232"/>
      <c r="H1071" s="385"/>
      <c r="I1071" s="385"/>
      <c r="J1071" s="385"/>
    </row>
    <row r="1072" s="379" customFormat="1" customHeight="1" spans="5:10">
      <c r="E1072" s="232"/>
      <c r="F1072" s="385"/>
      <c r="G1072" s="232"/>
      <c r="H1072" s="385"/>
      <c r="I1072" s="385"/>
      <c r="J1072" s="385"/>
    </row>
    <row r="1073" s="379" customFormat="1" customHeight="1" spans="5:10">
      <c r="E1073" s="232"/>
      <c r="F1073" s="385"/>
      <c r="G1073" s="232"/>
      <c r="H1073" s="385"/>
      <c r="I1073" s="385"/>
      <c r="J1073" s="385"/>
    </row>
    <row r="1074" s="379" customFormat="1" customHeight="1" spans="5:10">
      <c r="E1074" s="232"/>
      <c r="F1074" s="385"/>
      <c r="G1074" s="232"/>
      <c r="H1074" s="385"/>
      <c r="I1074" s="385"/>
      <c r="J1074" s="385"/>
    </row>
    <row r="1075" s="379" customFormat="1" customHeight="1" spans="5:10">
      <c r="E1075" s="232"/>
      <c r="F1075" s="385"/>
      <c r="G1075" s="232"/>
      <c r="H1075" s="385"/>
      <c r="I1075" s="385"/>
      <c r="J1075" s="385"/>
    </row>
    <row r="1076" s="379" customFormat="1" customHeight="1" spans="5:10">
      <c r="E1076" s="232"/>
      <c r="F1076" s="385"/>
      <c r="G1076" s="232"/>
      <c r="H1076" s="385"/>
      <c r="I1076" s="385"/>
      <c r="J1076" s="385"/>
    </row>
    <row r="1077" s="379" customFormat="1" customHeight="1" spans="5:10">
      <c r="E1077" s="232"/>
      <c r="F1077" s="385"/>
      <c r="G1077" s="232"/>
      <c r="H1077" s="385"/>
      <c r="I1077" s="385"/>
      <c r="J1077" s="385"/>
    </row>
    <row r="1078" s="379" customFormat="1" customHeight="1" spans="5:10">
      <c r="E1078" s="232"/>
      <c r="F1078" s="385"/>
      <c r="G1078" s="232"/>
      <c r="H1078" s="385"/>
      <c r="I1078" s="385"/>
      <c r="J1078" s="385"/>
    </row>
    <row r="1079" s="379" customFormat="1" customHeight="1" spans="5:10">
      <c r="E1079" s="232"/>
      <c r="F1079" s="385"/>
      <c r="G1079" s="232"/>
      <c r="H1079" s="385"/>
      <c r="I1079" s="385"/>
      <c r="J1079" s="385"/>
    </row>
    <row r="1080" s="379" customFormat="1" customHeight="1" spans="5:10">
      <c r="E1080" s="232"/>
      <c r="F1080" s="385"/>
      <c r="G1080" s="232"/>
      <c r="H1080" s="385"/>
      <c r="I1080" s="385"/>
      <c r="J1080" s="385"/>
    </row>
    <row r="1081" s="379" customFormat="1" customHeight="1" spans="5:10">
      <c r="E1081" s="232"/>
      <c r="F1081" s="385"/>
      <c r="G1081" s="232"/>
      <c r="H1081" s="385"/>
      <c r="I1081" s="385"/>
      <c r="J1081" s="385"/>
    </row>
    <row r="1082" s="379" customFormat="1" customHeight="1" spans="5:10">
      <c r="E1082" s="232"/>
      <c r="F1082" s="385"/>
      <c r="G1082" s="232"/>
      <c r="H1082" s="385"/>
      <c r="I1082" s="385"/>
      <c r="J1082" s="385"/>
    </row>
    <row r="1083" s="379" customFormat="1" customHeight="1" spans="5:10">
      <c r="E1083" s="232"/>
      <c r="F1083" s="385"/>
      <c r="G1083" s="232"/>
      <c r="H1083" s="385"/>
      <c r="I1083" s="385"/>
      <c r="J1083" s="385"/>
    </row>
    <row r="1084" s="379" customFormat="1" customHeight="1" spans="5:10">
      <c r="E1084" s="232"/>
      <c r="F1084" s="385"/>
      <c r="G1084" s="232"/>
      <c r="H1084" s="385"/>
      <c r="I1084" s="385"/>
      <c r="J1084" s="385"/>
    </row>
    <row r="1085" s="379" customFormat="1" customHeight="1" spans="5:10">
      <c r="E1085" s="232"/>
      <c r="F1085" s="385"/>
      <c r="G1085" s="232"/>
      <c r="H1085" s="385"/>
      <c r="I1085" s="385"/>
      <c r="J1085" s="385"/>
    </row>
    <row r="1086" s="379" customFormat="1" customHeight="1" spans="5:10">
      <c r="E1086" s="232"/>
      <c r="F1086" s="385"/>
      <c r="G1086" s="232"/>
      <c r="H1086" s="385"/>
      <c r="I1086" s="385"/>
      <c r="J1086" s="385"/>
    </row>
    <row r="1087" s="379" customFormat="1" customHeight="1" spans="5:10">
      <c r="E1087" s="232"/>
      <c r="F1087" s="385"/>
      <c r="G1087" s="232"/>
      <c r="H1087" s="385"/>
      <c r="I1087" s="385"/>
      <c r="J1087" s="385"/>
    </row>
    <row r="1088" s="379" customFormat="1" customHeight="1" spans="5:10">
      <c r="E1088" s="232"/>
      <c r="F1088" s="385"/>
      <c r="G1088" s="232"/>
      <c r="H1088" s="385"/>
      <c r="I1088" s="385"/>
      <c r="J1088" s="385"/>
    </row>
    <row r="1089" s="379" customFormat="1" customHeight="1" spans="5:10">
      <c r="E1089" s="232"/>
      <c r="F1089" s="385"/>
      <c r="G1089" s="232"/>
      <c r="H1089" s="385"/>
      <c r="I1089" s="385"/>
      <c r="J1089" s="385"/>
    </row>
    <row r="1090" s="379" customFormat="1" customHeight="1" spans="5:10">
      <c r="E1090" s="232"/>
      <c r="F1090" s="385"/>
      <c r="G1090" s="232"/>
      <c r="H1090" s="385"/>
      <c r="I1090" s="385"/>
      <c r="J1090" s="385"/>
    </row>
    <row r="1091" s="379" customFormat="1" customHeight="1" spans="5:10">
      <c r="E1091" s="232"/>
      <c r="F1091" s="385"/>
      <c r="G1091" s="232"/>
      <c r="H1091" s="385"/>
      <c r="I1091" s="385"/>
      <c r="J1091" s="385"/>
    </row>
    <row r="1092" s="379" customFormat="1" customHeight="1" spans="5:10">
      <c r="E1092" s="232"/>
      <c r="F1092" s="385"/>
      <c r="G1092" s="232"/>
      <c r="H1092" s="385"/>
      <c r="I1092" s="385"/>
      <c r="J1092" s="385"/>
    </row>
    <row r="1093" s="379" customFormat="1" customHeight="1" spans="5:10">
      <c r="E1093" s="232"/>
      <c r="F1093" s="385"/>
      <c r="G1093" s="232"/>
      <c r="H1093" s="385"/>
      <c r="I1093" s="385"/>
      <c r="J1093" s="385"/>
    </row>
    <row r="1094" s="379" customFormat="1" customHeight="1" spans="5:10">
      <c r="E1094" s="232"/>
      <c r="F1094" s="385"/>
      <c r="G1094" s="232"/>
      <c r="H1094" s="385"/>
      <c r="I1094" s="385"/>
      <c r="J1094" s="385"/>
    </row>
    <row r="1095" s="379" customFormat="1" customHeight="1" spans="5:10">
      <c r="E1095" s="232"/>
      <c r="F1095" s="385"/>
      <c r="G1095" s="232"/>
      <c r="H1095" s="385"/>
      <c r="I1095" s="385"/>
      <c r="J1095" s="385"/>
    </row>
    <row r="1096" s="379" customFormat="1" customHeight="1" spans="5:10">
      <c r="E1096" s="232"/>
      <c r="F1096" s="385"/>
      <c r="G1096" s="232"/>
      <c r="H1096" s="385"/>
      <c r="I1096" s="385"/>
      <c r="J1096" s="385"/>
    </row>
    <row r="1097" s="379" customFormat="1" customHeight="1" spans="5:10">
      <c r="E1097" s="232"/>
      <c r="F1097" s="385"/>
      <c r="G1097" s="232"/>
      <c r="H1097" s="385"/>
      <c r="I1097" s="385"/>
      <c r="J1097" s="385"/>
    </row>
    <row r="1098" s="379" customFormat="1" customHeight="1" spans="5:10">
      <c r="E1098" s="232"/>
      <c r="F1098" s="385"/>
      <c r="G1098" s="232"/>
      <c r="H1098" s="385"/>
      <c r="I1098" s="385"/>
      <c r="J1098" s="385"/>
    </row>
    <row r="1099" s="379" customFormat="1" customHeight="1" spans="5:10">
      <c r="E1099" s="232"/>
      <c r="F1099" s="385"/>
      <c r="G1099" s="232"/>
      <c r="H1099" s="385"/>
      <c r="I1099" s="385"/>
      <c r="J1099" s="385"/>
    </row>
    <row r="1100" s="379" customFormat="1" customHeight="1" spans="5:10">
      <c r="E1100" s="232"/>
      <c r="F1100" s="385"/>
      <c r="G1100" s="232"/>
      <c r="H1100" s="385"/>
      <c r="I1100" s="385"/>
      <c r="J1100" s="385"/>
    </row>
    <row r="1101" s="379" customFormat="1" customHeight="1" spans="5:10">
      <c r="E1101" s="232"/>
      <c r="F1101" s="385"/>
      <c r="G1101" s="232"/>
      <c r="H1101" s="385"/>
      <c r="I1101" s="385"/>
      <c r="J1101" s="385"/>
    </row>
    <row r="1102" s="379" customFormat="1" customHeight="1" spans="5:10">
      <c r="E1102" s="232"/>
      <c r="F1102" s="385"/>
      <c r="G1102" s="232"/>
      <c r="H1102" s="385"/>
      <c r="I1102" s="385"/>
      <c r="J1102" s="385"/>
    </row>
    <row r="1103" s="379" customFormat="1" customHeight="1" spans="5:10">
      <c r="E1103" s="232"/>
      <c r="F1103" s="385"/>
      <c r="G1103" s="232"/>
      <c r="H1103" s="385"/>
      <c r="I1103" s="385"/>
      <c r="J1103" s="385"/>
    </row>
    <row r="1104" s="379" customFormat="1" customHeight="1" spans="5:10">
      <c r="E1104" s="232"/>
      <c r="F1104" s="385"/>
      <c r="G1104" s="232"/>
      <c r="H1104" s="385"/>
      <c r="I1104" s="385"/>
      <c r="J1104" s="385"/>
    </row>
    <row r="1105" s="379" customFormat="1" customHeight="1" spans="5:10">
      <c r="E1105" s="232"/>
      <c r="F1105" s="385"/>
      <c r="G1105" s="232"/>
      <c r="H1105" s="385"/>
      <c r="I1105" s="385"/>
      <c r="J1105" s="385"/>
    </row>
    <row r="1106" s="379" customFormat="1" customHeight="1" spans="5:10">
      <c r="E1106" s="232"/>
      <c r="F1106" s="385"/>
      <c r="G1106" s="232"/>
      <c r="H1106" s="385"/>
      <c r="I1106" s="385"/>
      <c r="J1106" s="385"/>
    </row>
    <row r="1107" s="379" customFormat="1" customHeight="1" spans="5:10">
      <c r="E1107" s="232"/>
      <c r="F1107" s="385"/>
      <c r="G1107" s="232"/>
      <c r="H1107" s="385"/>
      <c r="I1107" s="385"/>
      <c r="J1107" s="385"/>
    </row>
    <row r="1108" s="379" customFormat="1" customHeight="1" spans="5:10">
      <c r="E1108" s="232"/>
      <c r="F1108" s="385"/>
      <c r="G1108" s="232"/>
      <c r="H1108" s="385"/>
      <c r="I1108" s="385"/>
      <c r="J1108" s="385"/>
    </row>
    <row r="1109" s="379" customFormat="1" customHeight="1" spans="5:10">
      <c r="E1109" s="232"/>
      <c r="F1109" s="385"/>
      <c r="G1109" s="232"/>
      <c r="H1109" s="385"/>
      <c r="I1109" s="385"/>
      <c r="J1109" s="385"/>
    </row>
    <row r="1110" s="379" customFormat="1" customHeight="1" spans="5:10">
      <c r="E1110" s="232"/>
      <c r="F1110" s="385"/>
      <c r="G1110" s="232"/>
      <c r="H1110" s="385"/>
      <c r="I1110" s="385"/>
      <c r="J1110" s="385"/>
    </row>
    <row r="1111" s="379" customFormat="1" customHeight="1" spans="5:10">
      <c r="E1111" s="232"/>
      <c r="F1111" s="385"/>
      <c r="G1111" s="232"/>
      <c r="H1111" s="385"/>
      <c r="I1111" s="385"/>
      <c r="J1111" s="385"/>
    </row>
    <row r="1112" s="379" customFormat="1" customHeight="1" spans="5:10">
      <c r="E1112" s="232"/>
      <c r="F1112" s="385"/>
      <c r="G1112" s="232"/>
      <c r="H1112" s="385"/>
      <c r="I1112" s="385"/>
      <c r="J1112" s="385"/>
    </row>
    <row r="1113" s="379" customFormat="1" customHeight="1" spans="5:10">
      <c r="E1113" s="232"/>
      <c r="F1113" s="385"/>
      <c r="G1113" s="232"/>
      <c r="H1113" s="385"/>
      <c r="I1113" s="385"/>
      <c r="J1113" s="385"/>
    </row>
    <row r="1114" s="379" customFormat="1" customHeight="1" spans="5:10">
      <c r="E1114" s="232"/>
      <c r="F1114" s="385"/>
      <c r="G1114" s="232"/>
      <c r="H1114" s="385"/>
      <c r="I1114" s="385"/>
      <c r="J1114" s="385"/>
    </row>
    <row r="1115" s="379" customFormat="1" customHeight="1" spans="5:10">
      <c r="E1115" s="232"/>
      <c r="F1115" s="385"/>
      <c r="G1115" s="232"/>
      <c r="H1115" s="385"/>
      <c r="I1115" s="385"/>
      <c r="J1115" s="385"/>
    </row>
    <row r="1116" s="379" customFormat="1" customHeight="1" spans="5:10">
      <c r="E1116" s="232"/>
      <c r="F1116" s="385"/>
      <c r="G1116" s="232"/>
      <c r="H1116" s="385"/>
      <c r="I1116" s="385"/>
      <c r="J1116" s="385"/>
    </row>
    <row r="1117" s="379" customFormat="1" customHeight="1" spans="5:10">
      <c r="E1117" s="232"/>
      <c r="F1117" s="385"/>
      <c r="G1117" s="232"/>
      <c r="H1117" s="385"/>
      <c r="I1117" s="385"/>
      <c r="J1117" s="385"/>
    </row>
    <row r="1118" s="379" customFormat="1" customHeight="1" spans="5:10">
      <c r="E1118" s="232"/>
      <c r="F1118" s="385"/>
      <c r="G1118" s="232"/>
      <c r="H1118" s="385"/>
      <c r="I1118" s="385"/>
      <c r="J1118" s="385"/>
    </row>
    <row r="1119" s="379" customFormat="1" customHeight="1" spans="5:10">
      <c r="E1119" s="232"/>
      <c r="F1119" s="385"/>
      <c r="G1119" s="232"/>
      <c r="H1119" s="385"/>
      <c r="I1119" s="385"/>
      <c r="J1119" s="385"/>
    </row>
    <row r="1120" s="379" customFormat="1" customHeight="1" spans="5:10">
      <c r="E1120" s="232"/>
      <c r="F1120" s="385"/>
      <c r="G1120" s="232"/>
      <c r="H1120" s="385"/>
      <c r="I1120" s="385"/>
      <c r="J1120" s="385"/>
    </row>
    <row r="1121" s="379" customFormat="1" customHeight="1" spans="5:10">
      <c r="E1121" s="232"/>
      <c r="F1121" s="385"/>
      <c r="G1121" s="232"/>
      <c r="H1121" s="385"/>
      <c r="I1121" s="385"/>
      <c r="J1121" s="385"/>
    </row>
    <row r="1122" s="379" customFormat="1" customHeight="1" spans="5:10">
      <c r="E1122" s="232"/>
      <c r="F1122" s="385"/>
      <c r="G1122" s="232"/>
      <c r="H1122" s="385"/>
      <c r="I1122" s="385"/>
      <c r="J1122" s="385"/>
    </row>
    <row r="1123" s="379" customFormat="1" customHeight="1" spans="5:10">
      <c r="E1123" s="232"/>
      <c r="F1123" s="385"/>
      <c r="G1123" s="232"/>
      <c r="H1123" s="385"/>
      <c r="I1123" s="385"/>
      <c r="J1123" s="385"/>
    </row>
    <row r="1124" s="379" customFormat="1" customHeight="1" spans="5:10">
      <c r="E1124" s="232"/>
      <c r="F1124" s="385"/>
      <c r="G1124" s="232"/>
      <c r="H1124" s="385"/>
      <c r="I1124" s="385"/>
      <c r="J1124" s="385"/>
    </row>
    <row r="1125" s="379" customFormat="1" customHeight="1" spans="5:10">
      <c r="E1125" s="232"/>
      <c r="F1125" s="385"/>
      <c r="G1125" s="232"/>
      <c r="H1125" s="385"/>
      <c r="I1125" s="385"/>
      <c r="J1125" s="385"/>
    </row>
    <row r="1126" s="379" customFormat="1" customHeight="1" spans="5:10">
      <c r="E1126" s="232"/>
      <c r="F1126" s="385"/>
      <c r="G1126" s="232"/>
      <c r="H1126" s="385"/>
      <c r="I1126" s="385"/>
      <c r="J1126" s="385"/>
    </row>
    <row r="1127" s="379" customFormat="1" customHeight="1" spans="5:10">
      <c r="E1127" s="232"/>
      <c r="F1127" s="385"/>
      <c r="G1127" s="232"/>
      <c r="H1127" s="385"/>
      <c r="I1127" s="385"/>
      <c r="J1127" s="385"/>
    </row>
    <row r="1128" s="379" customFormat="1" customHeight="1" spans="5:10">
      <c r="E1128" s="232"/>
      <c r="F1128" s="385"/>
      <c r="G1128" s="232"/>
      <c r="H1128" s="385"/>
      <c r="I1128" s="385"/>
      <c r="J1128" s="385"/>
    </row>
    <row r="1129" s="379" customFormat="1" customHeight="1" spans="5:10">
      <c r="E1129" s="232"/>
      <c r="F1129" s="385"/>
      <c r="G1129" s="232"/>
      <c r="H1129" s="385"/>
      <c r="I1129" s="385"/>
      <c r="J1129" s="385"/>
    </row>
    <row r="1130" s="379" customFormat="1" customHeight="1" spans="5:10">
      <c r="E1130" s="232"/>
      <c r="F1130" s="385"/>
      <c r="G1130" s="232"/>
      <c r="H1130" s="385"/>
      <c r="I1130" s="385"/>
      <c r="J1130" s="385"/>
    </row>
    <row r="1131" s="379" customFormat="1" customHeight="1" spans="5:10">
      <c r="E1131" s="232"/>
      <c r="F1131" s="385"/>
      <c r="G1131" s="232"/>
      <c r="H1131" s="385"/>
      <c r="I1131" s="385"/>
      <c r="J1131" s="385"/>
    </row>
    <row r="1132" s="379" customFormat="1" customHeight="1" spans="5:10">
      <c r="E1132" s="232"/>
      <c r="F1132" s="385"/>
      <c r="G1132" s="232"/>
      <c r="H1132" s="385"/>
      <c r="I1132" s="385"/>
      <c r="J1132" s="385"/>
    </row>
    <row r="1133" s="379" customFormat="1" customHeight="1" spans="5:10">
      <c r="E1133" s="232"/>
      <c r="F1133" s="385"/>
      <c r="G1133" s="232"/>
      <c r="H1133" s="385"/>
      <c r="I1133" s="385"/>
      <c r="J1133" s="385"/>
    </row>
    <row r="1134" s="379" customFormat="1" customHeight="1" spans="5:10">
      <c r="E1134" s="232"/>
      <c r="F1134" s="385"/>
      <c r="G1134" s="232"/>
      <c r="H1134" s="385"/>
      <c r="I1134" s="385"/>
      <c r="J1134" s="385"/>
    </row>
    <row r="1135" s="379" customFormat="1" customHeight="1" spans="5:10">
      <c r="E1135" s="232"/>
      <c r="F1135" s="385"/>
      <c r="G1135" s="232"/>
      <c r="H1135" s="385"/>
      <c r="I1135" s="385"/>
      <c r="J1135" s="385"/>
    </row>
    <row r="1136" s="379" customFormat="1" customHeight="1" spans="5:10">
      <c r="E1136" s="232"/>
      <c r="F1136" s="385"/>
      <c r="G1136" s="232"/>
      <c r="H1136" s="385"/>
      <c r="I1136" s="385"/>
      <c r="J1136" s="385"/>
    </row>
    <row r="1137" s="379" customFormat="1" customHeight="1" spans="5:10">
      <c r="E1137" s="232"/>
      <c r="F1137" s="385"/>
      <c r="G1137" s="232"/>
      <c r="H1137" s="385"/>
      <c r="I1137" s="385"/>
      <c r="J1137" s="385"/>
    </row>
    <row r="1138" s="379" customFormat="1" customHeight="1" spans="5:10">
      <c r="E1138" s="232"/>
      <c r="F1138" s="385"/>
      <c r="G1138" s="232"/>
      <c r="H1138" s="385"/>
      <c r="I1138" s="385"/>
      <c r="J1138" s="385"/>
    </row>
    <row r="1139" s="379" customFormat="1" customHeight="1" spans="5:10">
      <c r="E1139" s="232"/>
      <c r="F1139" s="385"/>
      <c r="G1139" s="232"/>
      <c r="H1139" s="385"/>
      <c r="I1139" s="385"/>
      <c r="J1139" s="385"/>
    </row>
    <row r="1140" s="379" customFormat="1" customHeight="1" spans="5:10">
      <c r="E1140" s="232"/>
      <c r="F1140" s="385"/>
      <c r="G1140" s="232"/>
      <c r="H1140" s="385"/>
      <c r="I1140" s="385"/>
      <c r="J1140" s="385"/>
    </row>
    <row r="1141" s="379" customFormat="1" customHeight="1" spans="5:10">
      <c r="E1141" s="232"/>
      <c r="F1141" s="385"/>
      <c r="G1141" s="232"/>
      <c r="H1141" s="385"/>
      <c r="I1141" s="385"/>
      <c r="J1141" s="385"/>
    </row>
    <row r="1142" s="379" customFormat="1" customHeight="1" spans="5:10">
      <c r="E1142" s="232"/>
      <c r="F1142" s="385"/>
      <c r="G1142" s="232"/>
      <c r="H1142" s="385"/>
      <c r="I1142" s="385"/>
      <c r="J1142" s="385"/>
    </row>
    <row r="1143" s="379" customFormat="1" customHeight="1" spans="5:10">
      <c r="E1143" s="232"/>
      <c r="F1143" s="385"/>
      <c r="G1143" s="232"/>
      <c r="H1143" s="385"/>
      <c r="I1143" s="385"/>
      <c r="J1143" s="385"/>
    </row>
    <row r="1144" s="379" customFormat="1" customHeight="1" spans="5:10">
      <c r="E1144" s="232"/>
      <c r="F1144" s="385"/>
      <c r="G1144" s="232"/>
      <c r="H1144" s="385"/>
      <c r="I1144" s="385"/>
      <c r="J1144" s="385"/>
    </row>
    <row r="1145" s="379" customFormat="1" customHeight="1" spans="5:10">
      <c r="E1145" s="232"/>
      <c r="F1145" s="385"/>
      <c r="G1145" s="232"/>
      <c r="H1145" s="385"/>
      <c r="I1145" s="385"/>
      <c r="J1145" s="385"/>
    </row>
    <row r="1146" s="379" customFormat="1" customHeight="1" spans="5:10">
      <c r="E1146" s="232"/>
      <c r="F1146" s="385"/>
      <c r="G1146" s="232"/>
      <c r="H1146" s="385"/>
      <c r="I1146" s="385"/>
      <c r="J1146" s="385"/>
    </row>
    <row r="1147" s="379" customFormat="1" customHeight="1" spans="5:10">
      <c r="E1147" s="232"/>
      <c r="F1147" s="385"/>
      <c r="G1147" s="232"/>
      <c r="H1147" s="385"/>
      <c r="I1147" s="385"/>
      <c r="J1147" s="385"/>
    </row>
    <row r="1148" s="379" customFormat="1" customHeight="1" spans="5:10">
      <c r="E1148" s="232"/>
      <c r="F1148" s="385"/>
      <c r="G1148" s="232"/>
      <c r="H1148" s="385"/>
      <c r="I1148" s="385"/>
      <c r="J1148" s="385"/>
    </row>
    <row r="1149" s="379" customFormat="1" customHeight="1" spans="5:10">
      <c r="E1149" s="232"/>
      <c r="F1149" s="385"/>
      <c r="G1149" s="232"/>
      <c r="H1149" s="385"/>
      <c r="I1149" s="385"/>
      <c r="J1149" s="385"/>
    </row>
    <row r="1150" s="379" customFormat="1" customHeight="1" spans="5:10">
      <c r="E1150" s="232"/>
      <c r="F1150" s="385"/>
      <c r="G1150" s="232"/>
      <c r="H1150" s="385"/>
      <c r="I1150" s="385"/>
      <c r="J1150" s="385"/>
    </row>
    <row r="1151" s="379" customFormat="1" customHeight="1" spans="5:10">
      <c r="E1151" s="232"/>
      <c r="F1151" s="385"/>
      <c r="G1151" s="232"/>
      <c r="H1151" s="385"/>
      <c r="I1151" s="385"/>
      <c r="J1151" s="385"/>
    </row>
    <row r="1152" s="379" customFormat="1" customHeight="1" spans="5:10">
      <c r="E1152" s="232"/>
      <c r="F1152" s="385"/>
      <c r="G1152" s="232"/>
      <c r="H1152" s="385"/>
      <c r="I1152" s="385"/>
      <c r="J1152" s="385"/>
    </row>
    <row r="1153" s="379" customFormat="1" customHeight="1" spans="5:10">
      <c r="E1153" s="232"/>
      <c r="F1153" s="385"/>
      <c r="G1153" s="232"/>
      <c r="H1153" s="385"/>
      <c r="I1153" s="385"/>
      <c r="J1153" s="385"/>
    </row>
    <row r="1154" s="379" customFormat="1" customHeight="1" spans="5:10">
      <c r="E1154" s="232"/>
      <c r="F1154" s="385"/>
      <c r="G1154" s="232"/>
      <c r="H1154" s="385"/>
      <c r="I1154" s="385"/>
      <c r="J1154" s="385"/>
    </row>
    <row r="1155" s="379" customFormat="1" customHeight="1" spans="5:10">
      <c r="E1155" s="232"/>
      <c r="F1155" s="385"/>
      <c r="G1155" s="232"/>
      <c r="H1155" s="385"/>
      <c r="I1155" s="385"/>
      <c r="J1155" s="385"/>
    </row>
    <row r="1156" s="379" customFormat="1" customHeight="1" spans="5:10">
      <c r="E1156" s="232"/>
      <c r="F1156" s="385"/>
      <c r="G1156" s="232"/>
      <c r="H1156" s="385"/>
      <c r="I1156" s="385"/>
      <c r="J1156" s="385"/>
    </row>
    <row r="1157" s="379" customFormat="1" customHeight="1" spans="5:10">
      <c r="E1157" s="232"/>
      <c r="F1157" s="385"/>
      <c r="G1157" s="232"/>
      <c r="H1157" s="385"/>
      <c r="I1157" s="385"/>
      <c r="J1157" s="385"/>
    </row>
    <row r="1158" s="379" customFormat="1" customHeight="1" spans="5:10">
      <c r="E1158" s="232"/>
      <c r="F1158" s="385"/>
      <c r="G1158" s="232"/>
      <c r="H1158" s="385"/>
      <c r="I1158" s="385"/>
      <c r="J1158" s="385"/>
    </row>
    <row r="1159" s="379" customFormat="1" customHeight="1" spans="5:10">
      <c r="E1159" s="232"/>
      <c r="F1159" s="385"/>
      <c r="G1159" s="232"/>
      <c r="H1159" s="385"/>
      <c r="I1159" s="385"/>
      <c r="J1159" s="385"/>
    </row>
    <row r="1160" s="379" customFormat="1" customHeight="1" spans="5:10">
      <c r="E1160" s="232"/>
      <c r="F1160" s="385"/>
      <c r="G1160" s="232"/>
      <c r="H1160" s="385"/>
      <c r="I1160" s="385"/>
      <c r="J1160" s="385"/>
    </row>
    <row r="1161" s="379" customFormat="1" customHeight="1" spans="5:10">
      <c r="E1161" s="232"/>
      <c r="F1161" s="385"/>
      <c r="G1161" s="232"/>
      <c r="H1161" s="385"/>
      <c r="I1161" s="385"/>
      <c r="J1161" s="385"/>
    </row>
    <row r="1162" s="379" customFormat="1" customHeight="1" spans="5:10">
      <c r="E1162" s="232"/>
      <c r="F1162" s="385"/>
      <c r="G1162" s="232"/>
      <c r="H1162" s="385"/>
      <c r="I1162" s="385"/>
      <c r="J1162" s="385"/>
    </row>
    <row r="1163" s="379" customFormat="1" customHeight="1" spans="5:10">
      <c r="E1163" s="232"/>
      <c r="F1163" s="385"/>
      <c r="G1163" s="232"/>
      <c r="H1163" s="385"/>
      <c r="I1163" s="385"/>
      <c r="J1163" s="385"/>
    </row>
    <row r="1164" s="379" customFormat="1" customHeight="1" spans="5:10">
      <c r="E1164" s="232"/>
      <c r="F1164" s="385"/>
      <c r="G1164" s="232"/>
      <c r="H1164" s="385"/>
      <c r="I1164" s="385"/>
      <c r="J1164" s="385"/>
    </row>
    <row r="1165" s="379" customFormat="1" customHeight="1" spans="5:10">
      <c r="E1165" s="232"/>
      <c r="F1165" s="385"/>
      <c r="G1165" s="232"/>
      <c r="H1165" s="385"/>
      <c r="I1165" s="385"/>
      <c r="J1165" s="385"/>
    </row>
    <row r="1166" s="379" customFormat="1" customHeight="1" spans="5:10">
      <c r="E1166" s="232"/>
      <c r="F1166" s="385"/>
      <c r="G1166" s="232"/>
      <c r="H1166" s="385"/>
      <c r="I1166" s="385"/>
      <c r="J1166" s="385"/>
    </row>
    <row r="1167" s="379" customFormat="1" customHeight="1" spans="5:10">
      <c r="E1167" s="232"/>
      <c r="F1167" s="385"/>
      <c r="G1167" s="232"/>
      <c r="H1167" s="385"/>
      <c r="I1167" s="385"/>
      <c r="J1167" s="385"/>
    </row>
    <row r="1168" s="379" customFormat="1" customHeight="1" spans="5:10">
      <c r="E1168" s="232"/>
      <c r="F1168" s="385"/>
      <c r="G1168" s="232"/>
      <c r="H1168" s="385"/>
      <c r="I1168" s="385"/>
      <c r="J1168" s="385"/>
    </row>
    <row r="1169" s="379" customFormat="1" customHeight="1" spans="5:10">
      <c r="E1169" s="232"/>
      <c r="F1169" s="385"/>
      <c r="G1169" s="232"/>
      <c r="H1169" s="385"/>
      <c r="I1169" s="385"/>
      <c r="J1169" s="385"/>
    </row>
    <row r="1170" s="379" customFormat="1" customHeight="1" spans="5:10">
      <c r="E1170" s="232"/>
      <c r="F1170" s="385"/>
      <c r="G1170" s="232"/>
      <c r="H1170" s="385"/>
      <c r="I1170" s="385"/>
      <c r="J1170" s="385"/>
    </row>
    <row r="1171" s="379" customFormat="1" customHeight="1" spans="5:10">
      <c r="E1171" s="232"/>
      <c r="F1171" s="385"/>
      <c r="G1171" s="232"/>
      <c r="H1171" s="385"/>
      <c r="I1171" s="385"/>
      <c r="J1171" s="385"/>
    </row>
    <row r="1172" s="379" customFormat="1" customHeight="1" spans="5:10">
      <c r="E1172" s="232"/>
      <c r="F1172" s="385"/>
      <c r="G1172" s="232"/>
      <c r="H1172" s="385"/>
      <c r="I1172" s="385"/>
      <c r="J1172" s="385"/>
    </row>
    <row r="1173" s="379" customFormat="1" customHeight="1" spans="5:10">
      <c r="E1173" s="232"/>
      <c r="F1173" s="385"/>
      <c r="G1173" s="232"/>
      <c r="H1173" s="385"/>
      <c r="I1173" s="385"/>
      <c r="J1173" s="385"/>
    </row>
    <row r="1174" s="379" customFormat="1" customHeight="1" spans="5:10">
      <c r="E1174" s="232"/>
      <c r="F1174" s="385"/>
      <c r="G1174" s="232"/>
      <c r="H1174" s="385"/>
      <c r="I1174" s="385"/>
      <c r="J1174" s="385"/>
    </row>
    <row r="1175" s="379" customFormat="1" customHeight="1" spans="5:10">
      <c r="E1175" s="232"/>
      <c r="F1175" s="385"/>
      <c r="G1175" s="232"/>
      <c r="H1175" s="385"/>
      <c r="I1175" s="385"/>
      <c r="J1175" s="385"/>
    </row>
    <row r="1176" s="379" customFormat="1" customHeight="1" spans="5:10">
      <c r="E1176" s="232"/>
      <c r="F1176" s="385"/>
      <c r="G1176" s="232"/>
      <c r="H1176" s="385"/>
      <c r="I1176" s="385"/>
      <c r="J1176" s="385"/>
    </row>
    <row r="1177" s="379" customFormat="1" customHeight="1" spans="5:10">
      <c r="E1177" s="232"/>
      <c r="F1177" s="385"/>
      <c r="G1177" s="232"/>
      <c r="H1177" s="385"/>
      <c r="I1177" s="385"/>
      <c r="J1177" s="385"/>
    </row>
    <row r="1178" s="379" customFormat="1" customHeight="1" spans="5:10">
      <c r="E1178" s="232"/>
      <c r="F1178" s="385"/>
      <c r="G1178" s="232"/>
      <c r="H1178" s="385"/>
      <c r="I1178" s="385"/>
      <c r="J1178" s="385"/>
    </row>
    <row r="1179" s="379" customFormat="1" customHeight="1" spans="5:10">
      <c r="E1179" s="232"/>
      <c r="F1179" s="385"/>
      <c r="G1179" s="232"/>
      <c r="H1179" s="385"/>
      <c r="I1179" s="385"/>
      <c r="J1179" s="385"/>
    </row>
    <row r="1180" s="379" customFormat="1" customHeight="1" spans="5:10">
      <c r="E1180" s="232"/>
      <c r="F1180" s="385"/>
      <c r="G1180" s="232"/>
      <c r="H1180" s="385"/>
      <c r="I1180" s="385"/>
      <c r="J1180" s="385"/>
    </row>
    <row r="1181" s="379" customFormat="1" customHeight="1" spans="5:10">
      <c r="E1181" s="232"/>
      <c r="F1181" s="385"/>
      <c r="G1181" s="232"/>
      <c r="H1181" s="385"/>
      <c r="I1181" s="385"/>
      <c r="J1181" s="385"/>
    </row>
    <row r="1182" s="379" customFormat="1" customHeight="1" spans="5:10">
      <c r="E1182" s="232"/>
      <c r="F1182" s="385"/>
      <c r="G1182" s="232"/>
      <c r="H1182" s="385"/>
      <c r="I1182" s="385"/>
      <c r="J1182" s="385"/>
    </row>
    <row r="1183" s="379" customFormat="1" customHeight="1" spans="5:10">
      <c r="E1183" s="232"/>
      <c r="F1183" s="385"/>
      <c r="G1183" s="232"/>
      <c r="H1183" s="385"/>
      <c r="I1183" s="385"/>
      <c r="J1183" s="385"/>
    </row>
    <row r="1184" s="379" customFormat="1" customHeight="1" spans="5:10">
      <c r="E1184" s="232"/>
      <c r="F1184" s="385"/>
      <c r="G1184" s="232"/>
      <c r="H1184" s="385"/>
      <c r="I1184" s="385"/>
      <c r="J1184" s="385"/>
    </row>
    <row r="1185" s="379" customFormat="1" customHeight="1" spans="5:10">
      <c r="E1185" s="232"/>
      <c r="F1185" s="385"/>
      <c r="G1185" s="232"/>
      <c r="H1185" s="385"/>
      <c r="I1185" s="385"/>
      <c r="J1185" s="385"/>
    </row>
    <row r="1186" s="379" customFormat="1" customHeight="1" spans="5:10">
      <c r="E1186" s="232"/>
      <c r="F1186" s="385"/>
      <c r="G1186" s="232"/>
      <c r="H1186" s="385"/>
      <c r="I1186" s="385"/>
      <c r="J1186" s="385"/>
    </row>
    <row r="1187" s="379" customFormat="1" customHeight="1" spans="5:10">
      <c r="E1187" s="232"/>
      <c r="F1187" s="385"/>
      <c r="G1187" s="232"/>
      <c r="H1187" s="385"/>
      <c r="I1187" s="385"/>
      <c r="J1187" s="385"/>
    </row>
    <row r="1188" s="379" customFormat="1" customHeight="1" spans="5:10">
      <c r="E1188" s="232"/>
      <c r="F1188" s="385"/>
      <c r="G1188" s="232"/>
      <c r="H1188" s="385"/>
      <c r="I1188" s="385"/>
      <c r="J1188" s="385"/>
    </row>
    <row r="1189" s="379" customFormat="1" customHeight="1" spans="5:10">
      <c r="E1189" s="232"/>
      <c r="F1189" s="385"/>
      <c r="G1189" s="232"/>
      <c r="H1189" s="385"/>
      <c r="I1189" s="385"/>
      <c r="J1189" s="385"/>
    </row>
    <row r="1190" s="379" customFormat="1" customHeight="1" spans="5:10">
      <c r="E1190" s="232"/>
      <c r="F1190" s="385"/>
      <c r="G1190" s="232"/>
      <c r="H1190" s="385"/>
      <c r="I1190" s="385"/>
      <c r="J1190" s="385"/>
    </row>
    <row r="1191" s="379" customFormat="1" customHeight="1" spans="5:10">
      <c r="E1191" s="232"/>
      <c r="F1191" s="385"/>
      <c r="G1191" s="232"/>
      <c r="H1191" s="385"/>
      <c r="I1191" s="385"/>
      <c r="J1191" s="385"/>
    </row>
    <row r="1192" s="379" customFormat="1" customHeight="1" spans="5:10">
      <c r="E1192" s="232"/>
      <c r="F1192" s="385"/>
      <c r="G1192" s="232"/>
      <c r="H1192" s="385"/>
      <c r="I1192" s="385"/>
      <c r="J1192" s="385"/>
    </row>
    <row r="1193" s="379" customFormat="1" customHeight="1" spans="5:10">
      <c r="E1193" s="232"/>
      <c r="F1193" s="385"/>
      <c r="G1193" s="232"/>
      <c r="H1193" s="385"/>
      <c r="I1193" s="385"/>
      <c r="J1193" s="385"/>
    </row>
    <row r="1194" s="379" customFormat="1" customHeight="1" spans="5:10">
      <c r="E1194" s="232"/>
      <c r="F1194" s="385"/>
      <c r="G1194" s="232"/>
      <c r="H1194" s="385"/>
      <c r="I1194" s="385"/>
      <c r="J1194" s="385"/>
    </row>
    <row r="1195" s="379" customFormat="1" customHeight="1" spans="5:10">
      <c r="E1195" s="232"/>
      <c r="F1195" s="385"/>
      <c r="G1195" s="232"/>
      <c r="H1195" s="385"/>
      <c r="I1195" s="385"/>
      <c r="J1195" s="385"/>
    </row>
    <row r="1196" s="379" customFormat="1" customHeight="1" spans="5:10">
      <c r="E1196" s="232"/>
      <c r="F1196" s="385"/>
      <c r="G1196" s="232"/>
      <c r="H1196" s="385"/>
      <c r="I1196" s="385"/>
      <c r="J1196" s="385"/>
    </row>
    <row r="1197" s="379" customFormat="1" customHeight="1" spans="5:10">
      <c r="E1197" s="232"/>
      <c r="F1197" s="385"/>
      <c r="G1197" s="232"/>
      <c r="H1197" s="385"/>
      <c r="I1197" s="385"/>
      <c r="J1197" s="385"/>
    </row>
    <row r="1198" s="379" customFormat="1" customHeight="1" spans="5:10">
      <c r="E1198" s="232"/>
      <c r="F1198" s="385"/>
      <c r="G1198" s="232"/>
      <c r="H1198" s="385"/>
      <c r="I1198" s="385"/>
      <c r="J1198" s="385"/>
    </row>
    <row r="1199" s="379" customFormat="1" customHeight="1" spans="5:10">
      <c r="E1199" s="232"/>
      <c r="F1199" s="385"/>
      <c r="G1199" s="232"/>
      <c r="H1199" s="385"/>
      <c r="I1199" s="385"/>
      <c r="J1199" s="385"/>
    </row>
    <row r="1200" s="379" customFormat="1" customHeight="1" spans="5:10">
      <c r="E1200" s="232"/>
      <c r="F1200" s="385"/>
      <c r="G1200" s="232"/>
      <c r="H1200" s="385"/>
      <c r="I1200" s="385"/>
      <c r="J1200" s="385"/>
    </row>
    <row r="1201" s="379" customFormat="1" customHeight="1" spans="5:10">
      <c r="E1201" s="232"/>
      <c r="F1201" s="385"/>
      <c r="G1201" s="232"/>
      <c r="H1201" s="385"/>
      <c r="I1201" s="385"/>
      <c r="J1201" s="385"/>
    </row>
    <row r="1202" s="379" customFormat="1" customHeight="1" spans="5:10">
      <c r="E1202" s="232"/>
      <c r="F1202" s="385"/>
      <c r="G1202" s="232"/>
      <c r="H1202" s="385"/>
      <c r="I1202" s="385"/>
      <c r="J1202" s="385"/>
    </row>
    <row r="1203" s="379" customFormat="1" customHeight="1" spans="5:10">
      <c r="E1203" s="232"/>
      <c r="F1203" s="385"/>
      <c r="G1203" s="232"/>
      <c r="H1203" s="385"/>
      <c r="I1203" s="385"/>
      <c r="J1203" s="385"/>
    </row>
    <row r="1204" s="379" customFormat="1" customHeight="1" spans="5:10">
      <c r="E1204" s="232"/>
      <c r="F1204" s="385"/>
      <c r="G1204" s="232"/>
      <c r="H1204" s="385"/>
      <c r="I1204" s="385"/>
      <c r="J1204" s="385"/>
    </row>
    <row r="1205" s="379" customFormat="1" customHeight="1" spans="5:10">
      <c r="E1205" s="232"/>
      <c r="F1205" s="385"/>
      <c r="G1205" s="232"/>
      <c r="H1205" s="385"/>
      <c r="I1205" s="385"/>
      <c r="J1205" s="385"/>
    </row>
    <row r="1206" s="379" customFormat="1" customHeight="1" spans="5:10">
      <c r="E1206" s="232"/>
      <c r="F1206" s="385"/>
      <c r="G1206" s="232"/>
      <c r="H1206" s="385"/>
      <c r="I1206" s="385"/>
      <c r="J1206" s="385"/>
    </row>
    <row r="1207" s="379" customFormat="1" customHeight="1" spans="5:10">
      <c r="E1207" s="232"/>
      <c r="F1207" s="385"/>
      <c r="G1207" s="232"/>
      <c r="H1207" s="385"/>
      <c r="I1207" s="385"/>
      <c r="J1207" s="385"/>
    </row>
    <row r="1208" s="379" customFormat="1" customHeight="1" spans="5:10">
      <c r="E1208" s="232"/>
      <c r="F1208" s="385"/>
      <c r="G1208" s="232"/>
      <c r="H1208" s="385"/>
      <c r="I1208" s="385"/>
      <c r="J1208" s="385"/>
    </row>
    <row r="1209" s="379" customFormat="1" customHeight="1" spans="5:10">
      <c r="E1209" s="232"/>
      <c r="F1209" s="385"/>
      <c r="G1209" s="232"/>
      <c r="H1209" s="385"/>
      <c r="I1209" s="385"/>
      <c r="J1209" s="385"/>
    </row>
    <row r="1210" s="379" customFormat="1" customHeight="1" spans="5:10">
      <c r="E1210" s="232"/>
      <c r="F1210" s="385"/>
      <c r="G1210" s="232"/>
      <c r="H1210" s="385"/>
      <c r="I1210" s="385"/>
      <c r="J1210" s="385"/>
    </row>
    <row r="1211" s="379" customFormat="1" customHeight="1" spans="5:10">
      <c r="E1211" s="232"/>
      <c r="F1211" s="385"/>
      <c r="G1211" s="232"/>
      <c r="H1211" s="385"/>
      <c r="I1211" s="385"/>
      <c r="J1211" s="385"/>
    </row>
    <row r="1212" s="379" customFormat="1" customHeight="1" spans="5:10">
      <c r="E1212" s="232"/>
      <c r="F1212" s="385"/>
      <c r="G1212" s="232"/>
      <c r="H1212" s="385"/>
      <c r="I1212" s="385"/>
      <c r="J1212" s="385"/>
    </row>
    <row r="1213" s="379" customFormat="1" customHeight="1" spans="5:10">
      <c r="E1213" s="232"/>
      <c r="F1213" s="385"/>
      <c r="G1213" s="232"/>
      <c r="H1213" s="385"/>
      <c r="I1213" s="385"/>
      <c r="J1213" s="385"/>
    </row>
    <row r="1214" s="379" customFormat="1" customHeight="1" spans="5:10">
      <c r="E1214" s="232"/>
      <c r="F1214" s="385"/>
      <c r="G1214" s="232"/>
      <c r="H1214" s="385"/>
      <c r="I1214" s="385"/>
      <c r="J1214" s="385"/>
    </row>
    <row r="1215" s="379" customFormat="1" customHeight="1" spans="5:10">
      <c r="E1215" s="232"/>
      <c r="F1215" s="385"/>
      <c r="G1215" s="232"/>
      <c r="H1215" s="385"/>
      <c r="I1215" s="385"/>
      <c r="J1215" s="385"/>
    </row>
    <row r="1216" s="379" customFormat="1" customHeight="1" spans="5:10">
      <c r="E1216" s="232"/>
      <c r="F1216" s="385"/>
      <c r="G1216" s="232"/>
      <c r="H1216" s="385"/>
      <c r="I1216" s="385"/>
      <c r="J1216" s="385"/>
    </row>
    <row r="1217" s="379" customFormat="1" customHeight="1" spans="5:10">
      <c r="E1217" s="232"/>
      <c r="F1217" s="385"/>
      <c r="G1217" s="232"/>
      <c r="H1217" s="385"/>
      <c r="I1217" s="385"/>
      <c r="J1217" s="385"/>
    </row>
    <row r="1218" s="379" customFormat="1" customHeight="1" spans="5:10">
      <c r="E1218" s="232"/>
      <c r="F1218" s="385"/>
      <c r="G1218" s="232"/>
      <c r="H1218" s="385"/>
      <c r="I1218" s="385"/>
      <c r="J1218" s="385"/>
    </row>
    <row r="1219" s="379" customFormat="1" customHeight="1" spans="5:10">
      <c r="E1219" s="232"/>
      <c r="F1219" s="385"/>
      <c r="G1219" s="232"/>
      <c r="H1219" s="385"/>
      <c r="I1219" s="385"/>
      <c r="J1219" s="385"/>
    </row>
    <row r="1220" s="379" customFormat="1" customHeight="1" spans="5:10">
      <c r="E1220" s="232"/>
      <c r="F1220" s="385"/>
      <c r="G1220" s="232"/>
      <c r="H1220" s="385"/>
      <c r="I1220" s="385"/>
      <c r="J1220" s="385"/>
    </row>
    <row r="1221" s="379" customFormat="1" customHeight="1" spans="5:10">
      <c r="E1221" s="232"/>
      <c r="F1221" s="385"/>
      <c r="G1221" s="232"/>
      <c r="H1221" s="385"/>
      <c r="I1221" s="385"/>
      <c r="J1221" s="385"/>
    </row>
    <row r="1222" s="379" customFormat="1" customHeight="1" spans="5:10">
      <c r="E1222" s="232"/>
      <c r="F1222" s="385"/>
      <c r="G1222" s="232"/>
      <c r="H1222" s="385"/>
      <c r="I1222" s="385"/>
      <c r="J1222" s="385"/>
    </row>
    <row r="1223" s="379" customFormat="1" customHeight="1" spans="5:10">
      <c r="E1223" s="232"/>
      <c r="F1223" s="385"/>
      <c r="G1223" s="232"/>
      <c r="H1223" s="385"/>
      <c r="I1223" s="385"/>
      <c r="J1223" s="385"/>
    </row>
    <row r="1224" s="379" customFormat="1" customHeight="1" spans="5:10">
      <c r="E1224" s="232"/>
      <c r="F1224" s="385"/>
      <c r="G1224" s="232"/>
      <c r="H1224" s="385"/>
      <c r="I1224" s="385"/>
      <c r="J1224" s="385"/>
    </row>
    <row r="1225" s="379" customFormat="1" customHeight="1" spans="5:10">
      <c r="E1225" s="232"/>
      <c r="F1225" s="385"/>
      <c r="G1225" s="232"/>
      <c r="H1225" s="385"/>
      <c r="I1225" s="385"/>
      <c r="J1225" s="385"/>
    </row>
    <row r="1226" s="379" customFormat="1" customHeight="1" spans="5:10">
      <c r="E1226" s="232"/>
      <c r="F1226" s="385"/>
      <c r="G1226" s="232"/>
      <c r="H1226" s="385"/>
      <c r="I1226" s="385"/>
      <c r="J1226" s="385"/>
    </row>
    <row r="1227" s="379" customFormat="1" customHeight="1" spans="5:10">
      <c r="E1227" s="232"/>
      <c r="F1227" s="385"/>
      <c r="G1227" s="232"/>
      <c r="H1227" s="385"/>
      <c r="I1227" s="385"/>
      <c r="J1227" s="385"/>
    </row>
    <row r="1228" s="379" customFormat="1" customHeight="1" spans="5:10">
      <c r="E1228" s="232"/>
      <c r="F1228" s="385"/>
      <c r="G1228" s="232"/>
      <c r="H1228" s="385"/>
      <c r="I1228" s="385"/>
      <c r="J1228" s="385"/>
    </row>
    <row r="1229" s="379" customFormat="1" customHeight="1" spans="5:10">
      <c r="E1229" s="232"/>
      <c r="F1229" s="385"/>
      <c r="G1229" s="232"/>
      <c r="H1229" s="385"/>
      <c r="I1229" s="385"/>
      <c r="J1229" s="385"/>
    </row>
    <row r="1230" s="379" customFormat="1" customHeight="1" spans="5:10">
      <c r="E1230" s="232"/>
      <c r="F1230" s="385"/>
      <c r="G1230" s="232"/>
      <c r="H1230" s="385"/>
      <c r="I1230" s="385"/>
      <c r="J1230" s="385"/>
    </row>
    <row r="1231" s="379" customFormat="1" customHeight="1" spans="5:10">
      <c r="E1231" s="232"/>
      <c r="F1231" s="385"/>
      <c r="G1231" s="232"/>
      <c r="H1231" s="385"/>
      <c r="I1231" s="385"/>
      <c r="J1231" s="385"/>
    </row>
    <row r="1232" s="379" customFormat="1" customHeight="1" spans="5:10">
      <c r="E1232" s="232"/>
      <c r="F1232" s="385"/>
      <c r="G1232" s="232"/>
      <c r="H1232" s="385"/>
      <c r="I1232" s="385"/>
      <c r="J1232" s="385"/>
    </row>
    <row r="1233" s="379" customFormat="1" customHeight="1" spans="5:10">
      <c r="E1233" s="232"/>
      <c r="F1233" s="385"/>
      <c r="G1233" s="232"/>
      <c r="H1233" s="385"/>
      <c r="I1233" s="385"/>
      <c r="J1233" s="385"/>
    </row>
    <row r="1234" s="379" customFormat="1" customHeight="1" spans="5:10">
      <c r="E1234" s="232"/>
      <c r="F1234" s="385"/>
      <c r="G1234" s="232"/>
      <c r="H1234" s="385"/>
      <c r="I1234" s="385"/>
      <c r="J1234" s="385"/>
    </row>
    <row r="1235" s="379" customFormat="1" customHeight="1" spans="5:10">
      <c r="E1235" s="232"/>
      <c r="F1235" s="385"/>
      <c r="G1235" s="232"/>
      <c r="H1235" s="385"/>
      <c r="I1235" s="385"/>
      <c r="J1235" s="385"/>
    </row>
    <row r="1236" s="379" customFormat="1" customHeight="1" spans="5:10">
      <c r="E1236" s="232"/>
      <c r="F1236" s="385"/>
      <c r="G1236" s="232"/>
      <c r="H1236" s="385"/>
      <c r="I1236" s="385"/>
      <c r="J1236" s="385"/>
    </row>
    <row r="1237" s="379" customFormat="1" customHeight="1" spans="5:10">
      <c r="E1237" s="232"/>
      <c r="F1237" s="385"/>
      <c r="G1237" s="232"/>
      <c r="H1237" s="385"/>
      <c r="I1237" s="385"/>
      <c r="J1237" s="385"/>
    </row>
    <row r="1238" s="379" customFormat="1" customHeight="1" spans="5:10">
      <c r="E1238" s="232"/>
      <c r="F1238" s="385"/>
      <c r="G1238" s="232"/>
      <c r="H1238" s="385"/>
      <c r="I1238" s="385"/>
      <c r="J1238" s="385"/>
    </row>
    <row r="1239" s="379" customFormat="1" customHeight="1" spans="5:10">
      <c r="E1239" s="232"/>
      <c r="F1239" s="385"/>
      <c r="G1239" s="232"/>
      <c r="H1239" s="385"/>
      <c r="I1239" s="385"/>
      <c r="J1239" s="385"/>
    </row>
    <row r="1240" s="379" customFormat="1" customHeight="1" spans="5:10">
      <c r="E1240" s="232"/>
      <c r="F1240" s="385"/>
      <c r="G1240" s="232"/>
      <c r="H1240" s="385"/>
      <c r="I1240" s="385"/>
      <c r="J1240" s="385"/>
    </row>
    <row r="1241" s="379" customFormat="1" customHeight="1" spans="5:10">
      <c r="E1241" s="232"/>
      <c r="F1241" s="385"/>
      <c r="G1241" s="232"/>
      <c r="H1241" s="385"/>
      <c r="I1241" s="385"/>
      <c r="J1241" s="385"/>
    </row>
    <row r="1242" s="379" customFormat="1" customHeight="1" spans="5:10">
      <c r="E1242" s="232"/>
      <c r="F1242" s="385"/>
      <c r="G1242" s="232"/>
      <c r="H1242" s="385"/>
      <c r="I1242" s="385"/>
      <c r="J1242" s="385"/>
    </row>
    <row r="1243" s="379" customFormat="1" customHeight="1" spans="5:10">
      <c r="E1243" s="232"/>
      <c r="F1243" s="385"/>
      <c r="G1243" s="232"/>
      <c r="H1243" s="385"/>
      <c r="I1243" s="385"/>
      <c r="J1243" s="385"/>
    </row>
    <row r="1244" s="379" customFormat="1" customHeight="1" spans="5:10">
      <c r="E1244" s="232"/>
      <c r="F1244" s="385"/>
      <c r="G1244" s="232"/>
      <c r="H1244" s="385"/>
      <c r="I1244" s="385"/>
      <c r="J1244" s="385"/>
    </row>
    <row r="1245" s="379" customFormat="1" customHeight="1" spans="5:10">
      <c r="E1245" s="232"/>
      <c r="F1245" s="385"/>
      <c r="G1245" s="232"/>
      <c r="H1245" s="385"/>
      <c r="I1245" s="385"/>
      <c r="J1245" s="385"/>
    </row>
    <row r="1246" s="379" customFormat="1" customHeight="1" spans="5:10">
      <c r="E1246" s="232"/>
      <c r="F1246" s="385"/>
      <c r="G1246" s="232"/>
      <c r="H1246" s="385"/>
      <c r="I1246" s="385"/>
      <c r="J1246" s="385"/>
    </row>
    <row r="1247" s="379" customFormat="1" customHeight="1" spans="5:10">
      <c r="E1247" s="232"/>
      <c r="F1247" s="385"/>
      <c r="G1247" s="232"/>
      <c r="H1247" s="385"/>
      <c r="I1247" s="385"/>
      <c r="J1247" s="385"/>
    </row>
    <row r="1248" s="379" customFormat="1" customHeight="1" spans="5:10">
      <c r="E1248" s="232"/>
      <c r="F1248" s="385"/>
      <c r="G1248" s="232"/>
      <c r="H1248" s="385"/>
      <c r="I1248" s="385"/>
      <c r="J1248" s="385"/>
    </row>
    <row r="1249" s="379" customFormat="1" customHeight="1" spans="5:10">
      <c r="E1249" s="232"/>
      <c r="F1249" s="385"/>
      <c r="G1249" s="232"/>
      <c r="H1249" s="385"/>
      <c r="I1249" s="385"/>
      <c r="J1249" s="385"/>
    </row>
    <row r="1250" s="379" customFormat="1" customHeight="1" spans="5:10">
      <c r="E1250" s="232"/>
      <c r="F1250" s="385"/>
      <c r="G1250" s="232"/>
      <c r="H1250" s="385"/>
      <c r="I1250" s="385"/>
      <c r="J1250" s="385"/>
    </row>
    <row r="1251" s="379" customFormat="1" customHeight="1" spans="5:10">
      <c r="E1251" s="232"/>
      <c r="F1251" s="385"/>
      <c r="G1251" s="232"/>
      <c r="H1251" s="385"/>
      <c r="I1251" s="385"/>
      <c r="J1251" s="385"/>
    </row>
    <row r="1252" s="379" customFormat="1" customHeight="1" spans="5:10">
      <c r="E1252" s="232"/>
      <c r="F1252" s="385"/>
      <c r="G1252" s="232"/>
      <c r="H1252" s="385"/>
      <c r="I1252" s="385"/>
      <c r="J1252" s="385"/>
    </row>
    <row r="1253" s="379" customFormat="1" customHeight="1" spans="5:10">
      <c r="E1253" s="232"/>
      <c r="F1253" s="385"/>
      <c r="G1253" s="232"/>
      <c r="H1253" s="385"/>
      <c r="I1253" s="385"/>
      <c r="J1253" s="385"/>
    </row>
    <row r="1254" s="379" customFormat="1" customHeight="1" spans="5:10">
      <c r="E1254" s="232"/>
      <c r="F1254" s="385"/>
      <c r="G1254" s="232"/>
      <c r="H1254" s="385"/>
      <c r="I1254" s="385"/>
      <c r="J1254" s="385"/>
    </row>
    <row r="1255" s="379" customFormat="1" customHeight="1" spans="5:10">
      <c r="E1255" s="232"/>
      <c r="F1255" s="385"/>
      <c r="G1255" s="232"/>
      <c r="H1255" s="385"/>
      <c r="I1255" s="385"/>
      <c r="J1255" s="385"/>
    </row>
    <row r="1256" s="379" customFormat="1" customHeight="1" spans="5:10">
      <c r="E1256" s="232"/>
      <c r="F1256" s="385"/>
      <c r="G1256" s="232"/>
      <c r="H1256" s="385"/>
      <c r="I1256" s="385"/>
      <c r="J1256" s="385"/>
    </row>
    <row r="1257" s="379" customFormat="1" customHeight="1" spans="5:10">
      <c r="E1257" s="232"/>
      <c r="F1257" s="385"/>
      <c r="G1257" s="232"/>
      <c r="H1257" s="385"/>
      <c r="I1257" s="385"/>
      <c r="J1257" s="385"/>
    </row>
    <row r="1258" s="379" customFormat="1" customHeight="1" spans="5:10">
      <c r="E1258" s="232"/>
      <c r="F1258" s="385"/>
      <c r="G1258" s="232"/>
      <c r="H1258" s="385"/>
      <c r="I1258" s="385"/>
      <c r="J1258" s="385"/>
    </row>
    <row r="1259" s="379" customFormat="1" customHeight="1" spans="5:10">
      <c r="E1259" s="232"/>
      <c r="F1259" s="385"/>
      <c r="G1259" s="232"/>
      <c r="H1259" s="385"/>
      <c r="I1259" s="385"/>
      <c r="J1259" s="385"/>
    </row>
    <row r="1260" s="379" customFormat="1" customHeight="1" spans="5:10">
      <c r="E1260" s="232"/>
      <c r="F1260" s="385"/>
      <c r="G1260" s="232"/>
      <c r="H1260" s="385"/>
      <c r="I1260" s="385"/>
      <c r="J1260" s="385"/>
    </row>
    <row r="1261" s="379" customFormat="1" customHeight="1" spans="5:10">
      <c r="E1261" s="232"/>
      <c r="F1261" s="385"/>
      <c r="G1261" s="232"/>
      <c r="H1261" s="385"/>
      <c r="I1261" s="385"/>
      <c r="J1261" s="385"/>
    </row>
    <row r="1262" s="379" customFormat="1" customHeight="1" spans="5:10">
      <c r="E1262" s="232"/>
      <c r="F1262" s="385"/>
      <c r="G1262" s="232"/>
      <c r="H1262" s="385"/>
      <c r="I1262" s="385"/>
      <c r="J1262" s="385"/>
    </row>
    <row r="1263" s="379" customFormat="1" customHeight="1" spans="5:10">
      <c r="E1263" s="232"/>
      <c r="F1263" s="385"/>
      <c r="G1263" s="232"/>
      <c r="H1263" s="385"/>
      <c r="I1263" s="385"/>
      <c r="J1263" s="385"/>
    </row>
    <row r="1264" s="379" customFormat="1" customHeight="1" spans="5:10">
      <c r="E1264" s="232"/>
      <c r="F1264" s="385"/>
      <c r="G1264" s="232"/>
      <c r="H1264" s="385"/>
      <c r="I1264" s="385"/>
      <c r="J1264" s="385"/>
    </row>
    <row r="1265" s="379" customFormat="1" customHeight="1" spans="5:10">
      <c r="E1265" s="232"/>
      <c r="F1265" s="385"/>
      <c r="G1265" s="232"/>
      <c r="H1265" s="385"/>
      <c r="I1265" s="385"/>
      <c r="J1265" s="385"/>
    </row>
    <row r="1266" s="379" customFormat="1" customHeight="1" spans="5:10">
      <c r="E1266" s="232"/>
      <c r="F1266" s="385"/>
      <c r="G1266" s="232"/>
      <c r="H1266" s="385"/>
      <c r="I1266" s="385"/>
      <c r="J1266" s="385"/>
    </row>
    <row r="1267" s="379" customFormat="1" customHeight="1" spans="5:10">
      <c r="E1267" s="232"/>
      <c r="F1267" s="385"/>
      <c r="G1267" s="232"/>
      <c r="H1267" s="385"/>
      <c r="I1267" s="385"/>
      <c r="J1267" s="385"/>
    </row>
    <row r="1268" s="379" customFormat="1" customHeight="1" spans="5:10">
      <c r="E1268" s="232"/>
      <c r="F1268" s="385"/>
      <c r="G1268" s="232"/>
      <c r="H1268" s="385"/>
      <c r="I1268" s="385"/>
      <c r="J1268" s="385"/>
    </row>
    <row r="1269" s="379" customFormat="1" customHeight="1" spans="5:10">
      <c r="E1269" s="232"/>
      <c r="F1269" s="385"/>
      <c r="G1269" s="232"/>
      <c r="H1269" s="385"/>
      <c r="I1269" s="385"/>
      <c r="J1269" s="385"/>
    </row>
    <row r="1270" s="379" customFormat="1" customHeight="1" spans="5:10">
      <c r="E1270" s="232"/>
      <c r="F1270" s="385"/>
      <c r="G1270" s="232"/>
      <c r="H1270" s="385"/>
      <c r="I1270" s="385"/>
      <c r="J1270" s="385"/>
    </row>
    <row r="1271" s="379" customFormat="1" customHeight="1" spans="5:10">
      <c r="E1271" s="232"/>
      <c r="F1271" s="385"/>
      <c r="G1271" s="232"/>
      <c r="H1271" s="385"/>
      <c r="I1271" s="385"/>
      <c r="J1271" s="385"/>
    </row>
    <row r="1272" s="379" customFormat="1" customHeight="1" spans="5:10">
      <c r="E1272" s="232"/>
      <c r="F1272" s="385"/>
      <c r="G1272" s="232"/>
      <c r="H1272" s="385"/>
      <c r="I1272" s="385"/>
      <c r="J1272" s="385"/>
    </row>
    <row r="1273" s="379" customFormat="1" customHeight="1" spans="5:10">
      <c r="E1273" s="232"/>
      <c r="F1273" s="385"/>
      <c r="G1273" s="232"/>
      <c r="H1273" s="385"/>
      <c r="I1273" s="385"/>
      <c r="J1273" s="385"/>
    </row>
    <row r="1274" s="379" customFormat="1" customHeight="1" spans="5:10">
      <c r="E1274" s="232"/>
      <c r="F1274" s="385"/>
      <c r="G1274" s="232"/>
      <c r="H1274" s="385"/>
      <c r="I1274" s="385"/>
      <c r="J1274" s="385"/>
    </row>
    <row r="1275" s="379" customFormat="1" customHeight="1" spans="5:10">
      <c r="E1275" s="232"/>
      <c r="F1275" s="385"/>
      <c r="G1275" s="232"/>
      <c r="H1275" s="385"/>
      <c r="I1275" s="385"/>
      <c r="J1275" s="385"/>
    </row>
    <row r="1276" s="379" customFormat="1" customHeight="1" spans="5:10">
      <c r="E1276" s="232"/>
      <c r="F1276" s="385"/>
      <c r="G1276" s="232"/>
      <c r="H1276" s="385"/>
      <c r="I1276" s="385"/>
      <c r="J1276" s="385"/>
    </row>
    <row r="1277" s="379" customFormat="1" customHeight="1" spans="5:10">
      <c r="E1277" s="232"/>
      <c r="F1277" s="385"/>
      <c r="G1277" s="232"/>
      <c r="H1277" s="385"/>
      <c r="I1277" s="385"/>
      <c r="J1277" s="385"/>
    </row>
    <row r="1278" s="379" customFormat="1" customHeight="1" spans="5:10">
      <c r="E1278" s="232"/>
      <c r="F1278" s="385"/>
      <c r="G1278" s="232"/>
      <c r="H1278" s="385"/>
      <c r="I1278" s="385"/>
      <c r="J1278" s="385"/>
    </row>
    <row r="1279" s="379" customFormat="1" customHeight="1" spans="5:10">
      <c r="E1279" s="232"/>
      <c r="F1279" s="385"/>
      <c r="G1279" s="232"/>
      <c r="H1279" s="385"/>
      <c r="I1279" s="385"/>
      <c r="J1279" s="385"/>
    </row>
    <row r="1280" s="379" customFormat="1" customHeight="1" spans="5:10">
      <c r="E1280" s="232"/>
      <c r="F1280" s="385"/>
      <c r="G1280" s="232"/>
      <c r="H1280" s="385"/>
      <c r="I1280" s="385"/>
      <c r="J1280" s="385"/>
    </row>
    <row r="1281" s="379" customFormat="1" customHeight="1" spans="5:10">
      <c r="E1281" s="232"/>
      <c r="F1281" s="385"/>
      <c r="G1281" s="232"/>
      <c r="H1281" s="385"/>
      <c r="I1281" s="385"/>
      <c r="J1281" s="385"/>
    </row>
    <row r="1282" s="379" customFormat="1" customHeight="1" spans="5:10">
      <c r="E1282" s="232"/>
      <c r="F1282" s="385"/>
      <c r="G1282" s="232"/>
      <c r="H1282" s="385"/>
      <c r="I1282" s="385"/>
      <c r="J1282" s="385"/>
    </row>
    <row r="1283" s="379" customFormat="1" customHeight="1" spans="5:10">
      <c r="E1283" s="232"/>
      <c r="F1283" s="385"/>
      <c r="G1283" s="232"/>
      <c r="H1283" s="385"/>
      <c r="I1283" s="385"/>
      <c r="J1283" s="385"/>
    </row>
    <row r="1284" s="379" customFormat="1" customHeight="1" spans="5:10">
      <c r="E1284" s="232"/>
      <c r="F1284" s="385"/>
      <c r="G1284" s="232"/>
      <c r="H1284" s="385"/>
      <c r="I1284" s="385"/>
      <c r="J1284" s="385"/>
    </row>
    <row r="1285" s="379" customFormat="1" customHeight="1" spans="5:10">
      <c r="E1285" s="232"/>
      <c r="F1285" s="385"/>
      <c r="G1285" s="232"/>
      <c r="H1285" s="385"/>
      <c r="I1285" s="385"/>
      <c r="J1285" s="385"/>
    </row>
    <row r="1286" s="379" customFormat="1" customHeight="1" spans="5:10">
      <c r="E1286" s="232"/>
      <c r="F1286" s="385"/>
      <c r="G1286" s="232"/>
      <c r="H1286" s="385"/>
      <c r="I1286" s="385"/>
      <c r="J1286" s="385"/>
    </row>
    <row r="1287" s="379" customFormat="1" customHeight="1" spans="5:10">
      <c r="E1287" s="232"/>
      <c r="F1287" s="385"/>
      <c r="G1287" s="232"/>
      <c r="H1287" s="385"/>
      <c r="I1287" s="385"/>
      <c r="J1287" s="385"/>
    </row>
    <row r="1288" s="379" customFormat="1" customHeight="1" spans="5:10">
      <c r="E1288" s="232"/>
      <c r="F1288" s="385"/>
      <c r="G1288" s="232"/>
      <c r="H1288" s="385"/>
      <c r="I1288" s="385"/>
      <c r="J1288" s="385"/>
    </row>
    <row r="1289" s="379" customFormat="1" customHeight="1" spans="5:10">
      <c r="E1289" s="232"/>
      <c r="F1289" s="385"/>
      <c r="G1289" s="232"/>
      <c r="H1289" s="385"/>
      <c r="I1289" s="385"/>
      <c r="J1289" s="385"/>
    </row>
    <row r="1290" s="379" customFormat="1" customHeight="1" spans="5:10">
      <c r="E1290" s="232"/>
      <c r="F1290" s="385"/>
      <c r="G1290" s="232"/>
      <c r="H1290" s="385"/>
      <c r="I1290" s="385"/>
      <c r="J1290" s="385"/>
    </row>
    <row r="1291" s="379" customFormat="1" customHeight="1" spans="5:10">
      <c r="E1291" s="232"/>
      <c r="F1291" s="385"/>
      <c r="G1291" s="232"/>
      <c r="H1291" s="385"/>
      <c r="I1291" s="385"/>
      <c r="J1291" s="385"/>
    </row>
    <row r="1292" s="379" customFormat="1" customHeight="1" spans="5:10">
      <c r="E1292" s="232"/>
      <c r="F1292" s="385"/>
      <c r="G1292" s="232"/>
      <c r="H1292" s="385"/>
      <c r="I1292" s="385"/>
      <c r="J1292" s="385"/>
    </row>
    <row r="1293" s="379" customFormat="1" customHeight="1" spans="5:10">
      <c r="E1293" s="232"/>
      <c r="F1293" s="385"/>
      <c r="G1293" s="232"/>
      <c r="H1293" s="385"/>
      <c r="I1293" s="385"/>
      <c r="J1293" s="385"/>
    </row>
    <row r="1294" s="379" customFormat="1" customHeight="1" spans="5:10">
      <c r="E1294" s="232"/>
      <c r="F1294" s="385"/>
      <c r="G1294" s="232"/>
      <c r="H1294" s="385"/>
      <c r="I1294" s="385"/>
      <c r="J1294" s="385"/>
    </row>
    <row r="1295" s="379" customFormat="1" customHeight="1" spans="5:10">
      <c r="E1295" s="232"/>
      <c r="F1295" s="385"/>
      <c r="G1295" s="232"/>
      <c r="H1295" s="385"/>
      <c r="I1295" s="385"/>
      <c r="J1295" s="385"/>
    </row>
    <row r="1296" s="379" customFormat="1" customHeight="1" spans="5:10">
      <c r="E1296" s="232"/>
      <c r="F1296" s="385"/>
      <c r="G1296" s="232"/>
      <c r="H1296" s="385"/>
      <c r="I1296" s="385"/>
      <c r="J1296" s="385"/>
    </row>
    <row r="1297" s="379" customFormat="1" customHeight="1" spans="5:10">
      <c r="E1297" s="232"/>
      <c r="F1297" s="385"/>
      <c r="G1297" s="232"/>
      <c r="H1297" s="385"/>
      <c r="I1297" s="385"/>
      <c r="J1297" s="385"/>
    </row>
    <row r="1298" s="379" customFormat="1" customHeight="1" spans="5:10">
      <c r="E1298" s="232"/>
      <c r="F1298" s="385"/>
      <c r="G1298" s="232"/>
      <c r="H1298" s="385"/>
      <c r="I1298" s="385"/>
      <c r="J1298" s="385"/>
    </row>
    <row r="1299" s="379" customFormat="1" customHeight="1" spans="5:10">
      <c r="E1299" s="232"/>
      <c r="F1299" s="385"/>
      <c r="G1299" s="232"/>
      <c r="H1299" s="385"/>
      <c r="I1299" s="385"/>
      <c r="J1299" s="385"/>
    </row>
    <row r="1300" s="379" customFormat="1" customHeight="1" spans="5:10">
      <c r="E1300" s="232"/>
      <c r="F1300" s="385"/>
      <c r="G1300" s="232"/>
      <c r="H1300" s="385"/>
      <c r="I1300" s="385"/>
      <c r="J1300" s="385"/>
    </row>
    <row r="1301" s="379" customFormat="1" customHeight="1" spans="5:10">
      <c r="E1301" s="232"/>
      <c r="F1301" s="385"/>
      <c r="G1301" s="232"/>
      <c r="H1301" s="385"/>
      <c r="I1301" s="385"/>
      <c r="J1301" s="385"/>
    </row>
    <row r="1302" s="379" customFormat="1" customHeight="1" spans="5:10">
      <c r="E1302" s="232"/>
      <c r="F1302" s="385"/>
      <c r="G1302" s="232"/>
      <c r="H1302" s="385"/>
      <c r="I1302" s="385"/>
      <c r="J1302" s="385"/>
    </row>
    <row r="1303" s="379" customFormat="1" customHeight="1" spans="5:10">
      <c r="E1303" s="232"/>
      <c r="F1303" s="385"/>
      <c r="G1303" s="232"/>
      <c r="H1303" s="385"/>
      <c r="I1303" s="385"/>
      <c r="J1303" s="385"/>
    </row>
    <row r="1304" s="379" customFormat="1" customHeight="1" spans="5:10">
      <c r="E1304" s="232"/>
      <c r="F1304" s="385"/>
      <c r="G1304" s="232"/>
      <c r="H1304" s="385"/>
      <c r="I1304" s="385"/>
      <c r="J1304" s="385"/>
    </row>
    <row r="1305" s="379" customFormat="1" customHeight="1" spans="5:10">
      <c r="E1305" s="232"/>
      <c r="F1305" s="385"/>
      <c r="G1305" s="232"/>
      <c r="H1305" s="385"/>
      <c r="I1305" s="385"/>
      <c r="J1305" s="385"/>
    </row>
    <row r="1306" s="379" customFormat="1" customHeight="1" spans="5:10">
      <c r="E1306" s="232"/>
      <c r="F1306" s="385"/>
      <c r="G1306" s="232"/>
      <c r="H1306" s="385"/>
      <c r="I1306" s="385"/>
      <c r="J1306" s="385"/>
    </row>
    <row r="1307" s="379" customFormat="1" customHeight="1" spans="5:10">
      <c r="E1307" s="232"/>
      <c r="F1307" s="385"/>
      <c r="G1307" s="232"/>
      <c r="H1307" s="385"/>
      <c r="I1307" s="385"/>
      <c r="J1307" s="385"/>
    </row>
    <row r="1308" s="379" customFormat="1" customHeight="1" spans="5:10">
      <c r="E1308" s="232"/>
      <c r="F1308" s="385"/>
      <c r="G1308" s="232"/>
      <c r="H1308" s="385"/>
      <c r="I1308" s="385"/>
      <c r="J1308" s="385"/>
    </row>
    <row r="1309" s="379" customFormat="1" customHeight="1" spans="5:10">
      <c r="E1309" s="232"/>
      <c r="F1309" s="385"/>
      <c r="G1309" s="232"/>
      <c r="H1309" s="385"/>
      <c r="I1309" s="385"/>
      <c r="J1309" s="385"/>
    </row>
    <row r="1310" s="379" customFormat="1" customHeight="1" spans="5:10">
      <c r="E1310" s="232"/>
      <c r="F1310" s="385"/>
      <c r="G1310" s="232"/>
      <c r="H1310" s="385"/>
      <c r="I1310" s="385"/>
      <c r="J1310" s="385"/>
    </row>
    <row r="1311" s="379" customFormat="1" customHeight="1" spans="5:10">
      <c r="E1311" s="232"/>
      <c r="F1311" s="385"/>
      <c r="G1311" s="232"/>
      <c r="H1311" s="385"/>
      <c r="I1311" s="385"/>
      <c r="J1311" s="385"/>
    </row>
    <row r="1312" s="379" customFormat="1" customHeight="1" spans="5:10">
      <c r="E1312" s="232"/>
      <c r="F1312" s="385"/>
      <c r="G1312" s="232"/>
      <c r="H1312" s="385"/>
      <c r="I1312" s="385"/>
      <c r="J1312" s="385"/>
    </row>
    <row r="1313" s="379" customFormat="1" customHeight="1" spans="5:10">
      <c r="E1313" s="232"/>
      <c r="F1313" s="385"/>
      <c r="G1313" s="232"/>
      <c r="H1313" s="385"/>
      <c r="I1313" s="385"/>
      <c r="J1313" s="385"/>
    </row>
    <row r="1314" s="379" customFormat="1" customHeight="1" spans="5:10">
      <c r="E1314" s="232"/>
      <c r="F1314" s="385"/>
      <c r="G1314" s="232"/>
      <c r="H1314" s="385"/>
      <c r="I1314" s="385"/>
      <c r="J1314" s="385"/>
    </row>
    <row r="1315" s="379" customFormat="1" customHeight="1" spans="5:10">
      <c r="E1315" s="232"/>
      <c r="F1315" s="385"/>
      <c r="G1315" s="232"/>
      <c r="H1315" s="385"/>
      <c r="I1315" s="385"/>
      <c r="J1315" s="385"/>
    </row>
    <row r="1316" s="379" customFormat="1" customHeight="1" spans="5:10">
      <c r="E1316" s="232"/>
      <c r="F1316" s="385"/>
      <c r="G1316" s="232"/>
      <c r="H1316" s="385"/>
      <c r="I1316" s="385"/>
      <c r="J1316" s="385"/>
    </row>
    <row r="1317" s="379" customFormat="1" customHeight="1" spans="5:10">
      <c r="E1317" s="232"/>
      <c r="F1317" s="385"/>
      <c r="G1317" s="232"/>
      <c r="H1317" s="385"/>
      <c r="I1317" s="385"/>
      <c r="J1317" s="385"/>
    </row>
    <row r="1318" s="379" customFormat="1" customHeight="1" spans="5:10">
      <c r="E1318" s="232"/>
      <c r="F1318" s="385"/>
      <c r="G1318" s="232"/>
      <c r="H1318" s="385"/>
      <c r="I1318" s="385"/>
      <c r="J1318" s="385"/>
    </row>
    <row r="1319" s="379" customFormat="1" customHeight="1" spans="5:10">
      <c r="E1319" s="232"/>
      <c r="F1319" s="385"/>
      <c r="G1319" s="232"/>
      <c r="H1319" s="385"/>
      <c r="I1319" s="385"/>
      <c r="J1319" s="385"/>
    </row>
    <row r="1320" s="379" customFormat="1" customHeight="1" spans="5:10">
      <c r="E1320" s="232"/>
      <c r="F1320" s="385"/>
      <c r="G1320" s="232"/>
      <c r="H1320" s="385"/>
      <c r="I1320" s="385"/>
      <c r="J1320" s="385"/>
    </row>
    <row r="1321" s="379" customFormat="1" customHeight="1" spans="5:10">
      <c r="E1321" s="232"/>
      <c r="F1321" s="385"/>
      <c r="G1321" s="232"/>
      <c r="H1321" s="385"/>
      <c r="I1321" s="385"/>
      <c r="J1321" s="385"/>
    </row>
    <row r="1322" s="379" customFormat="1" customHeight="1" spans="5:10">
      <c r="E1322" s="232"/>
      <c r="F1322" s="385"/>
      <c r="G1322" s="232"/>
      <c r="H1322" s="385"/>
      <c r="I1322" s="385"/>
      <c r="J1322" s="385"/>
    </row>
    <row r="1323" s="379" customFormat="1" customHeight="1" spans="5:10">
      <c r="E1323" s="232"/>
      <c r="F1323" s="385"/>
      <c r="G1323" s="232"/>
      <c r="H1323" s="385"/>
      <c r="I1323" s="385"/>
      <c r="J1323" s="385"/>
    </row>
    <row r="1324" s="379" customFormat="1" customHeight="1" spans="5:10">
      <c r="E1324" s="232"/>
      <c r="F1324" s="385"/>
      <c r="G1324" s="232"/>
      <c r="H1324" s="385"/>
      <c r="I1324" s="385"/>
      <c r="J1324" s="385"/>
    </row>
    <row r="1325" s="379" customFormat="1" customHeight="1" spans="5:10">
      <c r="E1325" s="232"/>
      <c r="F1325" s="385"/>
      <c r="G1325" s="232"/>
      <c r="H1325" s="385"/>
      <c r="I1325" s="385"/>
      <c r="J1325" s="385"/>
    </row>
    <row r="1326" s="379" customFormat="1" customHeight="1" spans="5:10">
      <c r="E1326" s="232"/>
      <c r="F1326" s="385"/>
      <c r="G1326" s="232"/>
      <c r="H1326" s="385"/>
      <c r="I1326" s="385"/>
      <c r="J1326" s="385"/>
    </row>
    <row r="1327" s="379" customFormat="1" customHeight="1" spans="5:10">
      <c r="E1327" s="232"/>
      <c r="F1327" s="385"/>
      <c r="G1327" s="232"/>
      <c r="H1327" s="385"/>
      <c r="I1327" s="385"/>
      <c r="J1327" s="385"/>
    </row>
    <row r="1328" s="379" customFormat="1" customHeight="1" spans="5:10">
      <c r="E1328" s="232"/>
      <c r="F1328" s="385"/>
      <c r="G1328" s="232"/>
      <c r="H1328" s="385"/>
      <c r="I1328" s="385"/>
      <c r="J1328" s="385"/>
    </row>
    <row r="1329" s="379" customFormat="1" customHeight="1" spans="5:10">
      <c r="E1329" s="232"/>
      <c r="F1329" s="385"/>
      <c r="G1329" s="232"/>
      <c r="H1329" s="385"/>
      <c r="I1329" s="385"/>
      <c r="J1329" s="385"/>
    </row>
    <row r="1330" s="379" customFormat="1" customHeight="1" spans="5:10">
      <c r="E1330" s="232"/>
      <c r="F1330" s="385"/>
      <c r="G1330" s="232"/>
      <c r="H1330" s="385"/>
      <c r="I1330" s="385"/>
      <c r="J1330" s="385"/>
    </row>
    <row r="1331" s="379" customFormat="1" customHeight="1" spans="5:10">
      <c r="E1331" s="232"/>
      <c r="F1331" s="385"/>
      <c r="G1331" s="232"/>
      <c r="H1331" s="385"/>
      <c r="I1331" s="385"/>
      <c r="J1331" s="385"/>
    </row>
    <row r="1332" s="379" customFormat="1" customHeight="1" spans="5:10">
      <c r="E1332" s="232"/>
      <c r="F1332" s="385"/>
      <c r="G1332" s="232"/>
      <c r="H1332" s="385"/>
      <c r="I1332" s="385"/>
      <c r="J1332" s="385"/>
    </row>
    <row r="1333" s="379" customFormat="1" customHeight="1" spans="5:10">
      <c r="E1333" s="232"/>
      <c r="F1333" s="385"/>
      <c r="G1333" s="232"/>
      <c r="H1333" s="385"/>
      <c r="I1333" s="385"/>
      <c r="J1333" s="385"/>
    </row>
    <row r="1334" s="379" customFormat="1" customHeight="1" spans="5:10">
      <c r="E1334" s="232"/>
      <c r="F1334" s="385"/>
      <c r="G1334" s="232"/>
      <c r="H1334" s="385"/>
      <c r="I1334" s="385"/>
      <c r="J1334" s="385"/>
    </row>
    <row r="1335" s="379" customFormat="1" customHeight="1" spans="5:10">
      <c r="E1335" s="232"/>
      <c r="F1335" s="385"/>
      <c r="G1335" s="232"/>
      <c r="H1335" s="385"/>
      <c r="I1335" s="385"/>
      <c r="J1335" s="385"/>
    </row>
    <row r="1336" s="379" customFormat="1" customHeight="1" spans="5:10">
      <c r="E1336" s="232"/>
      <c r="F1336" s="385"/>
      <c r="G1336" s="232"/>
      <c r="H1336" s="385"/>
      <c r="I1336" s="385"/>
      <c r="J1336" s="385"/>
    </row>
    <row r="1337" s="379" customFormat="1" customHeight="1" spans="5:10">
      <c r="E1337" s="232"/>
      <c r="F1337" s="385"/>
      <c r="G1337" s="232"/>
      <c r="H1337" s="385"/>
      <c r="I1337" s="385"/>
      <c r="J1337" s="385"/>
    </row>
    <row r="1338" s="379" customFormat="1" customHeight="1" spans="5:10">
      <c r="E1338" s="232"/>
      <c r="F1338" s="385"/>
      <c r="G1338" s="232"/>
      <c r="H1338" s="385"/>
      <c r="I1338" s="385"/>
      <c r="J1338" s="385"/>
    </row>
    <row r="1339" s="379" customFormat="1" customHeight="1" spans="5:10">
      <c r="E1339" s="232"/>
      <c r="F1339" s="385"/>
      <c r="G1339" s="232"/>
      <c r="H1339" s="385"/>
      <c r="I1339" s="385"/>
      <c r="J1339" s="385"/>
    </row>
    <row r="1340" s="379" customFormat="1" customHeight="1" spans="5:10">
      <c r="E1340" s="232"/>
      <c r="F1340" s="385"/>
      <c r="G1340" s="232"/>
      <c r="H1340" s="385"/>
      <c r="I1340" s="385"/>
      <c r="J1340" s="385"/>
    </row>
    <row r="1341" s="379" customFormat="1" customHeight="1" spans="5:10">
      <c r="E1341" s="232"/>
      <c r="F1341" s="385"/>
      <c r="G1341" s="232"/>
      <c r="H1341" s="385"/>
      <c r="I1341" s="385"/>
      <c r="J1341" s="385"/>
    </row>
    <row r="1342" s="379" customFormat="1" customHeight="1" spans="5:10">
      <c r="E1342" s="232"/>
      <c r="F1342" s="385"/>
      <c r="G1342" s="232"/>
      <c r="H1342" s="385"/>
      <c r="I1342" s="385"/>
      <c r="J1342" s="385"/>
    </row>
    <row r="1343" s="379" customFormat="1" customHeight="1" spans="5:10">
      <c r="E1343" s="232"/>
      <c r="F1343" s="385"/>
      <c r="G1343" s="232"/>
      <c r="H1343" s="385"/>
      <c r="I1343" s="385"/>
      <c r="J1343" s="385"/>
    </row>
    <row r="1344" s="379" customFormat="1" customHeight="1" spans="5:10">
      <c r="E1344" s="232"/>
      <c r="F1344" s="385"/>
      <c r="G1344" s="232"/>
      <c r="H1344" s="385"/>
      <c r="I1344" s="385"/>
      <c r="J1344" s="385"/>
    </row>
    <row r="1345" s="379" customFormat="1" customHeight="1" spans="5:10">
      <c r="E1345" s="232"/>
      <c r="F1345" s="385"/>
      <c r="G1345" s="232"/>
      <c r="H1345" s="385"/>
      <c r="I1345" s="385"/>
      <c r="J1345" s="385"/>
    </row>
    <row r="1346" s="379" customFormat="1" customHeight="1" spans="5:10">
      <c r="E1346" s="232"/>
      <c r="F1346" s="385"/>
      <c r="G1346" s="232"/>
      <c r="H1346" s="385"/>
      <c r="I1346" s="385"/>
      <c r="J1346" s="385"/>
    </row>
    <row r="1347" s="379" customFormat="1" customHeight="1" spans="5:10">
      <c r="E1347" s="232"/>
      <c r="F1347" s="385"/>
      <c r="G1347" s="232"/>
      <c r="H1347" s="385"/>
      <c r="I1347" s="385"/>
      <c r="J1347" s="385"/>
    </row>
    <row r="1348" s="379" customFormat="1" customHeight="1" spans="5:10">
      <c r="E1348" s="232"/>
      <c r="F1348" s="385"/>
      <c r="G1348" s="232"/>
      <c r="H1348" s="385"/>
      <c r="I1348" s="385"/>
      <c r="J1348" s="385"/>
    </row>
    <row r="1349" s="379" customFormat="1" customHeight="1" spans="5:10">
      <c r="E1349" s="232"/>
      <c r="F1349" s="385"/>
      <c r="G1349" s="232"/>
      <c r="H1349" s="385"/>
      <c r="I1349" s="385"/>
      <c r="J1349" s="385"/>
    </row>
    <row r="1350" s="379" customFormat="1" customHeight="1" spans="5:10">
      <c r="E1350" s="232"/>
      <c r="F1350" s="385"/>
      <c r="G1350" s="232"/>
      <c r="H1350" s="385"/>
      <c r="I1350" s="385"/>
      <c r="J1350" s="385"/>
    </row>
    <row r="1351" s="379" customFormat="1" customHeight="1" spans="5:10">
      <c r="E1351" s="232"/>
      <c r="F1351" s="385"/>
      <c r="G1351" s="232"/>
      <c r="H1351" s="385"/>
      <c r="I1351" s="385"/>
      <c r="J1351" s="385"/>
    </row>
    <row r="1352" s="379" customFormat="1" customHeight="1" spans="5:10">
      <c r="E1352" s="232"/>
      <c r="F1352" s="385"/>
      <c r="G1352" s="232"/>
      <c r="H1352" s="385"/>
      <c r="I1352" s="385"/>
      <c r="J1352" s="385"/>
    </row>
    <row r="1353" s="379" customFormat="1" customHeight="1" spans="5:10">
      <c r="E1353" s="232"/>
      <c r="F1353" s="385"/>
      <c r="G1353" s="232"/>
      <c r="H1353" s="385"/>
      <c r="I1353" s="385"/>
      <c r="J1353" s="385"/>
    </row>
    <row r="1354" s="379" customFormat="1" customHeight="1" spans="5:10">
      <c r="E1354" s="232"/>
      <c r="F1354" s="385"/>
      <c r="G1354" s="232"/>
      <c r="H1354" s="385"/>
      <c r="I1354" s="385"/>
      <c r="J1354" s="385"/>
    </row>
    <row r="1355" s="379" customFormat="1" customHeight="1" spans="5:10">
      <c r="E1355" s="232"/>
      <c r="F1355" s="385"/>
      <c r="G1355" s="232"/>
      <c r="H1355" s="385"/>
      <c r="I1355" s="385"/>
      <c r="J1355" s="385"/>
    </row>
    <row r="1356" s="379" customFormat="1" customHeight="1" spans="5:10">
      <c r="E1356" s="232"/>
      <c r="F1356" s="385"/>
      <c r="G1356" s="232"/>
      <c r="H1356" s="385"/>
      <c r="I1356" s="385"/>
      <c r="J1356" s="385"/>
    </row>
    <row r="1357" s="379" customFormat="1" customHeight="1" spans="5:10">
      <c r="E1357" s="232"/>
      <c r="F1357" s="385"/>
      <c r="G1357" s="232"/>
      <c r="H1357" s="385"/>
      <c r="I1357" s="385"/>
      <c r="J1357" s="385"/>
    </row>
    <row r="1358" s="379" customFormat="1" customHeight="1" spans="5:10">
      <c r="E1358" s="232"/>
      <c r="F1358" s="385"/>
      <c r="G1358" s="232"/>
      <c r="H1358" s="385"/>
      <c r="I1358" s="385"/>
      <c r="J1358" s="385"/>
    </row>
    <row r="1359" s="379" customFormat="1" customHeight="1" spans="5:10">
      <c r="E1359" s="232"/>
      <c r="F1359" s="385"/>
      <c r="G1359" s="232"/>
      <c r="H1359" s="385"/>
      <c r="I1359" s="385"/>
      <c r="J1359" s="385"/>
    </row>
    <row r="1360" s="379" customFormat="1" customHeight="1" spans="5:10">
      <c r="E1360" s="232"/>
      <c r="F1360" s="385"/>
      <c r="G1360" s="232"/>
      <c r="H1360" s="385"/>
      <c r="I1360" s="385"/>
      <c r="J1360" s="385"/>
    </row>
    <row r="1361" s="379" customFormat="1" customHeight="1" spans="5:10">
      <c r="E1361" s="232"/>
      <c r="F1361" s="385"/>
      <c r="G1361" s="232"/>
      <c r="H1361" s="385"/>
      <c r="I1361" s="385"/>
      <c r="J1361" s="385"/>
    </row>
    <row r="1362" s="379" customFormat="1" customHeight="1" spans="5:10">
      <c r="E1362" s="232"/>
      <c r="F1362" s="385"/>
      <c r="G1362" s="232"/>
      <c r="H1362" s="385"/>
      <c r="I1362" s="385"/>
      <c r="J1362" s="385"/>
    </row>
    <row r="1363" s="379" customFormat="1" customHeight="1" spans="5:10">
      <c r="E1363" s="232"/>
      <c r="F1363" s="385"/>
      <c r="G1363" s="232"/>
      <c r="H1363" s="385"/>
      <c r="I1363" s="385"/>
      <c r="J1363" s="385"/>
    </row>
    <row r="1364" s="379" customFormat="1" customHeight="1" spans="5:10">
      <c r="E1364" s="232"/>
      <c r="F1364" s="385"/>
      <c r="G1364" s="232"/>
      <c r="H1364" s="385"/>
      <c r="I1364" s="385"/>
      <c r="J1364" s="385"/>
    </row>
    <row r="1365" s="379" customFormat="1" customHeight="1" spans="5:10">
      <c r="E1365" s="232"/>
      <c r="F1365" s="385"/>
      <c r="G1365" s="232"/>
      <c r="H1365" s="385"/>
      <c r="I1365" s="385"/>
      <c r="J1365" s="385"/>
    </row>
    <row r="1366" s="379" customFormat="1" customHeight="1" spans="5:10">
      <c r="E1366" s="232"/>
      <c r="F1366" s="385"/>
      <c r="G1366" s="232"/>
      <c r="H1366" s="385"/>
      <c r="I1366" s="385"/>
      <c r="J1366" s="385"/>
    </row>
    <row r="1367" s="379" customFormat="1" customHeight="1" spans="5:10">
      <c r="E1367" s="232"/>
      <c r="F1367" s="385"/>
      <c r="G1367" s="232"/>
      <c r="H1367" s="385"/>
      <c r="I1367" s="385"/>
      <c r="J1367" s="385"/>
    </row>
    <row r="1368" s="379" customFormat="1" customHeight="1" spans="5:10">
      <c r="E1368" s="232"/>
      <c r="F1368" s="385"/>
      <c r="G1368" s="232"/>
      <c r="H1368" s="385"/>
      <c r="I1368" s="385"/>
      <c r="J1368" s="385"/>
    </row>
    <row r="1369" s="379" customFormat="1" customHeight="1" spans="5:10">
      <c r="E1369" s="232"/>
      <c r="F1369" s="385"/>
      <c r="G1369" s="232"/>
      <c r="H1369" s="385"/>
      <c r="I1369" s="385"/>
      <c r="J1369" s="385"/>
    </row>
    <row r="1370" s="379" customFormat="1" customHeight="1" spans="5:10">
      <c r="E1370" s="232"/>
      <c r="F1370" s="385"/>
      <c r="G1370" s="232"/>
      <c r="H1370" s="385"/>
      <c r="I1370" s="385"/>
      <c r="J1370" s="385"/>
    </row>
    <row r="1371" s="379" customFormat="1" customHeight="1" spans="5:10">
      <c r="E1371" s="232"/>
      <c r="F1371" s="385"/>
      <c r="G1371" s="232"/>
      <c r="H1371" s="385"/>
      <c r="I1371" s="385"/>
      <c r="J1371" s="385"/>
    </row>
    <row r="1372" s="379" customFormat="1" customHeight="1" spans="5:10">
      <c r="E1372" s="232"/>
      <c r="F1372" s="385"/>
      <c r="G1372" s="232"/>
      <c r="H1372" s="385"/>
      <c r="I1372" s="385"/>
      <c r="J1372" s="385"/>
    </row>
    <row r="1373" s="379" customFormat="1" customHeight="1" spans="5:10">
      <c r="E1373" s="232"/>
      <c r="F1373" s="385"/>
      <c r="G1373" s="232"/>
      <c r="H1373" s="385"/>
      <c r="I1373" s="385"/>
      <c r="J1373" s="385"/>
    </row>
    <row r="1374" s="379" customFormat="1" customHeight="1" spans="5:10">
      <c r="E1374" s="232"/>
      <c r="F1374" s="385"/>
      <c r="G1374" s="232"/>
      <c r="H1374" s="385"/>
      <c r="I1374" s="385"/>
      <c r="J1374" s="385"/>
    </row>
    <row r="1375" s="379" customFormat="1" customHeight="1" spans="5:10">
      <c r="E1375" s="232"/>
      <c r="F1375" s="385"/>
      <c r="G1375" s="232"/>
      <c r="H1375" s="385"/>
      <c r="I1375" s="385"/>
      <c r="J1375" s="385"/>
    </row>
    <row r="1376" s="379" customFormat="1" customHeight="1" spans="5:10">
      <c r="E1376" s="232"/>
      <c r="F1376" s="385"/>
      <c r="G1376" s="232"/>
      <c r="H1376" s="385"/>
      <c r="I1376" s="385"/>
      <c r="J1376" s="385"/>
    </row>
    <row r="1377" s="379" customFormat="1" customHeight="1" spans="5:10">
      <c r="E1377" s="232"/>
      <c r="F1377" s="385"/>
      <c r="G1377" s="232"/>
      <c r="H1377" s="385"/>
      <c r="I1377" s="385"/>
      <c r="J1377" s="385"/>
    </row>
    <row r="1378" s="379" customFormat="1" customHeight="1" spans="5:10">
      <c r="E1378" s="232"/>
      <c r="F1378" s="385"/>
      <c r="G1378" s="232"/>
      <c r="H1378" s="385"/>
      <c r="I1378" s="385"/>
      <c r="J1378" s="385"/>
    </row>
    <row r="1379" s="379" customFormat="1" customHeight="1" spans="5:10">
      <c r="E1379" s="232"/>
      <c r="F1379" s="385"/>
      <c r="G1379" s="232"/>
      <c r="H1379" s="385"/>
      <c r="I1379" s="385"/>
      <c r="J1379" s="385"/>
    </row>
    <row r="1380" s="379" customFormat="1" customHeight="1" spans="5:10">
      <c r="E1380" s="232"/>
      <c r="F1380" s="385"/>
      <c r="G1380" s="232"/>
      <c r="H1380" s="385"/>
      <c r="I1380" s="385"/>
      <c r="J1380" s="385"/>
    </row>
    <row r="1381" s="379" customFormat="1" customHeight="1" spans="5:10">
      <c r="E1381" s="232"/>
      <c r="F1381" s="385"/>
      <c r="G1381" s="232"/>
      <c r="H1381" s="385"/>
      <c r="I1381" s="385"/>
      <c r="J1381" s="385"/>
    </row>
    <row r="1382" s="379" customFormat="1" customHeight="1" spans="5:10">
      <c r="E1382" s="232"/>
      <c r="F1382" s="385"/>
      <c r="G1382" s="232"/>
      <c r="H1382" s="385"/>
      <c r="I1382" s="385"/>
      <c r="J1382" s="385"/>
    </row>
    <row r="1383" s="379" customFormat="1" customHeight="1" spans="5:10">
      <c r="E1383" s="232"/>
      <c r="F1383" s="385"/>
      <c r="G1383" s="232"/>
      <c r="H1383" s="385"/>
      <c r="I1383" s="385"/>
      <c r="J1383" s="385"/>
    </row>
    <row r="1384" s="379" customFormat="1" customHeight="1" spans="5:10">
      <c r="E1384" s="232"/>
      <c r="F1384" s="385"/>
      <c r="G1384" s="232"/>
      <c r="H1384" s="385"/>
      <c r="I1384" s="385"/>
      <c r="J1384" s="385"/>
    </row>
    <row r="1385" s="379" customFormat="1" customHeight="1" spans="5:10">
      <c r="E1385" s="232"/>
      <c r="F1385" s="385"/>
      <c r="G1385" s="232"/>
      <c r="H1385" s="385"/>
      <c r="I1385" s="385"/>
      <c r="J1385" s="385"/>
    </row>
    <row r="1386" s="379" customFormat="1" customHeight="1" spans="5:10">
      <c r="E1386" s="232"/>
      <c r="F1386" s="385"/>
      <c r="G1386" s="232"/>
      <c r="H1386" s="385"/>
      <c r="I1386" s="385"/>
      <c r="J1386" s="385"/>
    </row>
    <row r="1387" s="379" customFormat="1" customHeight="1" spans="5:10">
      <c r="E1387" s="232"/>
      <c r="F1387" s="385"/>
      <c r="G1387" s="232"/>
      <c r="H1387" s="385"/>
      <c r="I1387" s="385"/>
      <c r="J1387" s="385"/>
    </row>
    <row r="1388" s="379" customFormat="1" customHeight="1" spans="5:10">
      <c r="E1388" s="232"/>
      <c r="F1388" s="385"/>
      <c r="G1388" s="232"/>
      <c r="H1388" s="385"/>
      <c r="I1388" s="385"/>
      <c r="J1388" s="385"/>
    </row>
    <row r="1389" s="379" customFormat="1" customHeight="1" spans="5:10">
      <c r="E1389" s="232"/>
      <c r="F1389" s="385"/>
      <c r="G1389" s="232"/>
      <c r="H1389" s="385"/>
      <c r="I1389" s="385"/>
      <c r="J1389" s="385"/>
    </row>
    <row r="1390" s="379" customFormat="1" customHeight="1" spans="5:10">
      <c r="E1390" s="232"/>
      <c r="F1390" s="385"/>
      <c r="G1390" s="232"/>
      <c r="H1390" s="385"/>
      <c r="I1390" s="385"/>
      <c r="J1390" s="385"/>
    </row>
    <row r="1391" s="379" customFormat="1" customHeight="1" spans="5:10">
      <c r="E1391" s="232"/>
      <c r="F1391" s="385"/>
      <c r="G1391" s="232"/>
      <c r="H1391" s="385"/>
      <c r="I1391" s="385"/>
      <c r="J1391" s="385"/>
    </row>
    <row r="1392" s="379" customFormat="1" customHeight="1" spans="5:10">
      <c r="E1392" s="232"/>
      <c r="F1392" s="385"/>
      <c r="G1392" s="232"/>
      <c r="H1392" s="385"/>
      <c r="I1392" s="385"/>
      <c r="J1392" s="385"/>
    </row>
    <row r="1393" s="379" customFormat="1" customHeight="1" spans="5:10">
      <c r="E1393" s="232"/>
      <c r="F1393" s="385"/>
      <c r="G1393" s="232"/>
      <c r="H1393" s="385"/>
      <c r="I1393" s="385"/>
      <c r="J1393" s="385"/>
    </row>
    <row r="1394" s="379" customFormat="1" customHeight="1" spans="5:10">
      <c r="E1394" s="232"/>
      <c r="F1394" s="385"/>
      <c r="G1394" s="232"/>
      <c r="H1394" s="385"/>
      <c r="I1394" s="385"/>
      <c r="J1394" s="385"/>
    </row>
    <row r="1395" s="379" customFormat="1" customHeight="1" spans="5:10">
      <c r="E1395" s="232"/>
      <c r="F1395" s="385"/>
      <c r="G1395" s="232"/>
      <c r="H1395" s="385"/>
      <c r="I1395" s="385"/>
      <c r="J1395" s="385"/>
    </row>
    <row r="1396" s="379" customFormat="1" customHeight="1" spans="5:10">
      <c r="E1396" s="232"/>
      <c r="F1396" s="385"/>
      <c r="G1396" s="232"/>
      <c r="H1396" s="385"/>
      <c r="I1396" s="385"/>
      <c r="J1396" s="385"/>
    </row>
    <row r="1397" s="379" customFormat="1" customHeight="1" spans="5:10">
      <c r="E1397" s="232"/>
      <c r="F1397" s="385"/>
      <c r="G1397" s="232"/>
      <c r="H1397" s="385"/>
      <c r="I1397" s="385"/>
      <c r="J1397" s="385"/>
    </row>
    <row r="1398" s="379" customFormat="1" customHeight="1" spans="5:10">
      <c r="E1398" s="232"/>
      <c r="F1398" s="385"/>
      <c r="G1398" s="232"/>
      <c r="H1398" s="385"/>
      <c r="I1398" s="385"/>
      <c r="J1398" s="385"/>
    </row>
    <row r="1399" s="379" customFormat="1" customHeight="1" spans="5:10">
      <c r="E1399" s="232"/>
      <c r="F1399" s="385"/>
      <c r="G1399" s="232"/>
      <c r="H1399" s="385"/>
      <c r="I1399" s="385"/>
      <c r="J1399" s="385"/>
    </row>
    <row r="1400" s="379" customFormat="1" customHeight="1" spans="5:10">
      <c r="E1400" s="232"/>
      <c r="F1400" s="385"/>
      <c r="G1400" s="232"/>
      <c r="H1400" s="385"/>
      <c r="I1400" s="385"/>
      <c r="J1400" s="385"/>
    </row>
    <row r="1401" s="379" customFormat="1" customHeight="1" spans="5:10">
      <c r="E1401" s="232"/>
      <c r="F1401" s="385"/>
      <c r="G1401" s="232"/>
      <c r="H1401" s="385"/>
      <c r="I1401" s="385"/>
      <c r="J1401" s="385"/>
    </row>
    <row r="1402" s="379" customFormat="1" customHeight="1" spans="5:10">
      <c r="E1402" s="232"/>
      <c r="F1402" s="385"/>
      <c r="G1402" s="232"/>
      <c r="H1402" s="385"/>
      <c r="I1402" s="385"/>
      <c r="J1402" s="385"/>
    </row>
    <row r="1403" s="379" customFormat="1" customHeight="1" spans="5:10">
      <c r="E1403" s="232"/>
      <c r="F1403" s="385"/>
      <c r="G1403" s="232"/>
      <c r="H1403" s="385"/>
      <c r="I1403" s="385"/>
      <c r="J1403" s="385"/>
    </row>
    <row r="1404" s="379" customFormat="1" customHeight="1" spans="5:10">
      <c r="E1404" s="232"/>
      <c r="F1404" s="385"/>
      <c r="G1404" s="232"/>
      <c r="H1404" s="385"/>
      <c r="I1404" s="385"/>
      <c r="J1404" s="385"/>
    </row>
    <row r="1405" s="379" customFormat="1" customHeight="1" spans="5:10">
      <c r="E1405" s="232"/>
      <c r="F1405" s="385"/>
      <c r="G1405" s="232"/>
      <c r="H1405" s="385"/>
      <c r="I1405" s="385"/>
      <c r="J1405" s="385"/>
    </row>
    <row r="1406" s="379" customFormat="1" customHeight="1" spans="5:10">
      <c r="E1406" s="232"/>
      <c r="F1406" s="385"/>
      <c r="G1406" s="232"/>
      <c r="H1406" s="385"/>
      <c r="I1406" s="385"/>
      <c r="J1406" s="385"/>
    </row>
    <row r="1407" s="379" customFormat="1" customHeight="1" spans="5:10">
      <c r="E1407" s="232"/>
      <c r="F1407" s="385"/>
      <c r="G1407" s="232"/>
      <c r="H1407" s="385"/>
      <c r="I1407" s="385"/>
      <c r="J1407" s="385"/>
    </row>
    <row r="1408" s="379" customFormat="1" customHeight="1" spans="5:10">
      <c r="E1408" s="232"/>
      <c r="F1408" s="385"/>
      <c r="G1408" s="232"/>
      <c r="H1408" s="385"/>
      <c r="I1408" s="385"/>
      <c r="J1408" s="385"/>
    </row>
    <row r="1409" s="379" customFormat="1" customHeight="1" spans="5:10">
      <c r="E1409" s="232"/>
      <c r="F1409" s="385"/>
      <c r="G1409" s="232"/>
      <c r="H1409" s="385"/>
      <c r="I1409" s="385"/>
      <c r="J1409" s="385"/>
    </row>
    <row r="1410" s="379" customFormat="1" customHeight="1" spans="5:10">
      <c r="E1410" s="232"/>
      <c r="F1410" s="385"/>
      <c r="G1410" s="232"/>
      <c r="H1410" s="385"/>
      <c r="I1410" s="385"/>
      <c r="J1410" s="385"/>
    </row>
    <row r="1411" s="379" customFormat="1" customHeight="1" spans="5:10">
      <c r="E1411" s="232"/>
      <c r="F1411" s="385"/>
      <c r="G1411" s="232"/>
      <c r="H1411" s="385"/>
      <c r="I1411" s="385"/>
      <c r="J1411" s="385"/>
    </row>
    <row r="1412" s="379" customFormat="1" customHeight="1" spans="5:10">
      <c r="E1412" s="232"/>
      <c r="F1412" s="385"/>
      <c r="G1412" s="232"/>
      <c r="H1412" s="385"/>
      <c r="I1412" s="385"/>
      <c r="J1412" s="385"/>
    </row>
    <row r="1413" s="379" customFormat="1" customHeight="1" spans="5:10">
      <c r="E1413" s="232"/>
      <c r="F1413" s="385"/>
      <c r="G1413" s="232"/>
      <c r="H1413" s="385"/>
      <c r="I1413" s="385"/>
      <c r="J1413" s="385"/>
    </row>
    <row r="1414" s="379" customFormat="1" customHeight="1" spans="5:10">
      <c r="E1414" s="232"/>
      <c r="F1414" s="385"/>
      <c r="G1414" s="232"/>
      <c r="H1414" s="385"/>
      <c r="I1414" s="385"/>
      <c r="J1414" s="385"/>
    </row>
    <row r="1415" s="379" customFormat="1" customHeight="1" spans="5:10">
      <c r="E1415" s="232"/>
      <c r="F1415" s="385"/>
      <c r="G1415" s="232"/>
      <c r="H1415" s="385"/>
      <c r="I1415" s="385"/>
      <c r="J1415" s="385"/>
    </row>
    <row r="1416" s="379" customFormat="1" customHeight="1" spans="5:10">
      <c r="E1416" s="232"/>
      <c r="F1416" s="385"/>
      <c r="G1416" s="232"/>
      <c r="H1416" s="385"/>
      <c r="I1416" s="385"/>
      <c r="J1416" s="385"/>
    </row>
    <row r="1417" s="379" customFormat="1" customHeight="1" spans="5:10">
      <c r="E1417" s="232"/>
      <c r="F1417" s="385"/>
      <c r="G1417" s="232"/>
      <c r="H1417" s="385"/>
      <c r="I1417" s="385"/>
      <c r="J1417" s="385"/>
    </row>
    <row r="1418" s="379" customFormat="1" customHeight="1" spans="5:10">
      <c r="E1418" s="232"/>
      <c r="F1418" s="385"/>
      <c r="G1418" s="232"/>
      <c r="H1418" s="385"/>
      <c r="I1418" s="385"/>
      <c r="J1418" s="385"/>
    </row>
    <row r="1419" s="379" customFormat="1" customHeight="1" spans="5:10">
      <c r="E1419" s="232"/>
      <c r="F1419" s="385"/>
      <c r="G1419" s="232"/>
      <c r="H1419" s="385"/>
      <c r="I1419" s="385"/>
      <c r="J1419" s="385"/>
    </row>
    <row r="1420" s="379" customFormat="1" customHeight="1" spans="5:10">
      <c r="E1420" s="232"/>
      <c r="F1420" s="385"/>
      <c r="G1420" s="232"/>
      <c r="H1420" s="385"/>
      <c r="I1420" s="385"/>
      <c r="J1420" s="385"/>
    </row>
    <row r="1421" s="379" customFormat="1" customHeight="1" spans="5:10">
      <c r="E1421" s="232"/>
      <c r="F1421" s="385"/>
      <c r="G1421" s="232"/>
      <c r="H1421" s="385"/>
      <c r="I1421" s="385"/>
      <c r="J1421" s="385"/>
    </row>
    <row r="1422" s="379" customFormat="1" customHeight="1" spans="5:10">
      <c r="E1422" s="232"/>
      <c r="F1422" s="385"/>
      <c r="G1422" s="232"/>
      <c r="H1422" s="385"/>
      <c r="I1422" s="385"/>
      <c r="J1422" s="385"/>
    </row>
    <row r="1423" s="379" customFormat="1" customHeight="1" spans="5:10">
      <c r="E1423" s="232"/>
      <c r="F1423" s="385"/>
      <c r="G1423" s="232"/>
      <c r="H1423" s="385"/>
      <c r="I1423" s="385"/>
      <c r="J1423" s="385"/>
    </row>
    <row r="1424" s="379" customFormat="1" customHeight="1" spans="5:10">
      <c r="E1424" s="232"/>
      <c r="F1424" s="385"/>
      <c r="G1424" s="232"/>
      <c r="H1424" s="385"/>
      <c r="I1424" s="385"/>
      <c r="J1424" s="385"/>
    </row>
    <row r="1425" s="379" customFormat="1" customHeight="1" spans="5:10">
      <c r="E1425" s="232"/>
      <c r="F1425" s="385"/>
      <c r="G1425" s="232"/>
      <c r="H1425" s="385"/>
      <c r="I1425" s="385"/>
      <c r="J1425" s="385"/>
    </row>
    <row r="1426" s="379" customFormat="1" customHeight="1" spans="5:10">
      <c r="E1426" s="232"/>
      <c r="F1426" s="385"/>
      <c r="G1426" s="232"/>
      <c r="H1426" s="385"/>
      <c r="I1426" s="385"/>
      <c r="J1426" s="385"/>
    </row>
    <row r="1427" s="379" customFormat="1" customHeight="1" spans="5:10">
      <c r="E1427" s="232"/>
      <c r="F1427" s="385"/>
      <c r="G1427" s="232"/>
      <c r="H1427" s="385"/>
      <c r="I1427" s="385"/>
      <c r="J1427" s="385"/>
    </row>
    <row r="1428" s="379" customFormat="1" customHeight="1" spans="5:10">
      <c r="E1428" s="232"/>
      <c r="F1428" s="385"/>
      <c r="G1428" s="232"/>
      <c r="H1428" s="385"/>
      <c r="I1428" s="385"/>
      <c r="J1428" s="385"/>
    </row>
    <row r="1429" s="379" customFormat="1" customHeight="1" spans="5:10">
      <c r="E1429" s="232"/>
      <c r="F1429" s="385"/>
      <c r="G1429" s="232"/>
      <c r="H1429" s="385"/>
      <c r="I1429" s="385"/>
      <c r="J1429" s="385"/>
    </row>
    <row r="1430" s="379" customFormat="1" customHeight="1" spans="5:10">
      <c r="E1430" s="232"/>
      <c r="F1430" s="385"/>
      <c r="G1430" s="232"/>
      <c r="H1430" s="385"/>
      <c r="I1430" s="385"/>
      <c r="J1430" s="385"/>
    </row>
    <row r="1431" s="379" customFormat="1" customHeight="1" spans="5:10">
      <c r="E1431" s="232"/>
      <c r="F1431" s="385"/>
      <c r="G1431" s="232"/>
      <c r="H1431" s="385"/>
      <c r="I1431" s="385"/>
      <c r="J1431" s="385"/>
    </row>
    <row r="1432" s="379" customFormat="1" customHeight="1" spans="5:10">
      <c r="E1432" s="232"/>
      <c r="F1432" s="385"/>
      <c r="G1432" s="232"/>
      <c r="H1432" s="385"/>
      <c r="I1432" s="385"/>
      <c r="J1432" s="385"/>
    </row>
    <row r="1433" s="379" customFormat="1" customHeight="1" spans="5:10">
      <c r="E1433" s="232"/>
      <c r="F1433" s="385"/>
      <c r="G1433" s="232"/>
      <c r="H1433" s="385"/>
      <c r="I1433" s="385"/>
      <c r="J1433" s="385"/>
    </row>
    <row r="1434" s="379" customFormat="1" customHeight="1" spans="5:10">
      <c r="E1434" s="232"/>
      <c r="F1434" s="385"/>
      <c r="G1434" s="232"/>
      <c r="H1434" s="385"/>
      <c r="I1434" s="385"/>
      <c r="J1434" s="385"/>
    </row>
    <row r="1435" s="379" customFormat="1" customHeight="1" spans="5:10">
      <c r="E1435" s="232"/>
      <c r="F1435" s="385"/>
      <c r="G1435" s="232"/>
      <c r="H1435" s="385"/>
      <c r="I1435" s="385"/>
      <c r="J1435" s="385"/>
    </row>
    <row r="1436" s="379" customFormat="1" customHeight="1" spans="5:10">
      <c r="E1436" s="232"/>
      <c r="F1436" s="385"/>
      <c r="G1436" s="232"/>
      <c r="H1436" s="385"/>
      <c r="I1436" s="385"/>
      <c r="J1436" s="385"/>
    </row>
    <row r="1437" s="379" customFormat="1" customHeight="1" spans="5:10">
      <c r="E1437" s="232"/>
      <c r="F1437" s="385"/>
      <c r="G1437" s="232"/>
      <c r="H1437" s="385"/>
      <c r="I1437" s="385"/>
      <c r="J1437" s="385"/>
    </row>
    <row r="1438" s="379" customFormat="1" customHeight="1" spans="5:10">
      <c r="E1438" s="232"/>
      <c r="F1438" s="385"/>
      <c r="G1438" s="232"/>
      <c r="H1438" s="385"/>
      <c r="I1438" s="385"/>
      <c r="J1438" s="385"/>
    </row>
    <row r="1439" s="379" customFormat="1" customHeight="1" spans="5:10">
      <c r="E1439" s="232"/>
      <c r="F1439" s="385"/>
      <c r="G1439" s="232"/>
      <c r="H1439" s="385"/>
      <c r="I1439" s="385"/>
      <c r="J1439" s="385"/>
    </row>
    <row r="1440" s="379" customFormat="1" customHeight="1" spans="5:10">
      <c r="E1440" s="232"/>
      <c r="F1440" s="385"/>
      <c r="G1440" s="232"/>
      <c r="H1440" s="385"/>
      <c r="I1440" s="385"/>
      <c r="J1440" s="385"/>
    </row>
    <row r="1441" s="379" customFormat="1" customHeight="1" spans="5:10">
      <c r="E1441" s="232"/>
      <c r="F1441" s="385"/>
      <c r="G1441" s="232"/>
      <c r="H1441" s="385"/>
      <c r="I1441" s="385"/>
      <c r="J1441" s="385"/>
    </row>
    <row r="1442" s="379" customFormat="1" customHeight="1" spans="5:10">
      <c r="E1442" s="232"/>
      <c r="F1442" s="385"/>
      <c r="G1442" s="232"/>
      <c r="H1442" s="385"/>
      <c r="I1442" s="385"/>
      <c r="J1442" s="385"/>
    </row>
    <row r="1443" s="379" customFormat="1" customHeight="1" spans="5:10">
      <c r="E1443" s="232"/>
      <c r="F1443" s="385"/>
      <c r="G1443" s="232"/>
      <c r="H1443" s="385"/>
      <c r="I1443" s="385"/>
      <c r="J1443" s="385"/>
    </row>
    <row r="1444" s="379" customFormat="1" customHeight="1" spans="5:10">
      <c r="E1444" s="232"/>
      <c r="F1444" s="385"/>
      <c r="G1444" s="232"/>
      <c r="H1444" s="385"/>
      <c r="I1444" s="385"/>
      <c r="J1444" s="385"/>
    </row>
    <row r="1445" s="379" customFormat="1" customHeight="1" spans="5:10">
      <c r="E1445" s="232"/>
      <c r="F1445" s="385"/>
      <c r="G1445" s="232"/>
      <c r="H1445" s="385"/>
      <c r="I1445" s="385"/>
      <c r="J1445" s="385"/>
    </row>
    <row r="1446" s="379" customFormat="1" customHeight="1" spans="5:10">
      <c r="E1446" s="232"/>
      <c r="F1446" s="385"/>
      <c r="G1446" s="232"/>
      <c r="H1446" s="385"/>
      <c r="I1446" s="385"/>
      <c r="J1446" s="385"/>
    </row>
    <row r="1447" s="379" customFormat="1" customHeight="1" spans="5:10">
      <c r="E1447" s="232"/>
      <c r="F1447" s="385"/>
      <c r="G1447" s="232"/>
      <c r="H1447" s="385"/>
      <c r="I1447" s="385"/>
      <c r="J1447" s="385"/>
    </row>
    <row r="1448" s="379" customFormat="1" customHeight="1" spans="5:10">
      <c r="E1448" s="232"/>
      <c r="F1448" s="385"/>
      <c r="G1448" s="232"/>
      <c r="H1448" s="385"/>
      <c r="I1448" s="385"/>
      <c r="J1448" s="385"/>
    </row>
    <row r="1449" s="379" customFormat="1" customHeight="1" spans="5:10">
      <c r="E1449" s="232"/>
      <c r="F1449" s="385"/>
      <c r="G1449" s="232"/>
      <c r="H1449" s="385"/>
      <c r="I1449" s="385"/>
      <c r="J1449" s="385"/>
    </row>
    <row r="1450" s="379" customFormat="1" customHeight="1" spans="5:10">
      <c r="E1450" s="232"/>
      <c r="F1450" s="385"/>
      <c r="G1450" s="232"/>
      <c r="H1450" s="385"/>
      <c r="I1450" s="385"/>
      <c r="J1450" s="385"/>
    </row>
    <row r="1451" s="379" customFormat="1" customHeight="1" spans="5:10">
      <c r="E1451" s="232"/>
      <c r="F1451" s="385"/>
      <c r="G1451" s="232"/>
      <c r="H1451" s="385"/>
      <c r="I1451" s="385"/>
      <c r="J1451" s="385"/>
    </row>
    <row r="1452" s="379" customFormat="1" customHeight="1" spans="5:10">
      <c r="E1452" s="232"/>
      <c r="F1452" s="385"/>
      <c r="G1452" s="232"/>
      <c r="H1452" s="385"/>
      <c r="I1452" s="385"/>
      <c r="J1452" s="385"/>
    </row>
    <row r="1453" s="379" customFormat="1" customHeight="1" spans="5:10">
      <c r="E1453" s="232"/>
      <c r="F1453" s="385"/>
      <c r="G1453" s="232"/>
      <c r="H1453" s="385"/>
      <c r="I1453" s="385"/>
      <c r="J1453" s="385"/>
    </row>
    <row r="1454" s="379" customFormat="1" customHeight="1" spans="5:10">
      <c r="E1454" s="232"/>
      <c r="F1454" s="385"/>
      <c r="G1454" s="232"/>
      <c r="H1454" s="385"/>
      <c r="I1454" s="385"/>
      <c r="J1454" s="385"/>
    </row>
    <row r="1455" s="379" customFormat="1" customHeight="1" spans="5:10">
      <c r="E1455" s="232"/>
      <c r="F1455" s="385"/>
      <c r="G1455" s="232"/>
      <c r="H1455" s="385"/>
      <c r="I1455" s="385"/>
      <c r="J1455" s="385"/>
    </row>
    <row r="1456" s="379" customFormat="1" customHeight="1" spans="5:10">
      <c r="E1456" s="232"/>
      <c r="F1456" s="385"/>
      <c r="G1456" s="232"/>
      <c r="H1456" s="385"/>
      <c r="I1456" s="385"/>
      <c r="J1456" s="385"/>
    </row>
    <row r="1457" s="379" customFormat="1" customHeight="1" spans="5:10">
      <c r="E1457" s="232"/>
      <c r="F1457" s="385"/>
      <c r="G1457" s="232"/>
      <c r="H1457" s="385"/>
      <c r="I1457" s="385"/>
      <c r="J1457" s="385"/>
    </row>
    <row r="1458" s="379" customFormat="1" customHeight="1" spans="5:10">
      <c r="E1458" s="232"/>
      <c r="F1458" s="385"/>
      <c r="G1458" s="232"/>
      <c r="H1458" s="385"/>
      <c r="I1458" s="385"/>
      <c r="J1458" s="385"/>
    </row>
    <row r="1459" s="379" customFormat="1" customHeight="1" spans="5:10">
      <c r="E1459" s="232"/>
      <c r="F1459" s="385"/>
      <c r="G1459" s="232"/>
      <c r="H1459" s="385"/>
      <c r="I1459" s="385"/>
      <c r="J1459" s="385"/>
    </row>
    <row r="1460" s="379" customFormat="1" customHeight="1" spans="5:10">
      <c r="E1460" s="232"/>
      <c r="F1460" s="385"/>
      <c r="G1460" s="232"/>
      <c r="H1460" s="385"/>
      <c r="I1460" s="385"/>
      <c r="J1460" s="385"/>
    </row>
    <row r="1461" s="379" customFormat="1" customHeight="1" spans="5:10">
      <c r="E1461" s="232"/>
      <c r="F1461" s="385"/>
      <c r="G1461" s="232"/>
      <c r="H1461" s="385"/>
      <c r="I1461" s="385"/>
      <c r="J1461" s="385"/>
    </row>
    <row r="1462" s="379" customFormat="1" customHeight="1" spans="5:10">
      <c r="E1462" s="232"/>
      <c r="F1462" s="385"/>
      <c r="G1462" s="232"/>
      <c r="H1462" s="385"/>
      <c r="I1462" s="385"/>
      <c r="J1462" s="385"/>
    </row>
    <row r="1463" s="379" customFormat="1" customHeight="1" spans="5:10">
      <c r="E1463" s="232"/>
      <c r="F1463" s="385"/>
      <c r="G1463" s="232"/>
      <c r="H1463" s="385"/>
      <c r="I1463" s="385"/>
      <c r="J1463" s="385"/>
    </row>
    <row r="1464" s="379" customFormat="1" customHeight="1" spans="5:10">
      <c r="E1464" s="232"/>
      <c r="F1464" s="385"/>
      <c r="G1464" s="232"/>
      <c r="H1464" s="385"/>
      <c r="I1464" s="385"/>
      <c r="J1464" s="385"/>
    </row>
    <row r="1465" s="379" customFormat="1" customHeight="1" spans="5:10">
      <c r="E1465" s="232"/>
      <c r="F1465" s="385"/>
      <c r="G1465" s="232"/>
      <c r="H1465" s="385"/>
      <c r="I1465" s="385"/>
      <c r="J1465" s="385"/>
    </row>
    <row r="1466" s="379" customFormat="1" customHeight="1" spans="5:10">
      <c r="E1466" s="232"/>
      <c r="F1466" s="385"/>
      <c r="G1466" s="232"/>
      <c r="H1466" s="385"/>
      <c r="I1466" s="385"/>
      <c r="J1466" s="385"/>
    </row>
    <row r="1467" s="379" customFormat="1" customHeight="1" spans="5:10">
      <c r="E1467" s="232"/>
      <c r="F1467" s="385"/>
      <c r="G1467" s="232"/>
      <c r="H1467" s="385"/>
      <c r="I1467" s="385"/>
      <c r="J1467" s="385"/>
    </row>
    <row r="1468" s="379" customFormat="1" customHeight="1" spans="5:10">
      <c r="E1468" s="232"/>
      <c r="F1468" s="385"/>
      <c r="G1468" s="232"/>
      <c r="H1468" s="385"/>
      <c r="I1468" s="385"/>
      <c r="J1468" s="385"/>
    </row>
    <row r="1469" s="379" customFormat="1" customHeight="1" spans="5:10">
      <c r="E1469" s="232"/>
      <c r="F1469" s="385"/>
      <c r="G1469" s="232"/>
      <c r="H1469" s="385"/>
      <c r="I1469" s="385"/>
      <c r="J1469" s="385"/>
    </row>
    <row r="1470" s="379" customFormat="1" customHeight="1" spans="5:10">
      <c r="E1470" s="232"/>
      <c r="F1470" s="385"/>
      <c r="G1470" s="232"/>
      <c r="H1470" s="385"/>
      <c r="I1470" s="385"/>
      <c r="J1470" s="385"/>
    </row>
    <row r="1471" s="379" customFormat="1" customHeight="1" spans="5:10">
      <c r="E1471" s="232"/>
      <c r="F1471" s="385"/>
      <c r="G1471" s="232"/>
      <c r="H1471" s="385"/>
      <c r="I1471" s="385"/>
      <c r="J1471" s="385"/>
    </row>
    <row r="1472" s="379" customFormat="1" customHeight="1" spans="5:10">
      <c r="E1472" s="232"/>
      <c r="F1472" s="385"/>
      <c r="G1472" s="232"/>
      <c r="H1472" s="385"/>
      <c r="I1472" s="385"/>
      <c r="J1472" s="385"/>
    </row>
    <row r="1473" s="379" customFormat="1" customHeight="1" spans="5:10">
      <c r="E1473" s="232"/>
      <c r="F1473" s="385"/>
      <c r="G1473" s="232"/>
      <c r="H1473" s="385"/>
      <c r="I1473" s="385"/>
      <c r="J1473" s="385"/>
    </row>
    <row r="1474" s="379" customFormat="1" customHeight="1" spans="5:10">
      <c r="E1474" s="232"/>
      <c r="F1474" s="385"/>
      <c r="G1474" s="232"/>
      <c r="H1474" s="385"/>
      <c r="I1474" s="385"/>
      <c r="J1474" s="385"/>
    </row>
    <row r="1475" s="379" customFormat="1" customHeight="1" spans="5:10">
      <c r="E1475" s="232"/>
      <c r="F1475" s="385"/>
      <c r="G1475" s="232"/>
      <c r="H1475" s="385"/>
      <c r="I1475" s="385"/>
      <c r="J1475" s="385"/>
    </row>
    <row r="1476" s="379" customFormat="1" customHeight="1" spans="5:10">
      <c r="E1476" s="232"/>
      <c r="F1476" s="385"/>
      <c r="G1476" s="232"/>
      <c r="H1476" s="385"/>
      <c r="I1476" s="385"/>
      <c r="J1476" s="385"/>
    </row>
    <row r="1477" s="379" customFormat="1" customHeight="1" spans="5:10">
      <c r="E1477" s="232"/>
      <c r="F1477" s="385"/>
      <c r="G1477" s="232"/>
      <c r="H1477" s="385"/>
      <c r="I1477" s="385"/>
      <c r="J1477" s="385"/>
    </row>
    <row r="1478" s="379" customFormat="1" customHeight="1" spans="5:10">
      <c r="E1478" s="232"/>
      <c r="F1478" s="385"/>
      <c r="G1478" s="232"/>
      <c r="H1478" s="385"/>
      <c r="I1478" s="385"/>
      <c r="J1478" s="385"/>
    </row>
    <row r="1479" s="379" customFormat="1" customHeight="1" spans="5:10">
      <c r="E1479" s="232"/>
      <c r="F1479" s="385"/>
      <c r="G1479" s="232"/>
      <c r="H1479" s="385"/>
      <c r="I1479" s="385"/>
      <c r="J1479" s="385"/>
    </row>
    <row r="1480" s="379" customFormat="1" customHeight="1" spans="5:10">
      <c r="E1480" s="232"/>
      <c r="F1480" s="385"/>
      <c r="G1480" s="232"/>
      <c r="H1480" s="385"/>
      <c r="I1480" s="385"/>
      <c r="J1480" s="385"/>
    </row>
    <row r="1481" s="379" customFormat="1" customHeight="1" spans="5:10">
      <c r="E1481" s="232"/>
      <c r="F1481" s="385"/>
      <c r="G1481" s="232"/>
      <c r="H1481" s="385"/>
      <c r="I1481" s="385"/>
      <c r="J1481" s="385"/>
    </row>
    <row r="1482" s="379" customFormat="1" customHeight="1" spans="5:10">
      <c r="E1482" s="232"/>
      <c r="F1482" s="385"/>
      <c r="G1482" s="232"/>
      <c r="H1482" s="385"/>
      <c r="I1482" s="385"/>
      <c r="J1482" s="385"/>
    </row>
    <row r="1483" s="379" customFormat="1" customHeight="1" spans="5:10">
      <c r="E1483" s="232"/>
      <c r="F1483" s="385"/>
      <c r="G1483" s="232"/>
      <c r="H1483" s="385"/>
      <c r="I1483" s="385"/>
      <c r="J1483" s="385"/>
    </row>
    <row r="1484" s="379" customFormat="1" customHeight="1" spans="5:10">
      <c r="E1484" s="232"/>
      <c r="F1484" s="385"/>
      <c r="G1484" s="232"/>
      <c r="H1484" s="385"/>
      <c r="I1484" s="385"/>
      <c r="J1484" s="385"/>
    </row>
    <row r="1485" s="379" customFormat="1" customHeight="1" spans="5:10">
      <c r="E1485" s="232"/>
      <c r="F1485" s="385"/>
      <c r="G1485" s="232"/>
      <c r="H1485" s="385"/>
      <c r="I1485" s="385"/>
      <c r="J1485" s="385"/>
    </row>
    <row r="1486" s="379" customFormat="1" customHeight="1" spans="5:10">
      <c r="E1486" s="232"/>
      <c r="F1486" s="385"/>
      <c r="G1486" s="232"/>
      <c r="H1486" s="385"/>
      <c r="I1486" s="385"/>
      <c r="J1486" s="385"/>
    </row>
    <row r="1487" s="379" customFormat="1" customHeight="1" spans="5:10">
      <c r="E1487" s="232"/>
      <c r="F1487" s="385"/>
      <c r="G1487" s="232"/>
      <c r="H1487" s="385"/>
      <c r="I1487" s="385"/>
      <c r="J1487" s="385"/>
    </row>
    <row r="1488" s="379" customFormat="1" customHeight="1" spans="5:10">
      <c r="E1488" s="232"/>
      <c r="F1488" s="385"/>
      <c r="G1488" s="232"/>
      <c r="H1488" s="385"/>
      <c r="I1488" s="385"/>
      <c r="J1488" s="385"/>
    </row>
    <row r="1489" s="379" customFormat="1" customHeight="1" spans="5:10">
      <c r="E1489" s="232"/>
      <c r="F1489" s="385"/>
      <c r="G1489" s="232"/>
      <c r="H1489" s="385"/>
      <c r="I1489" s="385"/>
      <c r="J1489" s="385"/>
    </row>
    <row r="1490" s="379" customFormat="1" customHeight="1" spans="5:10">
      <c r="E1490" s="232"/>
      <c r="F1490" s="385"/>
      <c r="G1490" s="232"/>
      <c r="H1490" s="385"/>
      <c r="I1490" s="385"/>
      <c r="J1490" s="385"/>
    </row>
    <row r="1491" s="379" customFormat="1" customHeight="1" spans="5:10">
      <c r="E1491" s="232"/>
      <c r="F1491" s="385"/>
      <c r="G1491" s="232"/>
      <c r="H1491" s="385"/>
      <c r="I1491" s="385"/>
      <c r="J1491" s="385"/>
    </row>
    <row r="1492" s="379" customFormat="1" customHeight="1" spans="5:10">
      <c r="E1492" s="232"/>
      <c r="F1492" s="385"/>
      <c r="G1492" s="232"/>
      <c r="H1492" s="385"/>
      <c r="I1492" s="385"/>
      <c r="J1492" s="385"/>
    </row>
    <row r="1493" s="379" customFormat="1" customHeight="1" spans="5:10">
      <c r="E1493" s="232"/>
      <c r="F1493" s="385"/>
      <c r="G1493" s="232"/>
      <c r="H1493" s="385"/>
      <c r="I1493" s="385"/>
      <c r="J1493" s="385"/>
    </row>
    <row r="1494" s="379" customFormat="1" customHeight="1" spans="5:10">
      <c r="E1494" s="232"/>
      <c r="F1494" s="385"/>
      <c r="G1494" s="232"/>
      <c r="H1494" s="385"/>
      <c r="I1494" s="385"/>
      <c r="J1494" s="385"/>
    </row>
    <row r="1495" s="379" customFormat="1" customHeight="1" spans="5:10">
      <c r="E1495" s="232"/>
      <c r="F1495" s="385"/>
      <c r="G1495" s="232"/>
      <c r="H1495" s="385"/>
      <c r="I1495" s="385"/>
      <c r="J1495" s="385"/>
    </row>
    <row r="1496" s="379" customFormat="1" customHeight="1" spans="5:10">
      <c r="E1496" s="232"/>
      <c r="F1496" s="385"/>
      <c r="G1496" s="232"/>
      <c r="H1496" s="385"/>
      <c r="I1496" s="385"/>
      <c r="J1496" s="385"/>
    </row>
    <row r="1497" s="379" customFormat="1" customHeight="1" spans="5:10">
      <c r="E1497" s="232"/>
      <c r="F1497" s="385"/>
      <c r="G1497" s="232"/>
      <c r="H1497" s="385"/>
      <c r="I1497" s="385"/>
      <c r="J1497" s="385"/>
    </row>
    <row r="1498" s="379" customFormat="1" customHeight="1" spans="5:10">
      <c r="E1498" s="232"/>
      <c r="F1498" s="385"/>
      <c r="G1498" s="232"/>
      <c r="H1498" s="385"/>
      <c r="I1498" s="385"/>
      <c r="J1498" s="385"/>
    </row>
    <row r="1499" s="379" customFormat="1" customHeight="1" spans="5:10">
      <c r="E1499" s="232"/>
      <c r="F1499" s="385"/>
      <c r="G1499" s="232"/>
      <c r="H1499" s="385"/>
      <c r="I1499" s="385"/>
      <c r="J1499" s="385"/>
    </row>
    <row r="1500" s="379" customFormat="1" customHeight="1" spans="5:10">
      <c r="E1500" s="232"/>
      <c r="F1500" s="385"/>
      <c r="G1500" s="232"/>
      <c r="H1500" s="385"/>
      <c r="I1500" s="385"/>
      <c r="J1500" s="385"/>
    </row>
    <row r="1501" s="379" customFormat="1" customHeight="1" spans="5:10">
      <c r="E1501" s="232"/>
      <c r="F1501" s="385"/>
      <c r="G1501" s="232"/>
      <c r="H1501" s="385"/>
      <c r="I1501" s="385"/>
      <c r="J1501" s="385"/>
    </row>
    <row r="1502" s="379" customFormat="1" customHeight="1" spans="5:10">
      <c r="E1502" s="232"/>
      <c r="F1502" s="385"/>
      <c r="G1502" s="232"/>
      <c r="H1502" s="385"/>
      <c r="I1502" s="385"/>
      <c r="J1502" s="385"/>
    </row>
    <row r="1503" s="379" customFormat="1" customHeight="1" spans="5:10">
      <c r="E1503" s="232"/>
      <c r="F1503" s="385"/>
      <c r="G1503" s="232"/>
      <c r="H1503" s="385"/>
      <c r="I1503" s="385"/>
      <c r="J1503" s="385"/>
    </row>
    <row r="1504" s="379" customFormat="1" customHeight="1" spans="5:10">
      <c r="E1504" s="232"/>
      <c r="F1504" s="385"/>
      <c r="G1504" s="232"/>
      <c r="H1504" s="385"/>
      <c r="I1504" s="385"/>
      <c r="J1504" s="385"/>
    </row>
    <row r="1505" s="379" customFormat="1" customHeight="1" spans="5:10">
      <c r="E1505" s="232"/>
      <c r="F1505" s="385"/>
      <c r="G1505" s="232"/>
      <c r="H1505" s="385"/>
      <c r="I1505" s="385"/>
      <c r="J1505" s="385"/>
    </row>
    <row r="1506" s="379" customFormat="1" customHeight="1" spans="5:10">
      <c r="E1506" s="232"/>
      <c r="F1506" s="385"/>
      <c r="G1506" s="232"/>
      <c r="H1506" s="385"/>
      <c r="I1506" s="385"/>
      <c r="J1506" s="385"/>
    </row>
    <row r="1507" s="379" customFormat="1" customHeight="1" spans="5:10">
      <c r="E1507" s="232"/>
      <c r="F1507" s="385"/>
      <c r="G1507" s="232"/>
      <c r="H1507" s="385"/>
      <c r="I1507" s="385"/>
      <c r="J1507" s="385"/>
    </row>
    <row r="1508" s="379" customFormat="1" customHeight="1" spans="5:10">
      <c r="E1508" s="232"/>
      <c r="F1508" s="385"/>
      <c r="G1508" s="232"/>
      <c r="H1508" s="385"/>
      <c r="I1508" s="385"/>
      <c r="J1508" s="385"/>
    </row>
    <row r="1509" s="379" customFormat="1" customHeight="1" spans="5:10">
      <c r="E1509" s="232"/>
      <c r="F1509" s="385"/>
      <c r="G1509" s="232"/>
      <c r="H1509" s="385"/>
      <c r="I1509" s="385"/>
      <c r="J1509" s="385"/>
    </row>
    <row r="1510" s="379" customFormat="1" customHeight="1" spans="5:10">
      <c r="E1510" s="232"/>
      <c r="F1510" s="385"/>
      <c r="G1510" s="232"/>
      <c r="H1510" s="385"/>
      <c r="I1510" s="385"/>
      <c r="J1510" s="385"/>
    </row>
    <row r="1511" s="379" customFormat="1" customHeight="1" spans="5:10">
      <c r="E1511" s="232"/>
      <c r="F1511" s="385"/>
      <c r="G1511" s="232"/>
      <c r="H1511" s="385"/>
      <c r="I1511" s="385"/>
      <c r="J1511" s="385"/>
    </row>
    <row r="1512" s="379" customFormat="1" customHeight="1" spans="5:10">
      <c r="E1512" s="232"/>
      <c r="F1512" s="385"/>
      <c r="G1512" s="232"/>
      <c r="H1512" s="385"/>
      <c r="I1512" s="385"/>
      <c r="J1512" s="385"/>
    </row>
    <row r="1513" s="379" customFormat="1" customHeight="1" spans="5:10">
      <c r="E1513" s="232"/>
      <c r="F1513" s="385"/>
      <c r="G1513" s="232"/>
      <c r="H1513" s="385"/>
      <c r="I1513" s="385"/>
      <c r="J1513" s="385"/>
    </row>
    <row r="1514" s="379" customFormat="1" customHeight="1" spans="5:10">
      <c r="E1514" s="232"/>
      <c r="F1514" s="385"/>
      <c r="G1514" s="232"/>
      <c r="H1514" s="385"/>
      <c r="I1514" s="385"/>
      <c r="J1514" s="385"/>
    </row>
    <row r="1515" s="379" customFormat="1" customHeight="1" spans="5:10">
      <c r="E1515" s="232"/>
      <c r="F1515" s="385"/>
      <c r="G1515" s="232"/>
      <c r="H1515" s="385"/>
      <c r="I1515" s="385"/>
      <c r="J1515" s="385"/>
    </row>
    <row r="1516" s="379" customFormat="1" customHeight="1" spans="5:10">
      <c r="E1516" s="232"/>
      <c r="F1516" s="385"/>
      <c r="G1516" s="232"/>
      <c r="H1516" s="385"/>
      <c r="I1516" s="385"/>
      <c r="J1516" s="385"/>
    </row>
    <row r="1517" s="379" customFormat="1" customHeight="1" spans="5:10">
      <c r="E1517" s="232"/>
      <c r="F1517" s="385"/>
      <c r="G1517" s="232"/>
      <c r="H1517" s="385"/>
      <c r="I1517" s="385"/>
      <c r="J1517" s="385"/>
    </row>
    <row r="1518" s="379" customFormat="1" customHeight="1" spans="5:10">
      <c r="E1518" s="232"/>
      <c r="F1518" s="385"/>
      <c r="G1518" s="232"/>
      <c r="H1518" s="385"/>
      <c r="I1518" s="385"/>
      <c r="J1518" s="385"/>
    </row>
    <row r="1519" s="379" customFormat="1" customHeight="1" spans="5:10">
      <c r="E1519" s="232"/>
      <c r="F1519" s="385"/>
      <c r="G1519" s="232"/>
      <c r="H1519" s="385"/>
      <c r="I1519" s="385"/>
      <c r="J1519" s="385"/>
    </row>
    <row r="1520" s="379" customFormat="1" customHeight="1" spans="5:10">
      <c r="E1520" s="232"/>
      <c r="F1520" s="385"/>
      <c r="G1520" s="232"/>
      <c r="H1520" s="385"/>
      <c r="I1520" s="385"/>
      <c r="J1520" s="385"/>
    </row>
    <row r="1521" s="379" customFormat="1" customHeight="1" spans="5:10">
      <c r="E1521" s="232"/>
      <c r="F1521" s="385"/>
      <c r="G1521" s="232"/>
      <c r="H1521" s="385"/>
      <c r="I1521" s="385"/>
      <c r="J1521" s="385"/>
    </row>
    <row r="1522" s="379" customFormat="1" customHeight="1" spans="5:10">
      <c r="E1522" s="232"/>
      <c r="F1522" s="385"/>
      <c r="G1522" s="232"/>
      <c r="H1522" s="385"/>
      <c r="I1522" s="385"/>
      <c r="J1522" s="385"/>
    </row>
    <row r="1523" s="379" customFormat="1" customHeight="1" spans="5:10">
      <c r="E1523" s="232"/>
      <c r="F1523" s="385"/>
      <c r="G1523" s="232"/>
      <c r="H1523" s="385"/>
      <c r="I1523" s="385"/>
      <c r="J1523" s="385"/>
    </row>
    <row r="1524" s="379" customFormat="1" customHeight="1" spans="5:10">
      <c r="E1524" s="232"/>
      <c r="F1524" s="385"/>
      <c r="G1524" s="232"/>
      <c r="H1524" s="385"/>
      <c r="I1524" s="385"/>
      <c r="J1524" s="385"/>
    </row>
    <row r="1525" s="379" customFormat="1" customHeight="1" spans="5:10">
      <c r="E1525" s="232"/>
      <c r="F1525" s="385"/>
      <c r="G1525" s="232"/>
      <c r="H1525" s="385"/>
      <c r="I1525" s="385"/>
      <c r="J1525" s="385"/>
    </row>
    <row r="1526" s="379" customFormat="1" customHeight="1" spans="5:10">
      <c r="E1526" s="232"/>
      <c r="F1526" s="385"/>
      <c r="G1526" s="232"/>
      <c r="H1526" s="385"/>
      <c r="I1526" s="385"/>
      <c r="J1526" s="385"/>
    </row>
    <row r="1527" s="379" customFormat="1" customHeight="1" spans="5:10">
      <c r="E1527" s="232"/>
      <c r="F1527" s="385"/>
      <c r="G1527" s="232"/>
      <c r="H1527" s="385"/>
      <c r="I1527" s="385"/>
      <c r="J1527" s="385"/>
    </row>
    <row r="1528" s="379" customFormat="1" customHeight="1" spans="5:10">
      <c r="E1528" s="232"/>
      <c r="F1528" s="385"/>
      <c r="G1528" s="232"/>
      <c r="H1528" s="385"/>
      <c r="I1528" s="385"/>
      <c r="J1528" s="385"/>
    </row>
    <row r="1529" s="379" customFormat="1" customHeight="1" spans="5:10">
      <c r="E1529" s="232"/>
      <c r="F1529" s="385"/>
      <c r="G1529" s="232"/>
      <c r="H1529" s="385"/>
      <c r="I1529" s="385"/>
      <c r="J1529" s="385"/>
    </row>
    <row r="1530" s="379" customFormat="1" customHeight="1" spans="5:10">
      <c r="E1530" s="232"/>
      <c r="F1530" s="385"/>
      <c r="G1530" s="232"/>
      <c r="H1530" s="385"/>
      <c r="I1530" s="385"/>
      <c r="J1530" s="385"/>
    </row>
    <row r="1531" s="379" customFormat="1" customHeight="1" spans="5:10">
      <c r="E1531" s="232"/>
      <c r="F1531" s="385"/>
      <c r="G1531" s="232"/>
      <c r="H1531" s="385"/>
      <c r="I1531" s="385"/>
      <c r="J1531" s="385"/>
    </row>
    <row r="1532" s="379" customFormat="1" customHeight="1" spans="5:10">
      <c r="E1532" s="232"/>
      <c r="F1532" s="385"/>
      <c r="G1532" s="232"/>
      <c r="H1532" s="385"/>
      <c r="I1532" s="385"/>
      <c r="J1532" s="385"/>
    </row>
    <row r="1533" s="379" customFormat="1" customHeight="1" spans="5:10">
      <c r="E1533" s="232"/>
      <c r="F1533" s="385"/>
      <c r="G1533" s="232"/>
      <c r="H1533" s="385"/>
      <c r="I1533" s="385"/>
      <c r="J1533" s="385"/>
    </row>
    <row r="1534" s="379" customFormat="1" customHeight="1" spans="5:10">
      <c r="E1534" s="232"/>
      <c r="F1534" s="385"/>
      <c r="G1534" s="232"/>
      <c r="H1534" s="385"/>
      <c r="I1534" s="385"/>
      <c r="J1534" s="385"/>
    </row>
    <row r="1535" s="379" customFormat="1" customHeight="1" spans="5:10">
      <c r="E1535" s="232"/>
      <c r="F1535" s="385"/>
      <c r="G1535" s="232"/>
      <c r="H1535" s="385"/>
      <c r="I1535" s="385"/>
      <c r="J1535" s="385"/>
    </row>
    <row r="1536" s="379" customFormat="1" customHeight="1" spans="5:10">
      <c r="E1536" s="232"/>
      <c r="F1536" s="385"/>
      <c r="G1536" s="232"/>
      <c r="H1536" s="385"/>
      <c r="I1536" s="385"/>
      <c r="J1536" s="385"/>
    </row>
    <row r="1537" s="379" customFormat="1" customHeight="1" spans="5:10">
      <c r="E1537" s="232"/>
      <c r="F1537" s="385"/>
      <c r="G1537" s="232"/>
      <c r="H1537" s="385"/>
      <c r="I1537" s="385"/>
      <c r="J1537" s="385"/>
    </row>
    <row r="1538" s="379" customFormat="1" customHeight="1" spans="5:10">
      <c r="E1538" s="232"/>
      <c r="F1538" s="385"/>
      <c r="G1538" s="232"/>
      <c r="H1538" s="385"/>
      <c r="I1538" s="385"/>
      <c r="J1538" s="385"/>
    </row>
    <row r="1539" s="379" customFormat="1" customHeight="1" spans="5:10">
      <c r="E1539" s="232"/>
      <c r="F1539" s="385"/>
      <c r="G1539" s="232"/>
      <c r="H1539" s="385"/>
      <c r="I1539" s="385"/>
      <c r="J1539" s="385"/>
    </row>
    <row r="1540" s="379" customFormat="1" customHeight="1" spans="5:10">
      <c r="E1540" s="232"/>
      <c r="F1540" s="385"/>
      <c r="G1540" s="232"/>
      <c r="H1540" s="385"/>
      <c r="I1540" s="385"/>
      <c r="J1540" s="385"/>
    </row>
    <row r="1541" s="379" customFormat="1" customHeight="1" spans="5:10">
      <c r="E1541" s="232"/>
      <c r="F1541" s="385"/>
      <c r="G1541" s="232"/>
      <c r="H1541" s="385"/>
      <c r="I1541" s="385"/>
      <c r="J1541" s="385"/>
    </row>
    <row r="1542" s="379" customFormat="1" customHeight="1" spans="5:10">
      <c r="E1542" s="232"/>
      <c r="F1542" s="385"/>
      <c r="G1542" s="232"/>
      <c r="H1542" s="385"/>
      <c r="I1542" s="385"/>
      <c r="J1542" s="385"/>
    </row>
    <row r="1543" s="379" customFormat="1" customHeight="1" spans="5:10">
      <c r="E1543" s="232"/>
      <c r="F1543" s="385"/>
      <c r="G1543" s="232"/>
      <c r="H1543" s="385"/>
      <c r="I1543" s="385"/>
      <c r="J1543" s="385"/>
    </row>
    <row r="1544" s="379" customFormat="1" customHeight="1" spans="5:10">
      <c r="E1544" s="232"/>
      <c r="F1544" s="385"/>
      <c r="G1544" s="232"/>
      <c r="H1544" s="385"/>
      <c r="I1544" s="385"/>
      <c r="J1544" s="385"/>
    </row>
    <row r="1545" s="379" customFormat="1" customHeight="1" spans="5:10">
      <c r="E1545" s="232"/>
      <c r="F1545" s="385"/>
      <c r="G1545" s="232"/>
      <c r="H1545" s="385"/>
      <c r="I1545" s="385"/>
      <c r="J1545" s="385"/>
    </row>
    <row r="1546" s="379" customFormat="1" customHeight="1" spans="5:10">
      <c r="E1546" s="232"/>
      <c r="F1546" s="385"/>
      <c r="G1546" s="232"/>
      <c r="H1546" s="385"/>
      <c r="I1546" s="385"/>
      <c r="J1546" s="385"/>
    </row>
    <row r="1547" s="379" customFormat="1" customHeight="1" spans="5:10">
      <c r="E1547" s="232"/>
      <c r="F1547" s="385"/>
      <c r="G1547" s="232"/>
      <c r="H1547" s="385"/>
      <c r="I1547" s="385"/>
      <c r="J1547" s="385"/>
    </row>
    <row r="1548" s="379" customFormat="1" customHeight="1" spans="5:10">
      <c r="E1548" s="232"/>
      <c r="F1548" s="385"/>
      <c r="G1548" s="232"/>
      <c r="H1548" s="385"/>
      <c r="I1548" s="385"/>
      <c r="J1548" s="385"/>
    </row>
    <row r="1549" s="379" customFormat="1" customHeight="1" spans="5:10">
      <c r="E1549" s="232"/>
      <c r="F1549" s="385"/>
      <c r="G1549" s="232"/>
      <c r="H1549" s="385"/>
      <c r="I1549" s="385"/>
      <c r="J1549" s="385"/>
    </row>
    <row r="1550" s="379" customFormat="1" customHeight="1" spans="5:10">
      <c r="E1550" s="232"/>
      <c r="F1550" s="385"/>
      <c r="G1550" s="232"/>
      <c r="H1550" s="385"/>
      <c r="I1550" s="385"/>
      <c r="J1550" s="385"/>
    </row>
    <row r="1551" s="379" customFormat="1" customHeight="1" spans="5:10">
      <c r="E1551" s="232"/>
      <c r="F1551" s="385"/>
      <c r="G1551" s="232"/>
      <c r="H1551" s="385"/>
      <c r="I1551" s="385"/>
      <c r="J1551" s="385"/>
    </row>
    <row r="1552" s="379" customFormat="1" customHeight="1" spans="5:10">
      <c r="E1552" s="232"/>
      <c r="F1552" s="385"/>
      <c r="G1552" s="232"/>
      <c r="H1552" s="385"/>
      <c r="I1552" s="385"/>
      <c r="J1552" s="385"/>
    </row>
    <row r="1553" s="379" customFormat="1" customHeight="1" spans="5:10">
      <c r="E1553" s="232"/>
      <c r="F1553" s="385"/>
      <c r="G1553" s="232"/>
      <c r="H1553" s="385"/>
      <c r="I1553" s="385"/>
      <c r="J1553" s="385"/>
    </row>
    <row r="1554" s="379" customFormat="1" customHeight="1" spans="5:10">
      <c r="E1554" s="232"/>
      <c r="F1554" s="385"/>
      <c r="G1554" s="232"/>
      <c r="H1554" s="385"/>
      <c r="I1554" s="385"/>
      <c r="J1554" s="385"/>
    </row>
    <row r="1555" s="379" customFormat="1" customHeight="1" spans="5:10">
      <c r="E1555" s="232"/>
      <c r="F1555" s="385"/>
      <c r="G1555" s="232"/>
      <c r="H1555" s="385"/>
      <c r="I1555" s="385"/>
      <c r="J1555" s="385"/>
    </row>
    <row r="1556" s="379" customFormat="1" customHeight="1" spans="5:10">
      <c r="E1556" s="232"/>
      <c r="F1556" s="385"/>
      <c r="G1556" s="232"/>
      <c r="H1556" s="385"/>
      <c r="I1556" s="385"/>
      <c r="J1556" s="385"/>
    </row>
    <row r="1557" s="379" customFormat="1" customHeight="1" spans="5:10">
      <c r="E1557" s="232"/>
      <c r="F1557" s="385"/>
      <c r="G1557" s="232"/>
      <c r="H1557" s="385"/>
      <c r="I1557" s="385"/>
      <c r="J1557" s="385"/>
    </row>
    <row r="1558" s="379" customFormat="1" customHeight="1" spans="5:10">
      <c r="E1558" s="232"/>
      <c r="F1558" s="385"/>
      <c r="G1558" s="232"/>
      <c r="H1558" s="385"/>
      <c r="I1558" s="385"/>
      <c r="J1558" s="385"/>
    </row>
    <row r="1559" s="379" customFormat="1" customHeight="1" spans="5:10">
      <c r="E1559" s="232"/>
      <c r="F1559" s="385"/>
      <c r="G1559" s="232"/>
      <c r="H1559" s="385"/>
      <c r="I1559" s="385"/>
      <c r="J1559" s="385"/>
    </row>
    <row r="1560" s="379" customFormat="1" customHeight="1" spans="5:10">
      <c r="E1560" s="232"/>
      <c r="F1560" s="385"/>
      <c r="G1560" s="232"/>
      <c r="H1560" s="385"/>
      <c r="I1560" s="385"/>
      <c r="J1560" s="385"/>
    </row>
    <row r="1561" s="379" customFormat="1" customHeight="1" spans="5:10">
      <c r="E1561" s="232"/>
      <c r="F1561" s="385"/>
      <c r="G1561" s="232"/>
      <c r="H1561" s="385"/>
      <c r="I1561" s="385"/>
      <c r="J1561" s="385"/>
    </row>
    <row r="1562" s="379" customFormat="1" customHeight="1" spans="5:10">
      <c r="E1562" s="232"/>
      <c r="F1562" s="385"/>
      <c r="G1562" s="232"/>
      <c r="H1562" s="385"/>
      <c r="I1562" s="385"/>
      <c r="J1562" s="385"/>
    </row>
    <row r="1563" s="379" customFormat="1" customHeight="1" spans="5:10">
      <c r="E1563" s="232"/>
      <c r="F1563" s="385"/>
      <c r="G1563" s="232"/>
      <c r="H1563" s="385"/>
      <c r="I1563" s="385"/>
      <c r="J1563" s="385"/>
    </row>
    <row r="1564" s="379" customFormat="1" customHeight="1" spans="5:10">
      <c r="E1564" s="232"/>
      <c r="F1564" s="385"/>
      <c r="G1564" s="232"/>
      <c r="H1564" s="385"/>
      <c r="I1564" s="385"/>
      <c r="J1564" s="385"/>
    </row>
    <row r="1565" s="379" customFormat="1" customHeight="1" spans="5:10">
      <c r="E1565" s="232"/>
      <c r="F1565" s="385"/>
      <c r="G1565" s="232"/>
      <c r="H1565" s="385"/>
      <c r="I1565" s="385"/>
      <c r="J1565" s="385"/>
    </row>
    <row r="1566" s="379" customFormat="1" customHeight="1" spans="5:10">
      <c r="E1566" s="232"/>
      <c r="F1566" s="385"/>
      <c r="G1566" s="232"/>
      <c r="H1566" s="385"/>
      <c r="I1566" s="385"/>
      <c r="J1566" s="385"/>
    </row>
    <row r="1567" s="379" customFormat="1" customHeight="1" spans="5:10">
      <c r="E1567" s="232"/>
      <c r="F1567" s="385"/>
      <c r="G1567" s="232"/>
      <c r="H1567" s="385"/>
      <c r="I1567" s="385"/>
      <c r="J1567" s="385"/>
    </row>
    <row r="1568" s="379" customFormat="1" customHeight="1" spans="5:10">
      <c r="E1568" s="232"/>
      <c r="F1568" s="385"/>
      <c r="G1568" s="232"/>
      <c r="H1568" s="385"/>
      <c r="I1568" s="385"/>
      <c r="J1568" s="385"/>
    </row>
    <row r="1569" s="379" customFormat="1" customHeight="1" spans="5:10">
      <c r="E1569" s="232"/>
      <c r="F1569" s="385"/>
      <c r="G1569" s="232"/>
      <c r="H1569" s="385"/>
      <c r="I1569" s="385"/>
      <c r="J1569" s="385"/>
    </row>
    <row r="1570" s="379" customFormat="1" customHeight="1" spans="5:10">
      <c r="E1570" s="232"/>
      <c r="F1570" s="385"/>
      <c r="G1570" s="232"/>
      <c r="H1570" s="385"/>
      <c r="I1570" s="385"/>
      <c r="J1570" s="385"/>
    </row>
    <row r="1571" s="379" customFormat="1" customHeight="1" spans="5:10">
      <c r="E1571" s="232"/>
      <c r="F1571" s="385"/>
      <c r="G1571" s="232"/>
      <c r="H1571" s="385"/>
      <c r="I1571" s="385"/>
      <c r="J1571" s="385"/>
    </row>
    <row r="1572" s="379" customFormat="1" customHeight="1" spans="5:10">
      <c r="E1572" s="232"/>
      <c r="F1572" s="385"/>
      <c r="G1572" s="232"/>
      <c r="H1572" s="385"/>
      <c r="I1572" s="385"/>
      <c r="J1572" s="385"/>
    </row>
    <row r="1573" s="379" customFormat="1" customHeight="1" spans="5:10">
      <c r="E1573" s="232"/>
      <c r="F1573" s="385"/>
      <c r="G1573" s="232"/>
      <c r="H1573" s="385"/>
      <c r="I1573" s="385"/>
      <c r="J1573" s="385"/>
    </row>
    <row r="1574" s="379" customFormat="1" customHeight="1" spans="5:10">
      <c r="E1574" s="232"/>
      <c r="F1574" s="385"/>
      <c r="G1574" s="232"/>
      <c r="H1574" s="385"/>
      <c r="I1574" s="385"/>
      <c r="J1574" s="385"/>
    </row>
    <row r="1575" s="379" customFormat="1" customHeight="1" spans="5:10">
      <c r="E1575" s="232"/>
      <c r="F1575" s="385"/>
      <c r="G1575" s="232"/>
      <c r="H1575" s="385"/>
      <c r="I1575" s="385"/>
      <c r="J1575" s="385"/>
    </row>
    <row r="1576" s="379" customFormat="1" customHeight="1" spans="5:10">
      <c r="E1576" s="232"/>
      <c r="F1576" s="385"/>
      <c r="G1576" s="232"/>
      <c r="H1576" s="385"/>
      <c r="I1576" s="385"/>
      <c r="J1576" s="385"/>
    </row>
    <row r="1577" s="379" customFormat="1" customHeight="1" spans="5:10">
      <c r="E1577" s="232"/>
      <c r="F1577" s="385"/>
      <c r="G1577" s="232"/>
      <c r="H1577" s="385"/>
      <c r="I1577" s="385"/>
      <c r="J1577" s="385"/>
    </row>
    <row r="1578" s="379" customFormat="1" customHeight="1" spans="5:10">
      <c r="E1578" s="232"/>
      <c r="F1578" s="385"/>
      <c r="G1578" s="232"/>
      <c r="H1578" s="385"/>
      <c r="I1578" s="385"/>
      <c r="J1578" s="385"/>
    </row>
    <row r="1579" s="379" customFormat="1" customHeight="1" spans="5:10">
      <c r="E1579" s="232"/>
      <c r="F1579" s="385"/>
      <c r="G1579" s="232"/>
      <c r="H1579" s="385"/>
      <c r="I1579" s="385"/>
      <c r="J1579" s="385"/>
    </row>
    <row r="1580" s="379" customFormat="1" customHeight="1" spans="5:10">
      <c r="E1580" s="232"/>
      <c r="F1580" s="385"/>
      <c r="G1580" s="232"/>
      <c r="H1580" s="385"/>
      <c r="I1580" s="385"/>
      <c r="J1580" s="385"/>
    </row>
    <row r="1581" s="379" customFormat="1" customHeight="1" spans="5:10">
      <c r="E1581" s="232"/>
      <c r="F1581" s="385"/>
      <c r="G1581" s="232"/>
      <c r="H1581" s="385"/>
      <c r="I1581" s="385"/>
      <c r="J1581" s="385"/>
    </row>
    <row r="1582" s="379" customFormat="1" customHeight="1" spans="5:10">
      <c r="E1582" s="232"/>
      <c r="F1582" s="385"/>
      <c r="G1582" s="232"/>
      <c r="H1582" s="385"/>
      <c r="I1582" s="385"/>
      <c r="J1582" s="385"/>
    </row>
    <row r="1583" s="379" customFormat="1" customHeight="1" spans="5:10">
      <c r="E1583" s="232"/>
      <c r="F1583" s="385"/>
      <c r="G1583" s="232"/>
      <c r="H1583" s="385"/>
      <c r="I1583" s="385"/>
      <c r="J1583" s="385"/>
    </row>
    <row r="1584" s="379" customFormat="1" customHeight="1" spans="5:10">
      <c r="E1584" s="232"/>
      <c r="F1584" s="385"/>
      <c r="G1584" s="232"/>
      <c r="H1584" s="385"/>
      <c r="I1584" s="385"/>
      <c r="J1584" s="385"/>
    </row>
    <row r="1585" s="379" customFormat="1" customHeight="1" spans="5:10">
      <c r="E1585" s="232"/>
      <c r="F1585" s="385"/>
      <c r="G1585" s="232"/>
      <c r="H1585" s="385"/>
      <c r="I1585" s="385"/>
      <c r="J1585" s="385"/>
    </row>
    <row r="1586" s="379" customFormat="1" customHeight="1" spans="5:10">
      <c r="E1586" s="232"/>
      <c r="F1586" s="385"/>
      <c r="G1586" s="232"/>
      <c r="H1586" s="385"/>
      <c r="I1586" s="385"/>
      <c r="J1586" s="385"/>
    </row>
    <row r="1587" s="379" customFormat="1" customHeight="1" spans="5:10">
      <c r="E1587" s="232"/>
      <c r="F1587" s="385"/>
      <c r="G1587" s="232"/>
      <c r="H1587" s="385"/>
      <c r="I1587" s="385"/>
      <c r="J1587" s="385"/>
    </row>
    <row r="1588" s="379" customFormat="1" customHeight="1" spans="5:10">
      <c r="E1588" s="232"/>
      <c r="F1588" s="385"/>
      <c r="G1588" s="232"/>
      <c r="H1588" s="385"/>
      <c r="I1588" s="385"/>
      <c r="J1588" s="385"/>
    </row>
    <row r="1589" s="379" customFormat="1" customHeight="1" spans="5:10">
      <c r="E1589" s="232"/>
      <c r="F1589" s="385"/>
      <c r="G1589" s="232"/>
      <c r="H1589" s="385"/>
      <c r="I1589" s="385"/>
      <c r="J1589" s="385"/>
    </row>
    <row r="1590" s="379" customFormat="1" customHeight="1" spans="5:10">
      <c r="E1590" s="232"/>
      <c r="F1590" s="385"/>
      <c r="G1590" s="232"/>
      <c r="H1590" s="385"/>
      <c r="I1590" s="385"/>
      <c r="J1590" s="385"/>
    </row>
    <row r="1591" s="379" customFormat="1" customHeight="1" spans="5:10">
      <c r="E1591" s="232"/>
      <c r="F1591" s="385"/>
      <c r="G1591" s="232"/>
      <c r="H1591" s="385"/>
      <c r="I1591" s="385"/>
      <c r="J1591" s="385"/>
    </row>
    <row r="1592" s="379" customFormat="1" customHeight="1" spans="5:10">
      <c r="E1592" s="232"/>
      <c r="F1592" s="385"/>
      <c r="G1592" s="232"/>
      <c r="H1592" s="385"/>
      <c r="I1592" s="385"/>
      <c r="J1592" s="385"/>
    </row>
    <row r="1593" s="379" customFormat="1" customHeight="1" spans="5:10">
      <c r="E1593" s="232"/>
      <c r="F1593" s="385"/>
      <c r="G1593" s="232"/>
      <c r="H1593" s="385"/>
      <c r="I1593" s="385"/>
      <c r="J1593" s="385"/>
    </row>
    <row r="1594" s="379" customFormat="1" customHeight="1" spans="5:10">
      <c r="E1594" s="232"/>
      <c r="F1594" s="385"/>
      <c r="G1594" s="232"/>
      <c r="H1594" s="385"/>
      <c r="I1594" s="385"/>
      <c r="J1594" s="385"/>
    </row>
    <row r="1595" s="379" customFormat="1" customHeight="1" spans="5:10">
      <c r="E1595" s="232"/>
      <c r="F1595" s="385"/>
      <c r="G1595" s="232"/>
      <c r="H1595" s="385"/>
      <c r="I1595" s="385"/>
      <c r="J1595" s="385"/>
    </row>
    <row r="1596" s="379" customFormat="1" customHeight="1" spans="5:10">
      <c r="E1596" s="232"/>
      <c r="F1596" s="385"/>
      <c r="G1596" s="232"/>
      <c r="H1596" s="385"/>
      <c r="I1596" s="385"/>
      <c r="J1596" s="385"/>
    </row>
    <row r="1597" s="379" customFormat="1" customHeight="1" spans="5:10">
      <c r="E1597" s="232"/>
      <c r="F1597" s="385"/>
      <c r="G1597" s="232"/>
      <c r="H1597" s="385"/>
      <c r="I1597" s="385"/>
      <c r="J1597" s="385"/>
    </row>
    <row r="1598" s="379" customFormat="1" customHeight="1" spans="5:10">
      <c r="E1598" s="232"/>
      <c r="F1598" s="385"/>
      <c r="G1598" s="232"/>
      <c r="H1598" s="385"/>
      <c r="I1598" s="385"/>
      <c r="J1598" s="385"/>
    </row>
    <row r="1599" s="379" customFormat="1" customHeight="1" spans="5:10">
      <c r="E1599" s="232"/>
      <c r="F1599" s="385"/>
      <c r="G1599" s="232"/>
      <c r="H1599" s="385"/>
      <c r="I1599" s="385"/>
      <c r="J1599" s="385"/>
    </row>
    <row r="1600" s="379" customFormat="1" customHeight="1" spans="5:10">
      <c r="E1600" s="232"/>
      <c r="F1600" s="385"/>
      <c r="G1600" s="232"/>
      <c r="H1600" s="385"/>
      <c r="I1600" s="385"/>
      <c r="J1600" s="385"/>
    </row>
    <row r="1601" s="379" customFormat="1" customHeight="1" spans="5:10">
      <c r="E1601" s="232"/>
      <c r="F1601" s="385"/>
      <c r="G1601" s="232"/>
      <c r="H1601" s="385"/>
      <c r="I1601" s="385"/>
      <c r="J1601" s="385"/>
    </row>
    <row r="1602" s="379" customFormat="1" customHeight="1" spans="5:10">
      <c r="E1602" s="232"/>
      <c r="F1602" s="385"/>
      <c r="G1602" s="232"/>
      <c r="H1602" s="385"/>
      <c r="I1602" s="385"/>
      <c r="J1602" s="385"/>
    </row>
    <row r="1603" s="379" customFormat="1" customHeight="1" spans="5:10">
      <c r="E1603" s="232"/>
      <c r="F1603" s="385"/>
      <c r="G1603" s="232"/>
      <c r="H1603" s="385"/>
      <c r="I1603" s="385"/>
      <c r="J1603" s="385"/>
    </row>
    <row r="1604" s="379" customFormat="1" customHeight="1" spans="5:10">
      <c r="E1604" s="232"/>
      <c r="F1604" s="385"/>
      <c r="G1604" s="232"/>
      <c r="H1604" s="385"/>
      <c r="I1604" s="385"/>
      <c r="J1604" s="385"/>
    </row>
    <row r="1605" s="379" customFormat="1" customHeight="1" spans="5:10">
      <c r="E1605" s="232"/>
      <c r="F1605" s="385"/>
      <c r="G1605" s="232"/>
      <c r="H1605" s="385"/>
      <c r="I1605" s="385"/>
      <c r="J1605" s="385"/>
    </row>
    <row r="1606" s="379" customFormat="1" customHeight="1" spans="5:10">
      <c r="E1606" s="232"/>
      <c r="F1606" s="385"/>
      <c r="G1606" s="232"/>
      <c r="H1606" s="385"/>
      <c r="I1606" s="385"/>
      <c r="J1606" s="385"/>
    </row>
    <row r="1607" s="379" customFormat="1" customHeight="1" spans="5:10">
      <c r="E1607" s="232"/>
      <c r="F1607" s="385"/>
      <c r="G1607" s="232"/>
      <c r="H1607" s="385"/>
      <c r="I1607" s="385"/>
      <c r="J1607" s="385"/>
    </row>
    <row r="1608" s="379" customFormat="1" customHeight="1" spans="5:10">
      <c r="E1608" s="232"/>
      <c r="F1608" s="385"/>
      <c r="G1608" s="232"/>
      <c r="H1608" s="385"/>
      <c r="I1608" s="385"/>
      <c r="J1608" s="385"/>
    </row>
    <row r="1609" s="379" customFormat="1" customHeight="1" spans="5:10">
      <c r="E1609" s="232"/>
      <c r="F1609" s="385"/>
      <c r="G1609" s="232"/>
      <c r="H1609" s="385"/>
      <c r="I1609" s="385"/>
      <c r="J1609" s="385"/>
    </row>
    <row r="1610" s="379" customFormat="1" customHeight="1" spans="5:10">
      <c r="E1610" s="232"/>
      <c r="F1610" s="385"/>
      <c r="G1610" s="232"/>
      <c r="H1610" s="385"/>
      <c r="I1610" s="385"/>
      <c r="J1610" s="385"/>
    </row>
    <row r="1611" s="379" customFormat="1" customHeight="1" spans="5:10">
      <c r="E1611" s="232"/>
      <c r="F1611" s="385"/>
      <c r="G1611" s="232"/>
      <c r="H1611" s="385"/>
      <c r="I1611" s="385"/>
      <c r="J1611" s="385"/>
    </row>
    <row r="1612" s="379" customFormat="1" customHeight="1" spans="5:10">
      <c r="E1612" s="232"/>
      <c r="F1612" s="385"/>
      <c r="G1612" s="232"/>
      <c r="H1612" s="385"/>
      <c r="I1612" s="385"/>
      <c r="J1612" s="385"/>
    </row>
    <row r="1613" s="379" customFormat="1" customHeight="1" spans="5:10">
      <c r="E1613" s="232"/>
      <c r="F1613" s="385"/>
      <c r="G1613" s="232"/>
      <c r="H1613" s="385"/>
      <c r="I1613" s="385"/>
      <c r="J1613" s="385"/>
    </row>
    <row r="1614" s="379" customFormat="1" customHeight="1" spans="5:10">
      <c r="E1614" s="232"/>
      <c r="F1614" s="385"/>
      <c r="G1614" s="232"/>
      <c r="H1614" s="385"/>
      <c r="I1614" s="385"/>
      <c r="J1614" s="385"/>
    </row>
    <row r="1615" s="379" customFormat="1" customHeight="1" spans="5:10">
      <c r="E1615" s="232"/>
      <c r="F1615" s="385"/>
      <c r="G1615" s="232"/>
      <c r="H1615" s="385"/>
      <c r="I1615" s="385"/>
      <c r="J1615" s="385"/>
    </row>
    <row r="1616" s="379" customFormat="1" customHeight="1" spans="5:10">
      <c r="E1616" s="232"/>
      <c r="F1616" s="385"/>
      <c r="G1616" s="232"/>
      <c r="H1616" s="385"/>
      <c r="I1616" s="385"/>
      <c r="J1616" s="385"/>
    </row>
    <row r="1617" s="379" customFormat="1" customHeight="1" spans="5:10">
      <c r="E1617" s="232"/>
      <c r="F1617" s="385"/>
      <c r="G1617" s="232"/>
      <c r="H1617" s="385"/>
      <c r="I1617" s="385"/>
      <c r="J1617" s="385"/>
    </row>
    <row r="1618" s="379" customFormat="1" customHeight="1" spans="5:10">
      <c r="E1618" s="232"/>
      <c r="F1618" s="385"/>
      <c r="G1618" s="232"/>
      <c r="H1618" s="385"/>
      <c r="I1618" s="385"/>
      <c r="J1618" s="385"/>
    </row>
    <row r="1619" s="379" customFormat="1" customHeight="1" spans="5:10">
      <c r="E1619" s="232"/>
      <c r="F1619" s="385"/>
      <c r="G1619" s="232"/>
      <c r="H1619" s="385"/>
      <c r="I1619" s="385"/>
      <c r="J1619" s="385"/>
    </row>
    <row r="1620" s="379" customFormat="1" customHeight="1" spans="5:10">
      <c r="E1620" s="232"/>
      <c r="F1620" s="385"/>
      <c r="G1620" s="232"/>
      <c r="H1620" s="385"/>
      <c r="I1620" s="385"/>
      <c r="J1620" s="385"/>
    </row>
    <row r="1621" s="379" customFormat="1" customHeight="1" spans="5:10">
      <c r="E1621" s="232"/>
      <c r="F1621" s="385"/>
      <c r="G1621" s="232"/>
      <c r="H1621" s="385"/>
      <c r="I1621" s="385"/>
      <c r="J1621" s="385"/>
    </row>
    <row r="1622" s="379" customFormat="1" customHeight="1" spans="5:10">
      <c r="E1622" s="232"/>
      <c r="F1622" s="385"/>
      <c r="G1622" s="232"/>
      <c r="H1622" s="385"/>
      <c r="I1622" s="385"/>
      <c r="J1622" s="385"/>
    </row>
    <row r="1623" s="379" customFormat="1" customHeight="1" spans="5:10">
      <c r="E1623" s="232"/>
      <c r="F1623" s="385"/>
      <c r="G1623" s="232"/>
      <c r="H1623" s="385"/>
      <c r="I1623" s="385"/>
      <c r="J1623" s="385"/>
    </row>
    <row r="1624" s="379" customFormat="1" customHeight="1" spans="5:10">
      <c r="E1624" s="232"/>
      <c r="F1624" s="385"/>
      <c r="G1624" s="232"/>
      <c r="H1624" s="385"/>
      <c r="I1624" s="385"/>
      <c r="J1624" s="385"/>
    </row>
    <row r="1625" s="379" customFormat="1" customHeight="1" spans="5:10">
      <c r="E1625" s="232"/>
      <c r="F1625" s="385"/>
      <c r="G1625" s="232"/>
      <c r="H1625" s="385"/>
      <c r="I1625" s="385"/>
      <c r="J1625" s="385"/>
    </row>
    <row r="1626" s="379" customFormat="1" customHeight="1" spans="5:10">
      <c r="E1626" s="232"/>
      <c r="F1626" s="385"/>
      <c r="G1626" s="232"/>
      <c r="H1626" s="385"/>
      <c r="I1626" s="385"/>
      <c r="J1626" s="385"/>
    </row>
    <row r="1627" s="379" customFormat="1" customHeight="1" spans="5:10">
      <c r="E1627" s="232"/>
      <c r="F1627" s="385"/>
      <c r="G1627" s="232"/>
      <c r="H1627" s="385"/>
      <c r="I1627" s="385"/>
      <c r="J1627" s="385"/>
    </row>
    <row r="1628" s="379" customFormat="1" customHeight="1" spans="5:10">
      <c r="E1628" s="232"/>
      <c r="F1628" s="385"/>
      <c r="G1628" s="232"/>
      <c r="H1628" s="385"/>
      <c r="I1628" s="385"/>
      <c r="J1628" s="385"/>
    </row>
    <row r="1629" s="379" customFormat="1" customHeight="1" spans="5:10">
      <c r="E1629" s="232"/>
      <c r="F1629" s="385"/>
      <c r="G1629" s="232"/>
      <c r="H1629" s="385"/>
      <c r="I1629" s="385"/>
      <c r="J1629" s="385"/>
    </row>
    <row r="1630" s="379" customFormat="1" customHeight="1" spans="5:10">
      <c r="E1630" s="232"/>
      <c r="F1630" s="385"/>
      <c r="G1630" s="232"/>
      <c r="H1630" s="385"/>
      <c r="I1630" s="385"/>
      <c r="J1630" s="385"/>
    </row>
    <row r="1631" s="379" customFormat="1" customHeight="1" spans="5:10">
      <c r="E1631" s="232"/>
      <c r="F1631" s="385"/>
      <c r="G1631" s="232"/>
      <c r="H1631" s="385"/>
      <c r="I1631" s="385"/>
      <c r="J1631" s="385"/>
    </row>
    <row r="1632" s="379" customFormat="1" customHeight="1" spans="5:10">
      <c r="E1632" s="232"/>
      <c r="F1632" s="385"/>
      <c r="G1632" s="232"/>
      <c r="H1632" s="385"/>
      <c r="I1632" s="385"/>
      <c r="J1632" s="385"/>
    </row>
    <row r="1633" s="379" customFormat="1" customHeight="1" spans="5:10">
      <c r="E1633" s="232"/>
      <c r="F1633" s="385"/>
      <c r="G1633" s="232"/>
      <c r="H1633" s="385"/>
      <c r="I1633" s="385"/>
      <c r="J1633" s="385"/>
    </row>
    <row r="1634" s="379" customFormat="1" customHeight="1" spans="5:10">
      <c r="E1634" s="232"/>
      <c r="F1634" s="385"/>
      <c r="G1634" s="232"/>
      <c r="H1634" s="385"/>
      <c r="I1634" s="385"/>
      <c r="J1634" s="385"/>
    </row>
    <row r="1635" s="379" customFormat="1" customHeight="1" spans="5:10">
      <c r="E1635" s="232"/>
      <c r="F1635" s="385"/>
      <c r="G1635" s="232"/>
      <c r="H1635" s="385"/>
      <c r="I1635" s="385"/>
      <c r="J1635" s="385"/>
    </row>
    <row r="1636" s="379" customFormat="1" customHeight="1" spans="5:10">
      <c r="E1636" s="232"/>
      <c r="F1636" s="385"/>
      <c r="G1636" s="232"/>
      <c r="H1636" s="385"/>
      <c r="I1636" s="385"/>
      <c r="J1636" s="385"/>
    </row>
    <row r="1637" s="379" customFormat="1" customHeight="1" spans="5:10">
      <c r="E1637" s="232"/>
      <c r="F1637" s="385"/>
      <c r="G1637" s="232"/>
      <c r="H1637" s="385"/>
      <c r="I1637" s="385"/>
      <c r="J1637" s="385"/>
    </row>
    <row r="1638" s="379" customFormat="1" customHeight="1" spans="5:10">
      <c r="E1638" s="232"/>
      <c r="F1638" s="385"/>
      <c r="G1638" s="232"/>
      <c r="H1638" s="385"/>
      <c r="I1638" s="385"/>
      <c r="J1638" s="385"/>
    </row>
    <row r="1639" s="379" customFormat="1" customHeight="1" spans="5:10">
      <c r="E1639" s="232"/>
      <c r="F1639" s="385"/>
      <c r="G1639" s="232"/>
      <c r="H1639" s="385"/>
      <c r="I1639" s="385"/>
      <c r="J1639" s="385"/>
    </row>
    <row r="1640" s="379" customFormat="1" customHeight="1" spans="5:10">
      <c r="E1640" s="232"/>
      <c r="F1640" s="385"/>
      <c r="G1640" s="232"/>
      <c r="H1640" s="385"/>
      <c r="I1640" s="385"/>
      <c r="J1640" s="385"/>
    </row>
    <row r="1641" s="379" customFormat="1" customHeight="1" spans="5:10">
      <c r="E1641" s="232"/>
      <c r="F1641" s="385"/>
      <c r="G1641" s="232"/>
      <c r="H1641" s="385"/>
      <c r="I1641" s="385"/>
      <c r="J1641" s="385"/>
    </row>
    <row r="1642" s="379" customFormat="1" customHeight="1" spans="5:10">
      <c r="E1642" s="232"/>
      <c r="F1642" s="385"/>
      <c r="G1642" s="232"/>
      <c r="H1642" s="385"/>
      <c r="I1642" s="385"/>
      <c r="J1642" s="385"/>
    </row>
    <row r="1643" s="379" customFormat="1" customHeight="1" spans="5:10">
      <c r="E1643" s="232"/>
      <c r="F1643" s="385"/>
      <c r="G1643" s="232"/>
      <c r="H1643" s="385"/>
      <c r="I1643" s="385"/>
      <c r="J1643" s="385"/>
    </row>
    <row r="1644" s="379" customFormat="1" customHeight="1" spans="5:10">
      <c r="E1644" s="232"/>
      <c r="F1644" s="385"/>
      <c r="G1644" s="232"/>
      <c r="H1644" s="385"/>
      <c r="I1644" s="385"/>
      <c r="J1644" s="385"/>
    </row>
    <row r="1645" s="379" customFormat="1" customHeight="1" spans="5:10">
      <c r="E1645" s="232"/>
      <c r="F1645" s="385"/>
      <c r="G1645" s="232"/>
      <c r="H1645" s="385"/>
      <c r="I1645" s="385"/>
      <c r="J1645" s="385"/>
    </row>
    <row r="1646" s="379" customFormat="1" customHeight="1" spans="5:10">
      <c r="E1646" s="232"/>
      <c r="F1646" s="385"/>
      <c r="G1646" s="232"/>
      <c r="H1646" s="385"/>
      <c r="I1646" s="385"/>
      <c r="J1646" s="385"/>
    </row>
    <row r="1647" s="379" customFormat="1" customHeight="1" spans="5:10">
      <c r="E1647" s="232"/>
      <c r="F1647" s="385"/>
      <c r="G1647" s="232"/>
      <c r="H1647" s="385"/>
      <c r="I1647" s="385"/>
      <c r="J1647" s="385"/>
    </row>
    <row r="1648" s="379" customFormat="1" customHeight="1" spans="5:10">
      <c r="E1648" s="232"/>
      <c r="F1648" s="385"/>
      <c r="G1648" s="232"/>
      <c r="H1648" s="385"/>
      <c r="I1648" s="385"/>
      <c r="J1648" s="385"/>
    </row>
    <row r="1649" s="379" customFormat="1" customHeight="1" spans="5:10">
      <c r="E1649" s="232"/>
      <c r="F1649" s="385"/>
      <c r="G1649" s="232"/>
      <c r="H1649" s="385"/>
      <c r="I1649" s="385"/>
      <c r="J1649" s="385"/>
    </row>
    <row r="1650" s="379" customFormat="1" customHeight="1" spans="5:10">
      <c r="E1650" s="232"/>
      <c r="F1650" s="385"/>
      <c r="G1650" s="232"/>
      <c r="H1650" s="385"/>
      <c r="I1650" s="385"/>
      <c r="J1650" s="385"/>
    </row>
    <row r="1651" s="379" customFormat="1" customHeight="1" spans="5:10">
      <c r="E1651" s="232"/>
      <c r="F1651" s="385"/>
      <c r="G1651" s="232"/>
      <c r="H1651" s="385"/>
      <c r="I1651" s="385"/>
      <c r="J1651" s="385"/>
    </row>
    <row r="1652" s="379" customFormat="1" customHeight="1" spans="5:10">
      <c r="E1652" s="232"/>
      <c r="F1652" s="385"/>
      <c r="G1652" s="232"/>
      <c r="H1652" s="385"/>
      <c r="I1652" s="385"/>
      <c r="J1652" s="385"/>
    </row>
    <row r="1653" s="379" customFormat="1" customHeight="1" spans="5:10">
      <c r="E1653" s="232"/>
      <c r="F1653" s="385"/>
      <c r="G1653" s="232"/>
      <c r="H1653" s="385"/>
      <c r="I1653" s="385"/>
      <c r="J1653" s="385"/>
    </row>
    <row r="1654" s="379" customFormat="1" customHeight="1" spans="5:10">
      <c r="E1654" s="232"/>
      <c r="F1654" s="385"/>
      <c r="G1654" s="232"/>
      <c r="H1654" s="385"/>
      <c r="I1654" s="385"/>
      <c r="J1654" s="385"/>
    </row>
    <row r="1655" s="379" customFormat="1" customHeight="1" spans="5:10">
      <c r="E1655" s="232"/>
      <c r="F1655" s="385"/>
      <c r="G1655" s="232"/>
      <c r="H1655" s="385"/>
      <c r="I1655" s="385"/>
      <c r="J1655" s="385"/>
    </row>
    <row r="1656" s="379" customFormat="1" customHeight="1" spans="5:10">
      <c r="E1656" s="232"/>
      <c r="F1656" s="385"/>
      <c r="G1656" s="232"/>
      <c r="H1656" s="385"/>
      <c r="I1656" s="385"/>
      <c r="J1656" s="385"/>
    </row>
    <row r="1657" s="379" customFormat="1" customHeight="1" spans="5:10">
      <c r="E1657" s="232"/>
      <c r="F1657" s="385"/>
      <c r="G1657" s="232"/>
      <c r="H1657" s="385"/>
      <c r="I1657" s="385"/>
      <c r="J1657" s="385"/>
    </row>
    <row r="1658" s="379" customFormat="1" customHeight="1" spans="5:10">
      <c r="E1658" s="232"/>
      <c r="F1658" s="385"/>
      <c r="G1658" s="232"/>
      <c r="H1658" s="385"/>
      <c r="I1658" s="385"/>
      <c r="J1658" s="385"/>
    </row>
    <row r="1659" s="379" customFormat="1" customHeight="1" spans="5:10">
      <c r="E1659" s="232"/>
      <c r="F1659" s="385"/>
      <c r="G1659" s="232"/>
      <c r="H1659" s="385"/>
      <c r="I1659" s="385"/>
      <c r="J1659" s="385"/>
    </row>
    <row r="1660" s="379" customFormat="1" customHeight="1" spans="5:10">
      <c r="E1660" s="232"/>
      <c r="F1660" s="385"/>
      <c r="G1660" s="232"/>
      <c r="H1660" s="385"/>
      <c r="I1660" s="385"/>
      <c r="J1660" s="385"/>
    </row>
    <row r="1661" s="379" customFormat="1" customHeight="1" spans="5:10">
      <c r="E1661" s="232"/>
      <c r="F1661" s="385"/>
      <c r="G1661" s="232"/>
      <c r="H1661" s="385"/>
      <c r="I1661" s="385"/>
      <c r="J1661" s="385"/>
    </row>
    <row r="1662" s="379" customFormat="1" customHeight="1" spans="5:10">
      <c r="E1662" s="232"/>
      <c r="F1662" s="385"/>
      <c r="G1662" s="232"/>
      <c r="H1662" s="385"/>
      <c r="I1662" s="385"/>
      <c r="J1662" s="385"/>
    </row>
    <row r="1663" s="379" customFormat="1" customHeight="1" spans="5:10">
      <c r="E1663" s="232"/>
      <c r="F1663" s="385"/>
      <c r="G1663" s="232"/>
      <c r="H1663" s="385"/>
      <c r="I1663" s="385"/>
      <c r="J1663" s="385"/>
    </row>
    <row r="1664" s="379" customFormat="1" customHeight="1" spans="5:10">
      <c r="E1664" s="232"/>
      <c r="F1664" s="385"/>
      <c r="G1664" s="232"/>
      <c r="H1664" s="385"/>
      <c r="I1664" s="385"/>
      <c r="J1664" s="385"/>
    </row>
    <row r="1665" s="379" customFormat="1" customHeight="1" spans="5:10">
      <c r="E1665" s="232"/>
      <c r="F1665" s="385"/>
      <c r="G1665" s="232"/>
      <c r="H1665" s="385"/>
      <c r="I1665" s="385"/>
      <c r="J1665" s="385"/>
    </row>
    <row r="1666" s="379" customFormat="1" customHeight="1" spans="5:10">
      <c r="E1666" s="232"/>
      <c r="F1666" s="385"/>
      <c r="G1666" s="232"/>
      <c r="H1666" s="385"/>
      <c r="I1666" s="385"/>
      <c r="J1666" s="385"/>
    </row>
    <row r="1667" s="379" customFormat="1" customHeight="1" spans="5:10">
      <c r="E1667" s="232"/>
      <c r="F1667" s="385"/>
      <c r="G1667" s="232"/>
      <c r="H1667" s="385"/>
      <c r="I1667" s="385"/>
      <c r="J1667" s="385"/>
    </row>
    <row r="1668" s="379" customFormat="1" customHeight="1" spans="5:10">
      <c r="E1668" s="232"/>
      <c r="F1668" s="385"/>
      <c r="G1668" s="232"/>
      <c r="H1668" s="385"/>
      <c r="I1668" s="385"/>
      <c r="J1668" s="385"/>
    </row>
    <row r="1669" s="379" customFormat="1" customHeight="1" spans="5:10">
      <c r="E1669" s="232"/>
      <c r="F1669" s="385"/>
      <c r="G1669" s="232"/>
      <c r="H1669" s="385"/>
      <c r="I1669" s="385"/>
      <c r="J1669" s="385"/>
    </row>
    <row r="1670" s="379" customFormat="1" customHeight="1" spans="5:10">
      <c r="E1670" s="232"/>
      <c r="F1670" s="385"/>
      <c r="G1670" s="232"/>
      <c r="H1670" s="385"/>
      <c r="I1670" s="385"/>
      <c r="J1670" s="385"/>
    </row>
    <row r="1671" s="379" customFormat="1" customHeight="1" spans="5:10">
      <c r="E1671" s="232"/>
      <c r="F1671" s="385"/>
      <c r="G1671" s="232"/>
      <c r="H1671" s="385"/>
      <c r="I1671" s="385"/>
      <c r="J1671" s="385"/>
    </row>
    <row r="1672" s="379" customFormat="1" customHeight="1" spans="5:10">
      <c r="E1672" s="232"/>
      <c r="F1672" s="385"/>
      <c r="G1672" s="232"/>
      <c r="H1672" s="385"/>
      <c r="I1672" s="385"/>
      <c r="J1672" s="385"/>
    </row>
    <row r="1673" s="379" customFormat="1" customHeight="1" spans="5:10">
      <c r="E1673" s="232"/>
      <c r="F1673" s="385"/>
      <c r="G1673" s="232"/>
      <c r="H1673" s="385"/>
      <c r="I1673" s="385"/>
      <c r="J1673" s="385"/>
    </row>
    <row r="1674" s="379" customFormat="1" customHeight="1" spans="5:10">
      <c r="E1674" s="232"/>
      <c r="F1674" s="385"/>
      <c r="G1674" s="232"/>
      <c r="H1674" s="385"/>
      <c r="I1674" s="385"/>
      <c r="J1674" s="385"/>
    </row>
    <row r="1675" s="379" customFormat="1" customHeight="1" spans="5:10">
      <c r="E1675" s="232"/>
      <c r="F1675" s="385"/>
      <c r="G1675" s="232"/>
      <c r="H1675" s="385"/>
      <c r="I1675" s="385"/>
      <c r="J1675" s="385"/>
    </row>
    <row r="1676" s="379" customFormat="1" customHeight="1" spans="5:10">
      <c r="E1676" s="232"/>
      <c r="F1676" s="385"/>
      <c r="G1676" s="232"/>
      <c r="H1676" s="385"/>
      <c r="I1676" s="385"/>
      <c r="J1676" s="385"/>
    </row>
    <row r="1677" s="379" customFormat="1" customHeight="1" spans="5:10">
      <c r="E1677" s="232"/>
      <c r="F1677" s="385"/>
      <c r="G1677" s="232"/>
      <c r="H1677" s="385"/>
      <c r="I1677" s="385"/>
      <c r="J1677" s="385"/>
    </row>
    <row r="1678" s="379" customFormat="1" customHeight="1" spans="5:10">
      <c r="E1678" s="232"/>
      <c r="F1678" s="385"/>
      <c r="G1678" s="232"/>
      <c r="H1678" s="385"/>
      <c r="I1678" s="385"/>
      <c r="J1678" s="385"/>
    </row>
    <row r="1679" s="379" customFormat="1" customHeight="1" spans="5:10">
      <c r="E1679" s="232"/>
      <c r="F1679" s="385"/>
      <c r="G1679" s="232"/>
      <c r="H1679" s="385"/>
      <c r="I1679" s="385"/>
      <c r="J1679" s="385"/>
    </row>
    <row r="1680" s="379" customFormat="1" customHeight="1" spans="5:10">
      <c r="E1680" s="232"/>
      <c r="F1680" s="385"/>
      <c r="G1680" s="232"/>
      <c r="H1680" s="385"/>
      <c r="I1680" s="385"/>
      <c r="J1680" s="385"/>
    </row>
    <row r="1681" s="379" customFormat="1" customHeight="1" spans="5:10">
      <c r="E1681" s="232"/>
      <c r="F1681" s="385"/>
      <c r="G1681" s="232"/>
      <c r="H1681" s="385"/>
      <c r="I1681" s="385"/>
      <c r="J1681" s="385"/>
    </row>
    <row r="1682" s="379" customFormat="1" customHeight="1" spans="5:10">
      <c r="E1682" s="232"/>
      <c r="F1682" s="385"/>
      <c r="G1682" s="232"/>
      <c r="H1682" s="385"/>
      <c r="I1682" s="385"/>
      <c r="J1682" s="385"/>
    </row>
    <row r="1683" s="379" customFormat="1" customHeight="1" spans="5:10">
      <c r="E1683" s="232"/>
      <c r="F1683" s="385"/>
      <c r="G1683" s="232"/>
      <c r="H1683" s="385"/>
      <c r="I1683" s="385"/>
      <c r="J1683" s="385"/>
    </row>
    <row r="1684" s="379" customFormat="1" customHeight="1" spans="5:10">
      <c r="E1684" s="232"/>
      <c r="F1684" s="385"/>
      <c r="G1684" s="232"/>
      <c r="H1684" s="385"/>
      <c r="I1684" s="385"/>
      <c r="J1684" s="385"/>
    </row>
    <row r="1685" s="379" customFormat="1" customHeight="1" spans="5:10">
      <c r="E1685" s="232"/>
      <c r="F1685" s="385"/>
      <c r="G1685" s="232"/>
      <c r="H1685" s="385"/>
      <c r="I1685" s="385"/>
      <c r="J1685" s="385"/>
    </row>
    <row r="1686" s="379" customFormat="1" customHeight="1" spans="5:10">
      <c r="E1686" s="232"/>
      <c r="F1686" s="385"/>
      <c r="G1686" s="232"/>
      <c r="H1686" s="385"/>
      <c r="I1686" s="385"/>
      <c r="J1686" s="385"/>
    </row>
    <row r="1687" s="379" customFormat="1" customHeight="1" spans="5:10">
      <c r="E1687" s="232"/>
      <c r="F1687" s="385"/>
      <c r="G1687" s="232"/>
      <c r="H1687" s="385"/>
      <c r="I1687" s="385"/>
      <c r="J1687" s="385"/>
    </row>
    <row r="1688" s="379" customFormat="1" customHeight="1" spans="5:10">
      <c r="E1688" s="232"/>
      <c r="F1688" s="385"/>
      <c r="G1688" s="232"/>
      <c r="H1688" s="385"/>
      <c r="I1688" s="385"/>
      <c r="J1688" s="385"/>
    </row>
    <row r="1689" s="379" customFormat="1" customHeight="1" spans="5:10">
      <c r="E1689" s="232"/>
      <c r="F1689" s="385"/>
      <c r="G1689" s="232"/>
      <c r="H1689" s="385"/>
      <c r="I1689" s="385"/>
      <c r="J1689" s="385"/>
    </row>
    <row r="1690" s="379" customFormat="1" customHeight="1" spans="5:10">
      <c r="E1690" s="232"/>
      <c r="F1690" s="385"/>
      <c r="G1690" s="232"/>
      <c r="H1690" s="385"/>
      <c r="I1690" s="385"/>
      <c r="J1690" s="385"/>
    </row>
    <row r="1691" s="379" customFormat="1" customHeight="1" spans="5:10">
      <c r="E1691" s="232"/>
      <c r="F1691" s="385"/>
      <c r="G1691" s="232"/>
      <c r="H1691" s="385"/>
      <c r="I1691" s="385"/>
      <c r="J1691" s="385"/>
    </row>
    <row r="1692" s="379" customFormat="1" customHeight="1" spans="5:10">
      <c r="E1692" s="232"/>
      <c r="F1692" s="385"/>
      <c r="G1692" s="232"/>
      <c r="H1692" s="385"/>
      <c r="I1692" s="385"/>
      <c r="J1692" s="385"/>
    </row>
    <row r="1693" s="379" customFormat="1" customHeight="1" spans="5:10">
      <c r="E1693" s="232"/>
      <c r="F1693" s="385"/>
      <c r="G1693" s="232"/>
      <c r="H1693" s="385"/>
      <c r="I1693" s="385"/>
      <c r="J1693" s="385"/>
    </row>
    <row r="1694" s="379" customFormat="1" customHeight="1" spans="5:10">
      <c r="E1694" s="232"/>
      <c r="F1694" s="385"/>
      <c r="G1694" s="232"/>
      <c r="H1694" s="385"/>
      <c r="I1694" s="385"/>
      <c r="J1694" s="385"/>
    </row>
    <row r="1695" s="379" customFormat="1" customHeight="1" spans="5:10">
      <c r="E1695" s="232"/>
      <c r="F1695" s="385"/>
      <c r="G1695" s="232"/>
      <c r="H1695" s="385"/>
      <c r="I1695" s="385"/>
      <c r="J1695" s="385"/>
    </row>
    <row r="1696" s="379" customFormat="1" customHeight="1" spans="5:10">
      <c r="E1696" s="232"/>
      <c r="F1696" s="385"/>
      <c r="G1696" s="232"/>
      <c r="H1696" s="385"/>
      <c r="I1696" s="385"/>
      <c r="J1696" s="385"/>
    </row>
    <row r="1697" s="379" customFormat="1" customHeight="1" spans="5:10">
      <c r="E1697" s="232"/>
      <c r="F1697" s="385"/>
      <c r="G1697" s="232"/>
      <c r="H1697" s="385"/>
      <c r="I1697" s="385"/>
      <c r="J1697" s="385"/>
    </row>
    <row r="1698" s="379" customFormat="1" customHeight="1" spans="5:10">
      <c r="E1698" s="232"/>
      <c r="F1698" s="385"/>
      <c r="G1698" s="232"/>
      <c r="H1698" s="385"/>
      <c r="I1698" s="385"/>
      <c r="J1698" s="385"/>
    </row>
    <row r="1699" s="379" customFormat="1" customHeight="1" spans="5:10">
      <c r="E1699" s="232"/>
      <c r="F1699" s="385"/>
      <c r="G1699" s="232"/>
      <c r="H1699" s="385"/>
      <c r="I1699" s="385"/>
      <c r="J1699" s="385"/>
    </row>
    <row r="1700" s="379" customFormat="1" customHeight="1" spans="5:10">
      <c r="E1700" s="232"/>
      <c r="F1700" s="385"/>
      <c r="G1700" s="232"/>
      <c r="H1700" s="385"/>
      <c r="I1700" s="385"/>
      <c r="J1700" s="385"/>
    </row>
    <row r="1701" s="379" customFormat="1" customHeight="1" spans="5:10">
      <c r="E1701" s="232"/>
      <c r="F1701" s="385"/>
      <c r="G1701" s="232"/>
      <c r="H1701" s="385"/>
      <c r="I1701" s="385"/>
      <c r="J1701" s="385"/>
    </row>
    <row r="1702" s="379" customFormat="1" customHeight="1" spans="5:10">
      <c r="E1702" s="232"/>
      <c r="F1702" s="385"/>
      <c r="G1702" s="232"/>
      <c r="H1702" s="385"/>
      <c r="I1702" s="385"/>
      <c r="J1702" s="385"/>
    </row>
    <row r="1703" s="379" customFormat="1" customHeight="1" spans="5:10">
      <c r="E1703" s="232"/>
      <c r="F1703" s="385"/>
      <c r="G1703" s="232"/>
      <c r="H1703" s="385"/>
      <c r="I1703" s="385"/>
      <c r="J1703" s="385"/>
    </row>
    <row r="1704" s="379" customFormat="1" customHeight="1" spans="5:10">
      <c r="E1704" s="232"/>
      <c r="F1704" s="385"/>
      <c r="G1704" s="232"/>
      <c r="H1704" s="385"/>
      <c r="I1704" s="385"/>
      <c r="J1704" s="385"/>
    </row>
    <row r="1705" s="379" customFormat="1" customHeight="1" spans="5:10">
      <c r="E1705" s="232"/>
      <c r="F1705" s="385"/>
      <c r="G1705" s="232"/>
      <c r="H1705" s="385"/>
      <c r="I1705" s="385"/>
      <c r="J1705" s="385"/>
    </row>
    <row r="1706" s="379" customFormat="1" customHeight="1" spans="5:10">
      <c r="E1706" s="232"/>
      <c r="F1706" s="385"/>
      <c r="G1706" s="232"/>
      <c r="H1706" s="385"/>
      <c r="I1706" s="385"/>
      <c r="J1706" s="385"/>
    </row>
    <row r="1707" s="379" customFormat="1" customHeight="1" spans="5:10">
      <c r="E1707" s="232"/>
      <c r="F1707" s="385"/>
      <c r="G1707" s="232"/>
      <c r="H1707" s="385"/>
      <c r="I1707" s="385"/>
      <c r="J1707" s="385"/>
    </row>
    <row r="1708" s="379" customFormat="1" customHeight="1" spans="5:10">
      <c r="E1708" s="232"/>
      <c r="F1708" s="385"/>
      <c r="G1708" s="232"/>
      <c r="H1708" s="385"/>
      <c r="I1708" s="385"/>
      <c r="J1708" s="385"/>
    </row>
    <row r="1709" s="379" customFormat="1" customHeight="1" spans="5:10">
      <c r="E1709" s="232"/>
      <c r="F1709" s="385"/>
      <c r="G1709" s="232"/>
      <c r="H1709" s="385"/>
      <c r="I1709" s="385"/>
      <c r="J1709" s="385"/>
    </row>
    <row r="1710" s="379" customFormat="1" customHeight="1" spans="5:10">
      <c r="E1710" s="232"/>
      <c r="F1710" s="385"/>
      <c r="G1710" s="232"/>
      <c r="H1710" s="385"/>
      <c r="I1710" s="385"/>
      <c r="J1710" s="385"/>
    </row>
    <row r="1711" s="379" customFormat="1" customHeight="1" spans="5:10">
      <c r="E1711" s="232"/>
      <c r="F1711" s="385"/>
      <c r="G1711" s="232"/>
      <c r="H1711" s="385"/>
      <c r="I1711" s="385"/>
      <c r="J1711" s="385"/>
    </row>
    <row r="1712" s="379" customFormat="1" customHeight="1" spans="5:10">
      <c r="E1712" s="232"/>
      <c r="F1712" s="385"/>
      <c r="G1712" s="232"/>
      <c r="H1712" s="385"/>
      <c r="I1712" s="385"/>
      <c r="J1712" s="385"/>
    </row>
    <row r="1713" s="379" customFormat="1" customHeight="1" spans="5:10">
      <c r="E1713" s="232"/>
      <c r="F1713" s="385"/>
      <c r="G1713" s="232"/>
      <c r="H1713" s="385"/>
      <c r="I1713" s="385"/>
      <c r="J1713" s="385"/>
    </row>
    <row r="1714" s="379" customFormat="1" customHeight="1" spans="5:10">
      <c r="E1714" s="232"/>
      <c r="F1714" s="385"/>
      <c r="G1714" s="232"/>
      <c r="H1714" s="385"/>
      <c r="I1714" s="385"/>
      <c r="J1714" s="385"/>
    </row>
    <row r="1715" s="379" customFormat="1" customHeight="1" spans="5:10">
      <c r="E1715" s="232"/>
      <c r="F1715" s="385"/>
      <c r="G1715" s="232"/>
      <c r="H1715" s="385"/>
      <c r="I1715" s="385"/>
      <c r="J1715" s="385"/>
    </row>
    <row r="1716" s="379" customFormat="1" customHeight="1" spans="5:10">
      <c r="E1716" s="232"/>
      <c r="F1716" s="385"/>
      <c r="G1716" s="232"/>
      <c r="H1716" s="385"/>
      <c r="I1716" s="385"/>
      <c r="J1716" s="385"/>
    </row>
    <row r="1717" s="379" customFormat="1" customHeight="1" spans="5:10">
      <c r="E1717" s="232"/>
      <c r="F1717" s="385"/>
      <c r="G1717" s="232"/>
      <c r="H1717" s="385"/>
      <c r="I1717" s="385"/>
      <c r="J1717" s="385"/>
    </row>
    <row r="1718" s="379" customFormat="1" customHeight="1" spans="5:10">
      <c r="E1718" s="232"/>
      <c r="F1718" s="385"/>
      <c r="G1718" s="232"/>
      <c r="H1718" s="385"/>
      <c r="I1718" s="385"/>
      <c r="J1718" s="385"/>
    </row>
    <row r="1719" s="379" customFormat="1" customHeight="1" spans="5:10">
      <c r="E1719" s="232"/>
      <c r="F1719" s="385"/>
      <c r="G1719" s="232"/>
      <c r="H1719" s="385"/>
      <c r="I1719" s="385"/>
      <c r="J1719" s="385"/>
    </row>
    <row r="1720" s="379" customFormat="1" customHeight="1" spans="5:10">
      <c r="E1720" s="232"/>
      <c r="F1720" s="385"/>
      <c r="G1720" s="232"/>
      <c r="H1720" s="385"/>
      <c r="I1720" s="385"/>
      <c r="J1720" s="385"/>
    </row>
    <row r="1721" s="379" customFormat="1" customHeight="1" spans="5:10">
      <c r="E1721" s="232"/>
      <c r="F1721" s="385"/>
      <c r="G1721" s="232"/>
      <c r="H1721" s="385"/>
      <c r="I1721" s="385"/>
      <c r="J1721" s="385"/>
    </row>
    <row r="1722" s="379" customFormat="1" customHeight="1" spans="5:10">
      <c r="E1722" s="232"/>
      <c r="F1722" s="385"/>
      <c r="G1722" s="232"/>
      <c r="H1722" s="385"/>
      <c r="I1722" s="385"/>
      <c r="J1722" s="385"/>
    </row>
    <row r="1723" s="379" customFormat="1" customHeight="1" spans="5:10">
      <c r="E1723" s="232"/>
      <c r="F1723" s="385"/>
      <c r="G1723" s="232"/>
      <c r="H1723" s="385"/>
      <c r="I1723" s="385"/>
      <c r="J1723" s="385"/>
    </row>
    <row r="1724" s="379" customFormat="1" customHeight="1" spans="5:10">
      <c r="E1724" s="232"/>
      <c r="F1724" s="385"/>
      <c r="G1724" s="232"/>
      <c r="H1724" s="385"/>
      <c r="I1724" s="385"/>
      <c r="J1724" s="385"/>
    </row>
    <row r="1725" s="379" customFormat="1" customHeight="1" spans="5:10">
      <c r="E1725" s="232"/>
      <c r="F1725" s="385"/>
      <c r="G1725" s="232"/>
      <c r="H1725" s="385"/>
      <c r="I1725" s="385"/>
      <c r="J1725" s="385"/>
    </row>
    <row r="1726" s="379" customFormat="1" customHeight="1" spans="5:10">
      <c r="E1726" s="232"/>
      <c r="F1726" s="385"/>
      <c r="G1726" s="232"/>
      <c r="H1726" s="385"/>
      <c r="I1726" s="385"/>
      <c r="J1726" s="385"/>
    </row>
    <row r="1727" s="379" customFormat="1" customHeight="1" spans="5:10">
      <c r="E1727" s="232"/>
      <c r="F1727" s="385"/>
      <c r="G1727" s="232"/>
      <c r="H1727" s="385"/>
      <c r="I1727" s="385"/>
      <c r="J1727" s="385"/>
    </row>
    <row r="1728" s="379" customFormat="1" customHeight="1" spans="5:10">
      <c r="E1728" s="232"/>
      <c r="F1728" s="385"/>
      <c r="G1728" s="232"/>
      <c r="H1728" s="385"/>
      <c r="I1728" s="385"/>
      <c r="J1728" s="385"/>
    </row>
    <row r="1729" s="379" customFormat="1" customHeight="1" spans="5:10">
      <c r="E1729" s="232"/>
      <c r="F1729" s="385"/>
      <c r="G1729" s="232"/>
      <c r="H1729" s="385"/>
      <c r="I1729" s="385"/>
      <c r="J1729" s="385"/>
    </row>
    <row r="1730" s="379" customFormat="1" customHeight="1" spans="5:10">
      <c r="E1730" s="232"/>
      <c r="F1730" s="385"/>
      <c r="G1730" s="232"/>
      <c r="H1730" s="385"/>
      <c r="I1730" s="385"/>
      <c r="J1730" s="385"/>
    </row>
    <row r="1731" s="379" customFormat="1" customHeight="1" spans="5:10">
      <c r="E1731" s="232"/>
      <c r="F1731" s="385"/>
      <c r="G1731" s="232"/>
      <c r="H1731" s="385"/>
      <c r="I1731" s="385"/>
      <c r="J1731" s="385"/>
    </row>
    <row r="1732" s="379" customFormat="1" customHeight="1" spans="5:10">
      <c r="E1732" s="232"/>
      <c r="F1732" s="385"/>
      <c r="G1732" s="232"/>
      <c r="H1732" s="385"/>
      <c r="I1732" s="385"/>
      <c r="J1732" s="385"/>
    </row>
    <row r="1733" s="379" customFormat="1" customHeight="1" spans="5:10">
      <c r="E1733" s="232"/>
      <c r="F1733" s="385"/>
      <c r="G1733" s="232"/>
      <c r="H1733" s="385"/>
      <c r="I1733" s="385"/>
      <c r="J1733" s="385"/>
    </row>
    <row r="1734" s="379" customFormat="1" customHeight="1" spans="5:10">
      <c r="E1734" s="232"/>
      <c r="F1734" s="385"/>
      <c r="G1734" s="232"/>
      <c r="H1734" s="385"/>
      <c r="I1734" s="385"/>
      <c r="J1734" s="385"/>
    </row>
    <row r="1735" s="379" customFormat="1" customHeight="1" spans="5:10">
      <c r="E1735" s="232"/>
      <c r="F1735" s="385"/>
      <c r="G1735" s="232"/>
      <c r="H1735" s="385"/>
      <c r="I1735" s="385"/>
      <c r="J1735" s="385"/>
    </row>
    <row r="1736" s="379" customFormat="1" customHeight="1" spans="5:10">
      <c r="E1736" s="232"/>
      <c r="F1736" s="385"/>
      <c r="G1736" s="232"/>
      <c r="H1736" s="385"/>
      <c r="I1736" s="385"/>
      <c r="J1736" s="385"/>
    </row>
    <row r="1737" s="379" customFormat="1" customHeight="1" spans="5:10">
      <c r="E1737" s="232"/>
      <c r="F1737" s="385"/>
      <c r="G1737" s="232"/>
      <c r="H1737" s="385"/>
      <c r="I1737" s="385"/>
      <c r="J1737" s="385"/>
    </row>
    <row r="1738" s="379" customFormat="1" customHeight="1" spans="5:10">
      <c r="E1738" s="232"/>
      <c r="F1738" s="385"/>
      <c r="G1738" s="232"/>
      <c r="H1738" s="385"/>
      <c r="I1738" s="385"/>
      <c r="J1738" s="385"/>
    </row>
    <row r="1739" s="379" customFormat="1" customHeight="1" spans="5:10">
      <c r="E1739" s="232"/>
      <c r="F1739" s="385"/>
      <c r="G1739" s="232"/>
      <c r="H1739" s="385"/>
      <c r="I1739" s="385"/>
      <c r="J1739" s="385"/>
    </row>
    <row r="1740" s="379" customFormat="1" customHeight="1" spans="5:10">
      <c r="E1740" s="232"/>
      <c r="F1740" s="385"/>
      <c r="G1740" s="232"/>
      <c r="H1740" s="385"/>
      <c r="I1740" s="385"/>
      <c r="J1740" s="385"/>
    </row>
    <row r="1741" s="379" customFormat="1" customHeight="1" spans="5:10">
      <c r="E1741" s="232"/>
      <c r="F1741" s="385"/>
      <c r="G1741" s="232"/>
      <c r="H1741" s="385"/>
      <c r="I1741" s="385"/>
      <c r="J1741" s="385"/>
    </row>
    <row r="1742" s="379" customFormat="1" customHeight="1" spans="5:10">
      <c r="E1742" s="232"/>
      <c r="F1742" s="385"/>
      <c r="G1742" s="232"/>
      <c r="H1742" s="385"/>
      <c r="I1742" s="385"/>
      <c r="J1742" s="385"/>
    </row>
    <row r="1743" s="379" customFormat="1" customHeight="1" spans="5:10">
      <c r="E1743" s="232"/>
      <c r="F1743" s="385"/>
      <c r="G1743" s="232"/>
      <c r="H1743" s="385"/>
      <c r="I1743" s="385"/>
      <c r="J1743" s="385"/>
    </row>
    <row r="1744" s="379" customFormat="1" customHeight="1" spans="5:10">
      <c r="E1744" s="232"/>
      <c r="F1744" s="385"/>
      <c r="G1744" s="232"/>
      <c r="H1744" s="385"/>
      <c r="I1744" s="385"/>
      <c r="J1744" s="385"/>
    </row>
    <row r="1745" s="379" customFormat="1" customHeight="1" spans="5:10">
      <c r="E1745" s="232"/>
      <c r="F1745" s="385"/>
      <c r="G1745" s="232"/>
      <c r="H1745" s="385"/>
      <c r="I1745" s="385"/>
      <c r="J1745" s="385"/>
    </row>
    <row r="1746" s="379" customFormat="1" customHeight="1" spans="5:10">
      <c r="E1746" s="232"/>
      <c r="F1746" s="385"/>
      <c r="G1746" s="232"/>
      <c r="H1746" s="385"/>
      <c r="I1746" s="385"/>
      <c r="J1746" s="385"/>
    </row>
    <row r="1747" s="379" customFormat="1" customHeight="1" spans="5:10">
      <c r="E1747" s="232"/>
      <c r="F1747" s="385"/>
      <c r="G1747" s="232"/>
      <c r="H1747" s="385"/>
      <c r="I1747" s="385"/>
      <c r="J1747" s="385"/>
    </row>
    <row r="1748" s="379" customFormat="1" customHeight="1" spans="5:10">
      <c r="E1748" s="232"/>
      <c r="F1748" s="385"/>
      <c r="G1748" s="232"/>
      <c r="H1748" s="385"/>
      <c r="I1748" s="385"/>
      <c r="J1748" s="385"/>
    </row>
    <row r="1749" s="379" customFormat="1" customHeight="1" spans="5:10">
      <c r="E1749" s="232"/>
      <c r="F1749" s="385"/>
      <c r="G1749" s="232"/>
      <c r="H1749" s="385"/>
      <c r="I1749" s="385"/>
      <c r="J1749" s="385"/>
    </row>
    <row r="1750" s="379" customFormat="1" customHeight="1" spans="5:10">
      <c r="E1750" s="232"/>
      <c r="F1750" s="385"/>
      <c r="G1750" s="232"/>
      <c r="H1750" s="385"/>
      <c r="I1750" s="385"/>
      <c r="J1750" s="385"/>
    </row>
    <row r="1751" s="379" customFormat="1" customHeight="1" spans="5:10">
      <c r="E1751" s="232"/>
      <c r="F1751" s="385"/>
      <c r="G1751" s="232"/>
      <c r="H1751" s="385"/>
      <c r="I1751" s="385"/>
      <c r="J1751" s="385"/>
    </row>
    <row r="1752" s="379" customFormat="1" customHeight="1" spans="5:10">
      <c r="E1752" s="232"/>
      <c r="F1752" s="385"/>
      <c r="G1752" s="232"/>
      <c r="H1752" s="385"/>
      <c r="I1752" s="385"/>
      <c r="J1752" s="385"/>
    </row>
    <row r="1753" s="379" customFormat="1" customHeight="1" spans="5:10">
      <c r="E1753" s="232"/>
      <c r="F1753" s="385"/>
      <c r="G1753" s="232"/>
      <c r="H1753" s="385"/>
      <c r="I1753" s="385"/>
      <c r="J1753" s="385"/>
    </row>
    <row r="1754" s="379" customFormat="1" customHeight="1" spans="5:10">
      <c r="E1754" s="232"/>
      <c r="F1754" s="385"/>
      <c r="G1754" s="232"/>
      <c r="H1754" s="385"/>
      <c r="I1754" s="385"/>
      <c r="J1754" s="385"/>
    </row>
    <row r="1755" s="379" customFormat="1" customHeight="1" spans="5:10">
      <c r="E1755" s="232"/>
      <c r="F1755" s="385"/>
      <c r="G1755" s="232"/>
      <c r="H1755" s="385"/>
      <c r="I1755" s="385"/>
      <c r="J1755" s="385"/>
    </row>
    <row r="1756" s="379" customFormat="1" customHeight="1" spans="5:10">
      <c r="E1756" s="232"/>
      <c r="F1756" s="385"/>
      <c r="G1756" s="232"/>
      <c r="H1756" s="385"/>
      <c r="I1756" s="385"/>
      <c r="J1756" s="385"/>
    </row>
    <row r="1757" s="379" customFormat="1" customHeight="1" spans="5:10">
      <c r="E1757" s="232"/>
      <c r="F1757" s="385"/>
      <c r="G1757" s="232"/>
      <c r="H1757" s="385"/>
      <c r="I1757" s="385"/>
      <c r="J1757" s="385"/>
    </row>
    <row r="1758" s="379" customFormat="1" customHeight="1" spans="5:10">
      <c r="E1758" s="232"/>
      <c r="F1758" s="385"/>
      <c r="G1758" s="232"/>
      <c r="H1758" s="385"/>
      <c r="I1758" s="385"/>
      <c r="J1758" s="385"/>
    </row>
    <row r="1759" s="379" customFormat="1" customHeight="1" spans="5:10">
      <c r="E1759" s="232"/>
      <c r="F1759" s="385"/>
      <c r="G1759" s="232"/>
      <c r="H1759" s="385"/>
      <c r="I1759" s="385"/>
      <c r="J1759" s="385"/>
    </row>
    <row r="1760" s="379" customFormat="1" customHeight="1" spans="5:10">
      <c r="E1760" s="232"/>
      <c r="F1760" s="385"/>
      <c r="G1760" s="232"/>
      <c r="H1760" s="385"/>
      <c r="I1760" s="385"/>
      <c r="J1760" s="385"/>
    </row>
    <row r="1761" s="379" customFormat="1" customHeight="1" spans="5:10">
      <c r="E1761" s="232"/>
      <c r="F1761" s="385"/>
      <c r="G1761" s="232"/>
      <c r="H1761" s="385"/>
      <c r="I1761" s="385"/>
      <c r="J1761" s="385"/>
    </row>
    <row r="1762" s="379" customFormat="1" customHeight="1" spans="5:10">
      <c r="E1762" s="232"/>
      <c r="F1762" s="385"/>
      <c r="G1762" s="232"/>
      <c r="H1762" s="385"/>
      <c r="I1762" s="385"/>
      <c r="J1762" s="385"/>
    </row>
    <row r="1763" s="379" customFormat="1" customHeight="1" spans="5:10">
      <c r="E1763" s="232"/>
      <c r="F1763" s="385"/>
      <c r="G1763" s="232"/>
      <c r="H1763" s="385"/>
      <c r="I1763" s="385"/>
      <c r="J1763" s="385"/>
    </row>
    <row r="1764" s="379" customFormat="1" customHeight="1" spans="5:10">
      <c r="E1764" s="232"/>
      <c r="F1764" s="385"/>
      <c r="G1764" s="232"/>
      <c r="H1764" s="385"/>
      <c r="I1764" s="385"/>
      <c r="J1764" s="385"/>
    </row>
    <row r="1765" s="379" customFormat="1" customHeight="1" spans="5:10">
      <c r="E1765" s="232"/>
      <c r="F1765" s="385"/>
      <c r="G1765" s="232"/>
      <c r="H1765" s="385"/>
      <c r="I1765" s="385"/>
      <c r="J1765" s="385"/>
    </row>
    <row r="1766" s="379" customFormat="1" customHeight="1" spans="5:10">
      <c r="E1766" s="232"/>
      <c r="F1766" s="385"/>
      <c r="G1766" s="232"/>
      <c r="H1766" s="385"/>
      <c r="I1766" s="385"/>
      <c r="J1766" s="385"/>
    </row>
    <row r="1767" s="379" customFormat="1" customHeight="1" spans="5:10">
      <c r="E1767" s="232"/>
      <c r="F1767" s="385"/>
      <c r="G1767" s="232"/>
      <c r="H1767" s="385"/>
      <c r="I1767" s="385"/>
      <c r="J1767" s="385"/>
    </row>
    <row r="1768" s="379" customFormat="1" customHeight="1" spans="5:10">
      <c r="E1768" s="232"/>
      <c r="F1768" s="385"/>
      <c r="G1768" s="232"/>
      <c r="H1768" s="385"/>
      <c r="I1768" s="385"/>
      <c r="J1768" s="385"/>
    </row>
    <row r="1769" s="379" customFormat="1" customHeight="1" spans="5:10">
      <c r="E1769" s="232"/>
      <c r="F1769" s="385"/>
      <c r="G1769" s="232"/>
      <c r="H1769" s="385"/>
      <c r="I1769" s="385"/>
      <c r="J1769" s="385"/>
    </row>
    <row r="1770" s="379" customFormat="1" customHeight="1" spans="5:10">
      <c r="E1770" s="232"/>
      <c r="F1770" s="385"/>
      <c r="G1770" s="232"/>
      <c r="H1770" s="385"/>
      <c r="I1770" s="385"/>
      <c r="J1770" s="385"/>
    </row>
    <row r="1771" s="379" customFormat="1" customHeight="1" spans="5:10">
      <c r="E1771" s="232"/>
      <c r="F1771" s="385"/>
      <c r="G1771" s="232"/>
      <c r="H1771" s="385"/>
      <c r="I1771" s="385"/>
      <c r="J1771" s="385"/>
    </row>
    <row r="1772" s="379" customFormat="1" customHeight="1" spans="5:10">
      <c r="E1772" s="232"/>
      <c r="F1772" s="385"/>
      <c r="G1772" s="232"/>
      <c r="H1772" s="385"/>
      <c r="I1772" s="385"/>
      <c r="J1772" s="385"/>
    </row>
    <row r="1773" s="379" customFormat="1" customHeight="1" spans="5:10">
      <c r="E1773" s="232"/>
      <c r="F1773" s="385"/>
      <c r="G1773" s="232"/>
      <c r="H1773" s="385"/>
      <c r="I1773" s="385"/>
      <c r="J1773" s="385"/>
    </row>
    <row r="1774" s="379" customFormat="1" customHeight="1" spans="5:10">
      <c r="E1774" s="232"/>
      <c r="F1774" s="385"/>
      <c r="G1774" s="232"/>
      <c r="H1774" s="385"/>
      <c r="I1774" s="385"/>
      <c r="J1774" s="385"/>
    </row>
    <row r="1775" s="379" customFormat="1" customHeight="1" spans="5:10">
      <c r="E1775" s="232"/>
      <c r="F1775" s="385"/>
      <c r="G1775" s="232"/>
      <c r="H1775" s="385"/>
      <c r="I1775" s="385"/>
      <c r="J1775" s="385"/>
    </row>
    <row r="1776" s="379" customFormat="1" customHeight="1" spans="5:10">
      <c r="E1776" s="232"/>
      <c r="F1776" s="385"/>
      <c r="G1776" s="232"/>
      <c r="H1776" s="385"/>
      <c r="I1776" s="385"/>
      <c r="J1776" s="385"/>
    </row>
    <row r="1777" s="379" customFormat="1" customHeight="1" spans="5:10">
      <c r="E1777" s="232"/>
      <c r="F1777" s="385"/>
      <c r="G1777" s="232"/>
      <c r="H1777" s="385"/>
      <c r="I1777" s="385"/>
      <c r="J1777" s="385"/>
    </row>
    <row r="1778" s="379" customFormat="1" customHeight="1" spans="5:10">
      <c r="E1778" s="232"/>
      <c r="F1778" s="385"/>
      <c r="G1778" s="232"/>
      <c r="H1778" s="385"/>
      <c r="I1778" s="385"/>
      <c r="J1778" s="385"/>
    </row>
    <row r="1779" s="379" customFormat="1" customHeight="1" spans="5:10">
      <c r="E1779" s="232"/>
      <c r="F1779" s="385"/>
      <c r="G1779" s="232"/>
      <c r="H1779" s="385"/>
      <c r="I1779" s="385"/>
      <c r="J1779" s="385"/>
    </row>
    <row r="1780" s="379" customFormat="1" customHeight="1" spans="5:10">
      <c r="E1780" s="232"/>
      <c r="F1780" s="385"/>
      <c r="G1780" s="232"/>
      <c r="H1780" s="385"/>
      <c r="I1780" s="385"/>
      <c r="J1780" s="385"/>
    </row>
    <row r="1781" s="379" customFormat="1" customHeight="1" spans="5:10">
      <c r="E1781" s="232"/>
      <c r="F1781" s="385"/>
      <c r="G1781" s="232"/>
      <c r="H1781" s="385"/>
      <c r="I1781" s="385"/>
      <c r="J1781" s="385"/>
    </row>
    <row r="1782" s="379" customFormat="1" customHeight="1" spans="5:10">
      <c r="E1782" s="232"/>
      <c r="F1782" s="385"/>
      <c r="G1782" s="232"/>
      <c r="H1782" s="385"/>
      <c r="I1782" s="385"/>
      <c r="J1782" s="385"/>
    </row>
    <row r="1783" s="379" customFormat="1" customHeight="1" spans="5:10">
      <c r="E1783" s="232"/>
      <c r="F1783" s="385"/>
      <c r="G1783" s="232"/>
      <c r="H1783" s="385"/>
      <c r="I1783" s="385"/>
      <c r="J1783" s="385"/>
    </row>
    <row r="1784" s="379" customFormat="1" customHeight="1" spans="5:10">
      <c r="E1784" s="232"/>
      <c r="F1784" s="385"/>
      <c r="G1784" s="232"/>
      <c r="H1784" s="385"/>
      <c r="I1784" s="385"/>
      <c r="J1784" s="385"/>
    </row>
    <row r="1785" s="379" customFormat="1" customHeight="1" spans="5:10">
      <c r="E1785" s="232"/>
      <c r="F1785" s="385"/>
      <c r="G1785" s="232"/>
      <c r="H1785" s="385"/>
      <c r="I1785" s="385"/>
      <c r="J1785" s="385"/>
    </row>
    <row r="1786" s="379" customFormat="1" customHeight="1" spans="5:10">
      <c r="E1786" s="232"/>
      <c r="F1786" s="385"/>
      <c r="G1786" s="232"/>
      <c r="H1786" s="385"/>
      <c r="I1786" s="385"/>
      <c r="J1786" s="385"/>
    </row>
    <row r="1787" s="379" customFormat="1" customHeight="1" spans="5:10">
      <c r="E1787" s="232"/>
      <c r="F1787" s="385"/>
      <c r="G1787" s="232"/>
      <c r="H1787" s="385"/>
      <c r="I1787" s="385"/>
      <c r="J1787" s="385"/>
    </row>
    <row r="1788" s="379" customFormat="1" customHeight="1" spans="5:10">
      <c r="E1788" s="232"/>
      <c r="F1788" s="385"/>
      <c r="G1788" s="232"/>
      <c r="H1788" s="385"/>
      <c r="I1788" s="385"/>
      <c r="J1788" s="385"/>
    </row>
    <row r="1789" s="379" customFormat="1" customHeight="1" spans="5:10">
      <c r="E1789" s="232"/>
      <c r="F1789" s="385"/>
      <c r="G1789" s="232"/>
      <c r="H1789" s="385"/>
      <c r="I1789" s="385"/>
      <c r="J1789" s="385"/>
    </row>
    <row r="1790" s="379" customFormat="1" customHeight="1" spans="5:10">
      <c r="E1790" s="232"/>
      <c r="F1790" s="385"/>
      <c r="G1790" s="232"/>
      <c r="H1790" s="385"/>
      <c r="I1790" s="385"/>
      <c r="J1790" s="385"/>
    </row>
    <row r="1791" s="379" customFormat="1" customHeight="1" spans="5:10">
      <c r="E1791" s="232"/>
      <c r="F1791" s="385"/>
      <c r="G1791" s="232"/>
      <c r="H1791" s="385"/>
      <c r="I1791" s="385"/>
      <c r="J1791" s="385"/>
    </row>
    <row r="1792" s="379" customFormat="1" customHeight="1" spans="5:10">
      <c r="E1792" s="232"/>
      <c r="F1792" s="385"/>
      <c r="G1792" s="232"/>
      <c r="H1792" s="385"/>
      <c r="I1792" s="385"/>
      <c r="J1792" s="385"/>
    </row>
    <row r="1793" s="379" customFormat="1" customHeight="1" spans="5:10">
      <c r="E1793" s="232"/>
      <c r="F1793" s="385"/>
      <c r="G1793" s="232"/>
      <c r="H1793" s="385"/>
      <c r="I1793" s="385"/>
      <c r="J1793" s="385"/>
    </row>
    <row r="1794" s="379" customFormat="1" customHeight="1" spans="5:10">
      <c r="E1794" s="232"/>
      <c r="F1794" s="385"/>
      <c r="G1794" s="232"/>
      <c r="H1794" s="385"/>
      <c r="I1794" s="385"/>
      <c r="J1794" s="385"/>
    </row>
    <row r="1795" s="379" customFormat="1" customHeight="1" spans="5:10">
      <c r="E1795" s="232"/>
      <c r="F1795" s="385"/>
      <c r="G1795" s="232"/>
      <c r="H1795" s="385"/>
      <c r="I1795" s="385"/>
      <c r="J1795" s="385"/>
    </row>
    <row r="1796" s="379" customFormat="1" customHeight="1" spans="5:10">
      <c r="E1796" s="232"/>
      <c r="F1796" s="385"/>
      <c r="G1796" s="232"/>
      <c r="H1796" s="385"/>
      <c r="I1796" s="385"/>
      <c r="J1796" s="385"/>
    </row>
    <row r="1797" s="379" customFormat="1" customHeight="1" spans="5:10">
      <c r="E1797" s="232"/>
      <c r="F1797" s="385"/>
      <c r="G1797" s="232"/>
      <c r="H1797" s="385"/>
      <c r="I1797" s="385"/>
      <c r="J1797" s="385"/>
    </row>
    <row r="1798" s="379" customFormat="1" customHeight="1" spans="5:10">
      <c r="E1798" s="232"/>
      <c r="F1798" s="385"/>
      <c r="G1798" s="232"/>
      <c r="H1798" s="385"/>
      <c r="I1798" s="385"/>
      <c r="J1798" s="385"/>
    </row>
    <row r="1799" s="379" customFormat="1" customHeight="1" spans="5:10">
      <c r="E1799" s="232"/>
      <c r="F1799" s="385"/>
      <c r="G1799" s="232"/>
      <c r="H1799" s="385"/>
      <c r="I1799" s="385"/>
      <c r="J1799" s="385"/>
    </row>
    <row r="1800" s="379" customFormat="1" customHeight="1" spans="5:10">
      <c r="E1800" s="232"/>
      <c r="F1800" s="385"/>
      <c r="G1800" s="232"/>
      <c r="H1800" s="385"/>
      <c r="I1800" s="385"/>
      <c r="J1800" s="385"/>
    </row>
    <row r="1801" s="379" customFormat="1" customHeight="1" spans="5:10">
      <c r="E1801" s="232"/>
      <c r="F1801" s="385"/>
      <c r="G1801" s="232"/>
      <c r="H1801" s="385"/>
      <c r="I1801" s="385"/>
      <c r="J1801" s="385"/>
    </row>
    <row r="1802" s="379" customFormat="1" customHeight="1" spans="5:10">
      <c r="E1802" s="232"/>
      <c r="F1802" s="385"/>
      <c r="G1802" s="232"/>
      <c r="H1802" s="385"/>
      <c r="I1802" s="385"/>
      <c r="J1802" s="385"/>
    </row>
    <row r="1803" s="379" customFormat="1" customHeight="1" spans="5:10">
      <c r="E1803" s="232"/>
      <c r="F1803" s="385"/>
      <c r="G1803" s="232"/>
      <c r="H1803" s="385"/>
      <c r="I1803" s="385"/>
      <c r="J1803" s="385"/>
    </row>
    <row r="1804" s="379" customFormat="1" customHeight="1" spans="5:10">
      <c r="E1804" s="232"/>
      <c r="F1804" s="385"/>
      <c r="G1804" s="232"/>
      <c r="H1804" s="385"/>
      <c r="I1804" s="385"/>
      <c r="J1804" s="385"/>
    </row>
    <row r="1805" s="379" customFormat="1" customHeight="1" spans="5:10">
      <c r="E1805" s="232"/>
      <c r="F1805" s="385"/>
      <c r="G1805" s="232"/>
      <c r="H1805" s="385"/>
      <c r="I1805" s="385"/>
      <c r="J1805" s="385"/>
    </row>
    <row r="1806" s="379" customFormat="1" customHeight="1" spans="5:10">
      <c r="E1806" s="232"/>
      <c r="F1806" s="385"/>
      <c r="G1806" s="232"/>
      <c r="H1806" s="385"/>
      <c r="I1806" s="385"/>
      <c r="J1806" s="385"/>
    </row>
    <row r="1807" s="379" customFormat="1" customHeight="1" spans="5:10">
      <c r="E1807" s="232"/>
      <c r="F1807" s="385"/>
      <c r="G1807" s="232"/>
      <c r="H1807" s="385"/>
      <c r="I1807" s="385"/>
      <c r="J1807" s="385"/>
    </row>
    <row r="1808" s="379" customFormat="1" customHeight="1" spans="5:10">
      <c r="E1808" s="232"/>
      <c r="F1808" s="385"/>
      <c r="G1808" s="232"/>
      <c r="H1808" s="385"/>
      <c r="I1808" s="385"/>
      <c r="J1808" s="385"/>
    </row>
    <row r="1809" s="379" customFormat="1" customHeight="1" spans="5:10">
      <c r="E1809" s="232"/>
      <c r="F1809" s="385"/>
      <c r="G1809" s="232"/>
      <c r="H1809" s="385"/>
      <c r="I1809" s="385"/>
      <c r="J1809" s="385"/>
    </row>
    <row r="1810" s="379" customFormat="1" customHeight="1" spans="5:10">
      <c r="E1810" s="232"/>
      <c r="F1810" s="385"/>
      <c r="G1810" s="232"/>
      <c r="H1810" s="385"/>
      <c r="I1810" s="385"/>
      <c r="J1810" s="385"/>
    </row>
    <row r="1811" s="379" customFormat="1" customHeight="1" spans="5:10">
      <c r="E1811" s="232"/>
      <c r="F1811" s="385"/>
      <c r="G1811" s="232"/>
      <c r="H1811" s="385"/>
      <c r="I1811" s="385"/>
      <c r="J1811" s="385"/>
    </row>
    <row r="1812" s="379" customFormat="1" customHeight="1" spans="5:10">
      <c r="E1812" s="232"/>
      <c r="F1812" s="385"/>
      <c r="G1812" s="232"/>
      <c r="H1812" s="385"/>
      <c r="I1812" s="385"/>
      <c r="J1812" s="385"/>
    </row>
    <row r="1813" s="379" customFormat="1" customHeight="1" spans="5:10">
      <c r="E1813" s="232"/>
      <c r="F1813" s="385"/>
      <c r="G1813" s="232"/>
      <c r="H1813" s="385"/>
      <c r="I1813" s="385"/>
      <c r="J1813" s="385"/>
    </row>
    <row r="1814" s="379" customFormat="1" customHeight="1" spans="5:10">
      <c r="E1814" s="232"/>
      <c r="F1814" s="385"/>
      <c r="G1814" s="232"/>
      <c r="H1814" s="385"/>
      <c r="I1814" s="385"/>
      <c r="J1814" s="385"/>
    </row>
    <row r="1815" s="379" customFormat="1" customHeight="1" spans="5:10">
      <c r="E1815" s="232"/>
      <c r="F1815" s="385"/>
      <c r="G1815" s="232"/>
      <c r="H1815" s="385"/>
      <c r="I1815" s="385"/>
      <c r="J1815" s="385"/>
    </row>
    <row r="1816" s="379" customFormat="1" customHeight="1" spans="5:10">
      <c r="E1816" s="232"/>
      <c r="F1816" s="385"/>
      <c r="G1816" s="232"/>
      <c r="H1816" s="385"/>
      <c r="I1816" s="385"/>
      <c r="J1816" s="385"/>
    </row>
    <row r="1817" s="379" customFormat="1" customHeight="1" spans="5:10">
      <c r="E1817" s="232"/>
      <c r="F1817" s="385"/>
      <c r="G1817" s="232"/>
      <c r="H1817" s="385"/>
      <c r="I1817" s="385"/>
      <c r="J1817" s="385"/>
    </row>
    <row r="1818" s="379" customFormat="1" customHeight="1" spans="5:10">
      <c r="E1818" s="232"/>
      <c r="F1818" s="385"/>
      <c r="G1818" s="232"/>
      <c r="H1818" s="385"/>
      <c r="I1818" s="385"/>
      <c r="J1818" s="385"/>
    </row>
    <row r="1819" s="379" customFormat="1" customHeight="1" spans="5:10">
      <c r="E1819" s="232"/>
      <c r="F1819" s="385"/>
      <c r="G1819" s="232"/>
      <c r="H1819" s="385"/>
      <c r="I1819" s="385"/>
      <c r="J1819" s="385"/>
    </row>
    <row r="1820" s="379" customFormat="1" customHeight="1" spans="5:10">
      <c r="E1820" s="232"/>
      <c r="F1820" s="385"/>
      <c r="G1820" s="232"/>
      <c r="H1820" s="385"/>
      <c r="I1820" s="385"/>
      <c r="J1820" s="385"/>
    </row>
    <row r="1821" s="379" customFormat="1" customHeight="1" spans="5:10">
      <c r="E1821" s="232"/>
      <c r="F1821" s="385"/>
      <c r="G1821" s="232"/>
      <c r="H1821" s="385"/>
      <c r="I1821" s="385"/>
      <c r="J1821" s="385"/>
    </row>
    <row r="1822" s="379" customFormat="1" customHeight="1" spans="5:10">
      <c r="E1822" s="232"/>
      <c r="F1822" s="385"/>
      <c r="G1822" s="232"/>
      <c r="H1822" s="385"/>
      <c r="I1822" s="385"/>
      <c r="J1822" s="385"/>
    </row>
    <row r="1823" s="379" customFormat="1" customHeight="1" spans="5:10">
      <c r="E1823" s="232"/>
      <c r="F1823" s="385"/>
      <c r="G1823" s="232"/>
      <c r="H1823" s="385"/>
      <c r="I1823" s="385"/>
      <c r="J1823" s="385"/>
    </row>
    <row r="1824" s="379" customFormat="1" customHeight="1" spans="5:10">
      <c r="E1824" s="232"/>
      <c r="F1824" s="385"/>
      <c r="G1824" s="232"/>
      <c r="H1824" s="385"/>
      <c r="I1824" s="385"/>
      <c r="J1824" s="385"/>
    </row>
    <row r="1825" s="379" customFormat="1" customHeight="1" spans="5:10">
      <c r="E1825" s="232"/>
      <c r="F1825" s="385"/>
      <c r="G1825" s="232"/>
      <c r="H1825" s="385"/>
      <c r="I1825" s="385"/>
      <c r="J1825" s="385"/>
    </row>
    <row r="1826" s="379" customFormat="1" customHeight="1" spans="5:10">
      <c r="E1826" s="232"/>
      <c r="F1826" s="385"/>
      <c r="G1826" s="232"/>
      <c r="H1826" s="385"/>
      <c r="I1826" s="385"/>
      <c r="J1826" s="385"/>
    </row>
    <row r="1827" s="379" customFormat="1" customHeight="1" spans="5:10">
      <c r="E1827" s="232"/>
      <c r="F1827" s="385"/>
      <c r="G1827" s="232"/>
      <c r="H1827" s="385"/>
      <c r="I1827" s="385"/>
      <c r="J1827" s="385"/>
    </row>
    <row r="1828" s="379" customFormat="1" customHeight="1" spans="5:10">
      <c r="E1828" s="232"/>
      <c r="F1828" s="385"/>
      <c r="G1828" s="232"/>
      <c r="H1828" s="385"/>
      <c r="I1828" s="385"/>
      <c r="J1828" s="385"/>
    </row>
    <row r="1829" s="379" customFormat="1" customHeight="1" spans="5:10">
      <c r="E1829" s="232"/>
      <c r="F1829" s="385"/>
      <c r="G1829" s="232"/>
      <c r="H1829" s="385"/>
      <c r="I1829" s="385"/>
      <c r="J1829" s="385"/>
    </row>
    <row r="1830" s="379" customFormat="1" customHeight="1" spans="5:10">
      <c r="E1830" s="232"/>
      <c r="F1830" s="385"/>
      <c r="G1830" s="232"/>
      <c r="H1830" s="385"/>
      <c r="I1830" s="385"/>
      <c r="J1830" s="385"/>
    </row>
    <row r="1831" s="379" customFormat="1" customHeight="1" spans="5:10">
      <c r="E1831" s="232"/>
      <c r="F1831" s="385"/>
      <c r="G1831" s="232"/>
      <c r="H1831" s="385"/>
      <c r="I1831" s="385"/>
      <c r="J1831" s="385"/>
    </row>
    <row r="1832" s="379" customFormat="1" customHeight="1" spans="5:10">
      <c r="E1832" s="232"/>
      <c r="F1832" s="385"/>
      <c r="G1832" s="232"/>
      <c r="H1832" s="385"/>
      <c r="I1832" s="385"/>
      <c r="J1832" s="385"/>
    </row>
    <row r="1833" s="379" customFormat="1" customHeight="1" spans="5:10">
      <c r="E1833" s="232"/>
      <c r="F1833" s="385"/>
      <c r="G1833" s="232"/>
      <c r="H1833" s="385"/>
      <c r="I1833" s="385"/>
      <c r="J1833" s="385"/>
    </row>
    <row r="1834" s="379" customFormat="1" customHeight="1" spans="5:10">
      <c r="E1834" s="232"/>
      <c r="F1834" s="385"/>
      <c r="G1834" s="232"/>
      <c r="H1834" s="385"/>
      <c r="I1834" s="385"/>
      <c r="J1834" s="385"/>
    </row>
    <row r="1835" s="379" customFormat="1" customHeight="1" spans="5:10">
      <c r="E1835" s="232"/>
      <c r="F1835" s="385"/>
      <c r="G1835" s="232"/>
      <c r="H1835" s="385"/>
      <c r="I1835" s="385"/>
      <c r="J1835" s="385"/>
    </row>
    <row r="1836" s="379" customFormat="1" customHeight="1" spans="5:10">
      <c r="E1836" s="232"/>
      <c r="F1836" s="385"/>
      <c r="G1836" s="232"/>
      <c r="H1836" s="385"/>
      <c r="I1836" s="385"/>
      <c r="J1836" s="385"/>
    </row>
    <row r="1837" s="379" customFormat="1" customHeight="1" spans="5:10">
      <c r="E1837" s="232"/>
      <c r="F1837" s="385"/>
      <c r="G1837" s="232"/>
      <c r="H1837" s="385"/>
      <c r="I1837" s="385"/>
      <c r="J1837" s="385"/>
    </row>
    <row r="1838" s="379" customFormat="1" customHeight="1" spans="5:10">
      <c r="E1838" s="232"/>
      <c r="F1838" s="385"/>
      <c r="G1838" s="232"/>
      <c r="H1838" s="385"/>
      <c r="I1838" s="385"/>
      <c r="J1838" s="385"/>
    </row>
    <row r="1839" s="379" customFormat="1" customHeight="1" spans="5:10">
      <c r="E1839" s="232"/>
      <c r="F1839" s="385"/>
      <c r="G1839" s="232"/>
      <c r="H1839" s="385"/>
      <c r="I1839" s="385"/>
      <c r="J1839" s="385"/>
    </row>
    <row r="1840" s="379" customFormat="1" customHeight="1" spans="5:10">
      <c r="E1840" s="232"/>
      <c r="F1840" s="385"/>
      <c r="G1840" s="232"/>
      <c r="H1840" s="385"/>
      <c r="I1840" s="385"/>
      <c r="J1840" s="385"/>
    </row>
    <row r="1841" s="379" customFormat="1" customHeight="1" spans="5:10">
      <c r="E1841" s="232"/>
      <c r="F1841" s="385"/>
      <c r="G1841" s="232"/>
      <c r="H1841" s="385"/>
      <c r="I1841" s="385"/>
      <c r="J1841" s="385"/>
    </row>
    <row r="1842" s="379" customFormat="1" customHeight="1" spans="5:10">
      <c r="E1842" s="232"/>
      <c r="F1842" s="385"/>
      <c r="G1842" s="232"/>
      <c r="H1842" s="385"/>
      <c r="I1842" s="385"/>
      <c r="J1842" s="385"/>
    </row>
    <row r="1843" s="379" customFormat="1" customHeight="1" spans="5:10">
      <c r="E1843" s="232"/>
      <c r="F1843" s="385"/>
      <c r="G1843" s="232"/>
      <c r="H1843" s="385"/>
      <c r="I1843" s="385"/>
      <c r="J1843" s="385"/>
    </row>
    <row r="1844" s="379" customFormat="1" customHeight="1" spans="5:10">
      <c r="E1844" s="232"/>
      <c r="F1844" s="385"/>
      <c r="G1844" s="232"/>
      <c r="H1844" s="385"/>
      <c r="I1844" s="385"/>
      <c r="J1844" s="385"/>
    </row>
    <row r="1845" s="379" customFormat="1" customHeight="1" spans="5:10">
      <c r="E1845" s="232"/>
      <c r="F1845" s="385"/>
      <c r="G1845" s="232"/>
      <c r="H1845" s="385"/>
      <c r="I1845" s="385"/>
      <c r="J1845" s="385"/>
    </row>
    <row r="1846" s="379" customFormat="1" customHeight="1" spans="5:10">
      <c r="E1846" s="232"/>
      <c r="F1846" s="385"/>
      <c r="G1846" s="232"/>
      <c r="H1846" s="385"/>
      <c r="I1846" s="385"/>
      <c r="J1846" s="385"/>
    </row>
    <row r="1847" s="379" customFormat="1" customHeight="1" spans="5:10">
      <c r="E1847" s="232"/>
      <c r="F1847" s="385"/>
      <c r="G1847" s="232"/>
      <c r="H1847" s="385"/>
      <c r="I1847" s="385"/>
      <c r="J1847" s="385"/>
    </row>
    <row r="1848" s="379" customFormat="1" customHeight="1" spans="5:10">
      <c r="E1848" s="232"/>
      <c r="F1848" s="385"/>
      <c r="G1848" s="232"/>
      <c r="H1848" s="385"/>
      <c r="I1848" s="385"/>
      <c r="J1848" s="385"/>
    </row>
    <row r="1849" s="379" customFormat="1" customHeight="1" spans="5:10">
      <c r="E1849" s="232"/>
      <c r="F1849" s="385"/>
      <c r="G1849" s="232"/>
      <c r="H1849" s="385"/>
      <c r="I1849" s="385"/>
      <c r="J1849" s="385"/>
    </row>
    <row r="1850" s="379" customFormat="1" customHeight="1" spans="5:10">
      <c r="E1850" s="232"/>
      <c r="F1850" s="385"/>
      <c r="G1850" s="232"/>
      <c r="H1850" s="385"/>
      <c r="I1850" s="385"/>
      <c r="J1850" s="385"/>
    </row>
    <row r="1851" s="379" customFormat="1" customHeight="1" spans="5:10">
      <c r="E1851" s="232"/>
      <c r="F1851" s="385"/>
      <c r="G1851" s="232"/>
      <c r="H1851" s="385"/>
      <c r="I1851" s="385"/>
      <c r="J1851" s="385"/>
    </row>
    <row r="1852" s="379" customFormat="1" customHeight="1" spans="5:10">
      <c r="E1852" s="232"/>
      <c r="F1852" s="385"/>
      <c r="G1852" s="232"/>
      <c r="H1852" s="385"/>
      <c r="I1852" s="385"/>
      <c r="J1852" s="385"/>
    </row>
    <row r="1853" s="379" customFormat="1" customHeight="1" spans="5:10">
      <c r="E1853" s="232"/>
      <c r="F1853" s="385"/>
      <c r="G1853" s="232"/>
      <c r="H1853" s="385"/>
      <c r="I1853" s="385"/>
      <c r="J1853" s="385"/>
    </row>
    <row r="1854" s="379" customFormat="1" customHeight="1" spans="5:10">
      <c r="E1854" s="232"/>
      <c r="F1854" s="385"/>
      <c r="G1854" s="232"/>
      <c r="H1854" s="385"/>
      <c r="I1854" s="385"/>
      <c r="J1854" s="385"/>
    </row>
    <row r="1855" s="379" customFormat="1" customHeight="1" spans="5:10">
      <c r="E1855" s="232"/>
      <c r="F1855" s="385"/>
      <c r="G1855" s="232"/>
      <c r="H1855" s="385"/>
      <c r="I1855" s="385"/>
      <c r="J1855" s="385"/>
    </row>
    <row r="1856" s="379" customFormat="1" customHeight="1" spans="5:10">
      <c r="E1856" s="232"/>
      <c r="F1856" s="385"/>
      <c r="G1856" s="232"/>
      <c r="H1856" s="385"/>
      <c r="I1856" s="385"/>
      <c r="J1856" s="385"/>
    </row>
    <row r="1857" s="379" customFormat="1" customHeight="1" spans="5:10">
      <c r="E1857" s="232"/>
      <c r="F1857" s="385"/>
      <c r="G1857" s="232"/>
      <c r="H1857" s="385"/>
      <c r="I1857" s="385"/>
      <c r="J1857" s="385"/>
    </row>
    <row r="1858" s="379" customFormat="1" customHeight="1" spans="5:10">
      <c r="E1858" s="232"/>
      <c r="F1858" s="385"/>
      <c r="G1858" s="232"/>
      <c r="H1858" s="385"/>
      <c r="I1858" s="385"/>
      <c r="J1858" s="385"/>
    </row>
    <row r="1859" s="379" customFormat="1" customHeight="1" spans="5:10">
      <c r="E1859" s="232"/>
      <c r="F1859" s="385"/>
      <c r="G1859" s="232"/>
      <c r="H1859" s="385"/>
      <c r="I1859" s="385"/>
      <c r="J1859" s="385"/>
    </row>
    <row r="1860" s="379" customFormat="1" customHeight="1" spans="5:10">
      <c r="E1860" s="232"/>
      <c r="F1860" s="385"/>
      <c r="G1860" s="232"/>
      <c r="H1860" s="385"/>
      <c r="I1860" s="385"/>
      <c r="J1860" s="385"/>
    </row>
    <row r="1861" s="379" customFormat="1" customHeight="1" spans="5:10">
      <c r="E1861" s="232"/>
      <c r="F1861" s="385"/>
      <c r="G1861" s="232"/>
      <c r="H1861" s="385"/>
      <c r="I1861" s="385"/>
      <c r="J1861" s="385"/>
    </row>
    <row r="1862" s="379" customFormat="1" customHeight="1" spans="5:10">
      <c r="E1862" s="232"/>
      <c r="F1862" s="385"/>
      <c r="G1862" s="232"/>
      <c r="H1862" s="385"/>
      <c r="I1862" s="385"/>
      <c r="J1862" s="385"/>
    </row>
    <row r="1863" s="379" customFormat="1" customHeight="1" spans="5:10">
      <c r="E1863" s="232"/>
      <c r="F1863" s="385"/>
      <c r="G1863" s="232"/>
      <c r="H1863" s="385"/>
      <c r="I1863" s="385"/>
      <c r="J1863" s="385"/>
    </row>
    <row r="1864" s="379" customFormat="1" customHeight="1" spans="5:10">
      <c r="E1864" s="232"/>
      <c r="F1864" s="385"/>
      <c r="G1864" s="232"/>
      <c r="H1864" s="385"/>
      <c r="I1864" s="385"/>
      <c r="J1864" s="385"/>
    </row>
    <row r="1865" s="379" customFormat="1" customHeight="1" spans="5:10">
      <c r="E1865" s="232"/>
      <c r="F1865" s="385"/>
      <c r="G1865" s="232"/>
      <c r="H1865" s="385"/>
      <c r="I1865" s="385"/>
      <c r="J1865" s="385"/>
    </row>
    <row r="1866" s="379" customFormat="1" customHeight="1" spans="5:10">
      <c r="E1866" s="232"/>
      <c r="F1866" s="385"/>
      <c r="G1866" s="232"/>
      <c r="H1866" s="385"/>
      <c r="I1866" s="385"/>
      <c r="J1866" s="385"/>
    </row>
    <row r="1867" s="379" customFormat="1" customHeight="1" spans="5:10">
      <c r="E1867" s="232"/>
      <c r="F1867" s="385"/>
      <c r="G1867" s="232"/>
      <c r="H1867" s="385"/>
      <c r="I1867" s="385"/>
      <c r="J1867" s="385"/>
    </row>
    <row r="1868" s="379" customFormat="1" customHeight="1" spans="5:10">
      <c r="E1868" s="232"/>
      <c r="F1868" s="385"/>
      <c r="G1868" s="232"/>
      <c r="H1868" s="385"/>
      <c r="I1868" s="385"/>
      <c r="J1868" s="385"/>
    </row>
    <row r="1869" s="379" customFormat="1" customHeight="1" spans="5:10">
      <c r="E1869" s="232"/>
      <c r="F1869" s="385"/>
      <c r="G1869" s="232"/>
      <c r="H1869" s="385"/>
      <c r="I1869" s="385"/>
      <c r="J1869" s="385"/>
    </row>
    <row r="1870" s="379" customFormat="1" customHeight="1" spans="5:10">
      <c r="E1870" s="232"/>
      <c r="F1870" s="385"/>
      <c r="G1870" s="232"/>
      <c r="H1870" s="385"/>
      <c r="I1870" s="385"/>
      <c r="J1870" s="385"/>
    </row>
    <row r="1871" s="379" customFormat="1" customHeight="1" spans="5:10">
      <c r="E1871" s="232"/>
      <c r="F1871" s="385"/>
      <c r="G1871" s="232"/>
      <c r="H1871" s="385"/>
      <c r="I1871" s="385"/>
      <c r="J1871" s="385"/>
    </row>
    <row r="1872" s="379" customFormat="1" customHeight="1" spans="5:10">
      <c r="E1872" s="232"/>
      <c r="F1872" s="385"/>
      <c r="G1872" s="232"/>
      <c r="H1872" s="385"/>
      <c r="I1872" s="385"/>
      <c r="J1872" s="385"/>
    </row>
    <row r="1873" s="379" customFormat="1" customHeight="1" spans="5:10">
      <c r="E1873" s="232"/>
      <c r="F1873" s="385"/>
      <c r="G1873" s="232"/>
      <c r="H1873" s="385"/>
      <c r="I1873" s="385"/>
      <c r="J1873" s="385"/>
    </row>
    <row r="1874" s="379" customFormat="1" customHeight="1" spans="5:10">
      <c r="E1874" s="232"/>
      <c r="F1874" s="385"/>
      <c r="G1874" s="232"/>
      <c r="H1874" s="385"/>
      <c r="I1874" s="385"/>
      <c r="J1874" s="385"/>
    </row>
    <row r="1875" s="379" customFormat="1" customHeight="1" spans="5:10">
      <c r="E1875" s="232"/>
      <c r="F1875" s="385"/>
      <c r="G1875" s="232"/>
      <c r="H1875" s="385"/>
      <c r="I1875" s="385"/>
      <c r="J1875" s="385"/>
    </row>
    <row r="1876" s="379" customFormat="1" customHeight="1" spans="5:10">
      <c r="E1876" s="232"/>
      <c r="F1876" s="385"/>
      <c r="G1876" s="232"/>
      <c r="H1876" s="385"/>
      <c r="I1876" s="385"/>
      <c r="J1876" s="385"/>
    </row>
    <row r="1877" s="379" customFormat="1" customHeight="1" spans="5:10">
      <c r="E1877" s="232"/>
      <c r="F1877" s="385"/>
      <c r="G1877" s="232"/>
      <c r="H1877" s="385"/>
      <c r="I1877" s="385"/>
      <c r="J1877" s="385"/>
    </row>
    <row r="1878" s="379" customFormat="1" customHeight="1" spans="5:10">
      <c r="E1878" s="232"/>
      <c r="F1878" s="385"/>
      <c r="G1878" s="232"/>
      <c r="H1878" s="385"/>
      <c r="I1878" s="385"/>
      <c r="J1878" s="385"/>
    </row>
    <row r="1879" s="379" customFormat="1" customHeight="1" spans="5:10">
      <c r="E1879" s="232"/>
      <c r="F1879" s="385"/>
      <c r="G1879" s="232"/>
      <c r="H1879" s="385"/>
      <c r="I1879" s="385"/>
      <c r="J1879" s="385"/>
    </row>
    <row r="1880" s="379" customFormat="1" customHeight="1" spans="5:10">
      <c r="E1880" s="232"/>
      <c r="F1880" s="385"/>
      <c r="G1880" s="232"/>
      <c r="H1880" s="385"/>
      <c r="I1880" s="385"/>
      <c r="J1880" s="385"/>
    </row>
    <row r="1881" s="379" customFormat="1" customHeight="1" spans="5:10">
      <c r="E1881" s="232"/>
      <c r="F1881" s="385"/>
      <c r="G1881" s="232"/>
      <c r="H1881" s="385"/>
      <c r="I1881" s="385"/>
      <c r="J1881" s="385"/>
    </row>
    <row r="1882" s="379" customFormat="1" customHeight="1" spans="5:10">
      <c r="E1882" s="232"/>
      <c r="F1882" s="385"/>
      <c r="G1882" s="232"/>
      <c r="H1882" s="385"/>
      <c r="I1882" s="385"/>
      <c r="J1882" s="385"/>
    </row>
    <row r="1883" s="379" customFormat="1" customHeight="1" spans="5:10">
      <c r="E1883" s="232"/>
      <c r="F1883" s="385"/>
      <c r="G1883" s="232"/>
      <c r="H1883" s="385"/>
      <c r="I1883" s="385"/>
      <c r="J1883" s="385"/>
    </row>
    <row r="1884" s="379" customFormat="1" customHeight="1" spans="5:10">
      <c r="E1884" s="232"/>
      <c r="F1884" s="385"/>
      <c r="G1884" s="232"/>
      <c r="H1884" s="385"/>
      <c r="I1884" s="385"/>
      <c r="J1884" s="385"/>
    </row>
    <row r="1885" s="379" customFormat="1" customHeight="1" spans="5:10">
      <c r="E1885" s="232"/>
      <c r="F1885" s="385"/>
      <c r="G1885" s="232"/>
      <c r="H1885" s="385"/>
      <c r="I1885" s="385"/>
      <c r="J1885" s="385"/>
    </row>
    <row r="1886" s="379" customFormat="1" customHeight="1" spans="5:10">
      <c r="E1886" s="232"/>
      <c r="F1886" s="385"/>
      <c r="G1886" s="232"/>
      <c r="H1886" s="385"/>
      <c r="I1886" s="385"/>
      <c r="J1886" s="385"/>
    </row>
    <row r="1887" s="379" customFormat="1" customHeight="1" spans="5:10">
      <c r="E1887" s="232"/>
      <c r="F1887" s="385"/>
      <c r="G1887" s="232"/>
      <c r="H1887" s="385"/>
      <c r="I1887" s="385"/>
      <c r="J1887" s="385"/>
    </row>
    <row r="1888" s="379" customFormat="1" customHeight="1" spans="5:10">
      <c r="E1888" s="232"/>
      <c r="F1888" s="385"/>
      <c r="G1888" s="232"/>
      <c r="H1888" s="385"/>
      <c r="I1888" s="385"/>
      <c r="J1888" s="385"/>
    </row>
    <row r="1889" s="379" customFormat="1" customHeight="1" spans="5:10">
      <c r="E1889" s="232"/>
      <c r="F1889" s="385"/>
      <c r="G1889" s="232"/>
      <c r="H1889" s="385"/>
      <c r="I1889" s="385"/>
      <c r="J1889" s="385"/>
    </row>
    <row r="1890" s="379" customFormat="1" customHeight="1" spans="5:10">
      <c r="E1890" s="232"/>
      <c r="F1890" s="385"/>
      <c r="G1890" s="232"/>
      <c r="H1890" s="385"/>
      <c r="I1890" s="385"/>
      <c r="J1890" s="385"/>
    </row>
    <row r="1891" s="379" customFormat="1" customHeight="1" spans="5:10">
      <c r="E1891" s="232"/>
      <c r="F1891" s="385"/>
      <c r="G1891" s="232"/>
      <c r="H1891" s="385"/>
      <c r="I1891" s="385"/>
      <c r="J1891" s="385"/>
    </row>
    <row r="1892" s="379" customFormat="1" customHeight="1" spans="5:10">
      <c r="E1892" s="232"/>
      <c r="F1892" s="385"/>
      <c r="G1892" s="232"/>
      <c r="H1892" s="385"/>
      <c r="I1892" s="385"/>
      <c r="J1892" s="385"/>
    </row>
    <row r="1893" s="379" customFormat="1" customHeight="1" spans="5:10">
      <c r="E1893" s="232"/>
      <c r="F1893" s="385"/>
      <c r="G1893" s="232"/>
      <c r="H1893" s="385"/>
      <c r="I1893" s="385"/>
      <c r="J1893" s="385"/>
    </row>
    <row r="1894" s="379" customFormat="1" customHeight="1" spans="5:10">
      <c r="E1894" s="232"/>
      <c r="F1894" s="385"/>
      <c r="G1894" s="232"/>
      <c r="H1894" s="385"/>
      <c r="I1894" s="385"/>
      <c r="J1894" s="385"/>
    </row>
    <row r="1895" s="379" customFormat="1" customHeight="1" spans="5:10">
      <c r="E1895" s="232"/>
      <c r="F1895" s="385"/>
      <c r="G1895" s="232"/>
      <c r="H1895" s="385"/>
      <c r="I1895" s="385"/>
      <c r="J1895" s="385"/>
    </row>
    <row r="1896" s="379" customFormat="1" customHeight="1" spans="5:10">
      <c r="E1896" s="232"/>
      <c r="F1896" s="385"/>
      <c r="G1896" s="232"/>
      <c r="H1896" s="385"/>
      <c r="I1896" s="385"/>
      <c r="J1896" s="385"/>
    </row>
    <row r="1897" s="379" customFormat="1" customHeight="1" spans="5:10">
      <c r="E1897" s="232"/>
      <c r="F1897" s="385"/>
      <c r="G1897" s="232"/>
      <c r="H1897" s="385"/>
      <c r="I1897" s="385"/>
      <c r="J1897" s="385"/>
    </row>
    <row r="1898" s="379" customFormat="1" customHeight="1" spans="5:10">
      <c r="E1898" s="232"/>
      <c r="F1898" s="385"/>
      <c r="G1898" s="232"/>
      <c r="H1898" s="385"/>
      <c r="I1898" s="385"/>
      <c r="J1898" s="385"/>
    </row>
    <row r="1899" s="379" customFormat="1" customHeight="1" spans="5:10">
      <c r="E1899" s="232"/>
      <c r="F1899" s="385"/>
      <c r="G1899" s="232"/>
      <c r="H1899" s="385"/>
      <c r="I1899" s="385"/>
      <c r="J1899" s="385"/>
    </row>
    <row r="1900" s="379" customFormat="1" customHeight="1" spans="5:10">
      <c r="E1900" s="232"/>
      <c r="F1900" s="385"/>
      <c r="G1900" s="232"/>
      <c r="H1900" s="385"/>
      <c r="I1900" s="385"/>
      <c r="J1900" s="385"/>
    </row>
    <row r="1901" s="379" customFormat="1" customHeight="1" spans="5:10">
      <c r="E1901" s="232"/>
      <c r="F1901" s="385"/>
      <c r="G1901" s="232"/>
      <c r="H1901" s="385"/>
      <c r="I1901" s="385"/>
      <c r="J1901" s="385"/>
    </row>
    <row r="1902" s="379" customFormat="1" customHeight="1" spans="5:10">
      <c r="E1902" s="232"/>
      <c r="F1902" s="385"/>
      <c r="G1902" s="232"/>
      <c r="H1902" s="385"/>
      <c r="I1902" s="385"/>
      <c r="J1902" s="385"/>
    </row>
    <row r="1903" s="379" customFormat="1" customHeight="1" spans="5:10">
      <c r="E1903" s="232"/>
      <c r="F1903" s="385"/>
      <c r="G1903" s="232"/>
      <c r="H1903" s="385"/>
      <c r="I1903" s="385"/>
      <c r="J1903" s="385"/>
    </row>
    <row r="1904" s="379" customFormat="1" customHeight="1" spans="5:10">
      <c r="E1904" s="232"/>
      <c r="F1904" s="385"/>
      <c r="G1904" s="232"/>
      <c r="H1904" s="385"/>
      <c r="I1904" s="385"/>
      <c r="J1904" s="385"/>
    </row>
    <row r="1905" s="379" customFormat="1" customHeight="1" spans="5:10">
      <c r="E1905" s="232"/>
      <c r="F1905" s="385"/>
      <c r="G1905" s="232"/>
      <c r="H1905" s="385"/>
      <c r="I1905" s="385"/>
      <c r="J1905" s="385"/>
    </row>
    <row r="1906" s="379" customFormat="1" customHeight="1" spans="5:10">
      <c r="E1906" s="232"/>
      <c r="F1906" s="385"/>
      <c r="G1906" s="232"/>
      <c r="H1906" s="385"/>
      <c r="I1906" s="385"/>
      <c r="J1906" s="385"/>
    </row>
    <row r="1907" s="379" customFormat="1" customHeight="1" spans="5:10">
      <c r="E1907" s="232"/>
      <c r="F1907" s="385"/>
      <c r="G1907" s="232"/>
      <c r="H1907" s="385"/>
      <c r="I1907" s="385"/>
      <c r="J1907" s="385"/>
    </row>
    <row r="1908" s="379" customFormat="1" customHeight="1" spans="5:10">
      <c r="E1908" s="232"/>
      <c r="F1908" s="385"/>
      <c r="G1908" s="232"/>
      <c r="H1908" s="385"/>
      <c r="I1908" s="385"/>
      <c r="J1908" s="385"/>
    </row>
    <row r="1909" s="379" customFormat="1" customHeight="1" spans="5:10">
      <c r="E1909" s="232"/>
      <c r="F1909" s="385"/>
      <c r="G1909" s="232"/>
      <c r="H1909" s="385"/>
      <c r="I1909" s="385"/>
      <c r="J1909" s="385"/>
    </row>
    <row r="1910" s="379" customFormat="1" customHeight="1" spans="5:10">
      <c r="E1910" s="232"/>
      <c r="F1910" s="385"/>
      <c r="G1910" s="232"/>
      <c r="H1910" s="385"/>
      <c r="I1910" s="385"/>
      <c r="J1910" s="385"/>
    </row>
    <row r="1911" s="379" customFormat="1" customHeight="1" spans="5:10">
      <c r="E1911" s="232"/>
      <c r="F1911" s="385"/>
      <c r="G1911" s="232"/>
      <c r="H1911" s="385"/>
      <c r="I1911" s="385"/>
      <c r="J1911" s="385"/>
    </row>
    <row r="1912" s="379" customFormat="1" customHeight="1" spans="5:10">
      <c r="E1912" s="232"/>
      <c r="F1912" s="385"/>
      <c r="G1912" s="232"/>
      <c r="H1912" s="385"/>
      <c r="I1912" s="385"/>
      <c r="J1912" s="385"/>
    </row>
    <row r="1913" s="379" customFormat="1" customHeight="1" spans="5:10">
      <c r="E1913" s="232"/>
      <c r="F1913" s="385"/>
      <c r="G1913" s="232"/>
      <c r="H1913" s="385"/>
      <c r="I1913" s="385"/>
      <c r="J1913" s="385"/>
    </row>
    <row r="1914" s="379" customFormat="1" customHeight="1" spans="5:10">
      <c r="E1914" s="232"/>
      <c r="F1914" s="385"/>
      <c r="G1914" s="232"/>
      <c r="H1914" s="385"/>
      <c r="I1914" s="385"/>
      <c r="J1914" s="385"/>
    </row>
    <row r="1915" s="379" customFormat="1" customHeight="1" spans="5:10">
      <c r="E1915" s="232"/>
      <c r="F1915" s="385"/>
      <c r="G1915" s="232"/>
      <c r="H1915" s="385"/>
      <c r="I1915" s="385"/>
      <c r="J1915" s="385"/>
    </row>
    <row r="1916" s="379" customFormat="1" customHeight="1" spans="5:10">
      <c r="E1916" s="232"/>
      <c r="F1916" s="385"/>
      <c r="G1916" s="232"/>
      <c r="H1916" s="385"/>
      <c r="I1916" s="385"/>
      <c r="J1916" s="385"/>
    </row>
    <row r="1917" s="379" customFormat="1" customHeight="1" spans="5:10">
      <c r="E1917" s="232"/>
      <c r="F1917" s="385"/>
      <c r="G1917" s="232"/>
      <c r="H1917" s="385"/>
      <c r="I1917" s="385"/>
      <c r="J1917" s="385"/>
    </row>
    <row r="1918" s="379" customFormat="1" customHeight="1" spans="5:10">
      <c r="E1918" s="232"/>
      <c r="F1918" s="385"/>
      <c r="G1918" s="232"/>
      <c r="H1918" s="385"/>
      <c r="I1918" s="385"/>
      <c r="J1918" s="385"/>
    </row>
    <row r="1919" s="379" customFormat="1" customHeight="1" spans="5:10">
      <c r="E1919" s="232"/>
      <c r="F1919" s="385"/>
      <c r="G1919" s="232"/>
      <c r="H1919" s="385"/>
      <c r="I1919" s="385"/>
      <c r="J1919" s="385"/>
    </row>
    <row r="1920" s="379" customFormat="1" customHeight="1" spans="5:10">
      <c r="E1920" s="232"/>
      <c r="F1920" s="385"/>
      <c r="G1920" s="232"/>
      <c r="H1920" s="385"/>
      <c r="I1920" s="385"/>
      <c r="J1920" s="385"/>
    </row>
    <row r="1921" s="379" customFormat="1" customHeight="1" spans="5:10">
      <c r="E1921" s="232"/>
      <c r="F1921" s="385"/>
      <c r="G1921" s="232"/>
      <c r="H1921" s="385"/>
      <c r="I1921" s="385"/>
      <c r="J1921" s="385"/>
    </row>
    <row r="1922" s="379" customFormat="1" customHeight="1" spans="5:10">
      <c r="E1922" s="232"/>
      <c r="F1922" s="385"/>
      <c r="G1922" s="232"/>
      <c r="H1922" s="385"/>
      <c r="I1922" s="385"/>
      <c r="J1922" s="385"/>
    </row>
    <row r="1923" s="379" customFormat="1" customHeight="1" spans="5:10">
      <c r="E1923" s="232"/>
      <c r="F1923" s="385"/>
      <c r="G1923" s="232"/>
      <c r="H1923" s="385"/>
      <c r="I1923" s="385"/>
      <c r="J1923" s="385"/>
    </row>
    <row r="1924" s="379" customFormat="1" customHeight="1" spans="5:10">
      <c r="E1924" s="232"/>
      <c r="F1924" s="385"/>
      <c r="G1924" s="232"/>
      <c r="H1924" s="385"/>
      <c r="I1924" s="385"/>
      <c r="J1924" s="385"/>
    </row>
    <row r="1925" s="379" customFormat="1" customHeight="1" spans="5:10">
      <c r="E1925" s="232"/>
      <c r="F1925" s="385"/>
      <c r="G1925" s="232"/>
      <c r="H1925" s="385"/>
      <c r="I1925" s="385"/>
      <c r="J1925" s="385"/>
    </row>
    <row r="1926" s="379" customFormat="1" customHeight="1" spans="5:10">
      <c r="E1926" s="232"/>
      <c r="F1926" s="385"/>
      <c r="G1926" s="232"/>
      <c r="H1926" s="385"/>
      <c r="I1926" s="385"/>
      <c r="J1926" s="385"/>
    </row>
    <row r="1927" s="379" customFormat="1" customHeight="1" spans="5:10">
      <c r="E1927" s="232"/>
      <c r="F1927" s="385"/>
      <c r="G1927" s="232"/>
      <c r="H1927" s="385"/>
      <c r="I1927" s="385"/>
      <c r="J1927" s="385"/>
    </row>
    <row r="1928" s="379" customFormat="1" customHeight="1" spans="5:10">
      <c r="E1928" s="232"/>
      <c r="F1928" s="385"/>
      <c r="G1928" s="232"/>
      <c r="H1928" s="385"/>
      <c r="I1928" s="385"/>
      <c r="J1928" s="385"/>
    </row>
    <row r="1929" s="379" customFormat="1" customHeight="1" spans="5:10">
      <c r="E1929" s="232"/>
      <c r="F1929" s="385"/>
      <c r="G1929" s="232"/>
      <c r="H1929" s="385"/>
      <c r="I1929" s="385"/>
      <c r="J1929" s="385"/>
    </row>
    <row r="1930" s="379" customFormat="1" customHeight="1" spans="5:10">
      <c r="E1930" s="232"/>
      <c r="F1930" s="385"/>
      <c r="G1930" s="232"/>
      <c r="H1930" s="385"/>
      <c r="I1930" s="385"/>
      <c r="J1930" s="385"/>
    </row>
    <row r="1931" s="379" customFormat="1" customHeight="1" spans="5:10">
      <c r="E1931" s="232"/>
      <c r="F1931" s="385"/>
      <c r="G1931" s="232"/>
      <c r="H1931" s="385"/>
      <c r="I1931" s="385"/>
      <c r="J1931" s="385"/>
    </row>
    <row r="1932" s="379" customFormat="1" customHeight="1" spans="5:10">
      <c r="E1932" s="232"/>
      <c r="F1932" s="385"/>
      <c r="G1932" s="232"/>
      <c r="H1932" s="385"/>
      <c r="I1932" s="385"/>
      <c r="J1932" s="385"/>
    </row>
    <row r="1933" s="379" customFormat="1" customHeight="1" spans="5:10">
      <c r="E1933" s="232"/>
      <c r="F1933" s="385"/>
      <c r="G1933" s="232"/>
      <c r="H1933" s="385"/>
      <c r="I1933" s="385"/>
      <c r="J1933" s="385"/>
    </row>
    <row r="1934" s="379" customFormat="1" customHeight="1" spans="5:10">
      <c r="E1934" s="232"/>
      <c r="F1934" s="385"/>
      <c r="G1934" s="232"/>
      <c r="H1934" s="385"/>
      <c r="I1934" s="385"/>
      <c r="J1934" s="385"/>
    </row>
    <row r="1935" s="379" customFormat="1" customHeight="1" spans="5:10">
      <c r="E1935" s="232"/>
      <c r="F1935" s="385"/>
      <c r="G1935" s="232"/>
      <c r="H1935" s="385"/>
      <c r="I1935" s="385"/>
      <c r="J1935" s="385"/>
    </row>
    <row r="1936" s="379" customFormat="1" customHeight="1" spans="5:10">
      <c r="E1936" s="232"/>
      <c r="F1936" s="385"/>
      <c r="G1936" s="232"/>
      <c r="H1936" s="385"/>
      <c r="I1936" s="385"/>
      <c r="J1936" s="385"/>
    </row>
    <row r="1937" s="379" customFormat="1" customHeight="1" spans="5:10">
      <c r="E1937" s="232"/>
      <c r="F1937" s="385"/>
      <c r="G1937" s="232"/>
      <c r="H1937" s="385"/>
      <c r="I1937" s="385"/>
      <c r="J1937" s="385"/>
    </row>
    <row r="1938" s="379" customFormat="1" customHeight="1" spans="5:10">
      <c r="E1938" s="232"/>
      <c r="F1938" s="385"/>
      <c r="G1938" s="232"/>
      <c r="H1938" s="385"/>
      <c r="I1938" s="385"/>
      <c r="J1938" s="385"/>
    </row>
    <row r="1939" s="379" customFormat="1" customHeight="1" spans="5:10">
      <c r="E1939" s="232"/>
      <c r="F1939" s="385"/>
      <c r="G1939" s="232"/>
      <c r="H1939" s="385"/>
      <c r="I1939" s="385"/>
      <c r="J1939" s="385"/>
    </row>
    <row r="1940" s="379" customFormat="1" customHeight="1" spans="5:10">
      <c r="E1940" s="232"/>
      <c r="F1940" s="385"/>
      <c r="G1940" s="232"/>
      <c r="H1940" s="385"/>
      <c r="I1940" s="385"/>
      <c r="J1940" s="385"/>
    </row>
    <row r="1941" s="379" customFormat="1" customHeight="1" spans="5:10">
      <c r="E1941" s="232"/>
      <c r="F1941" s="385"/>
      <c r="G1941" s="232"/>
      <c r="H1941" s="385"/>
      <c r="I1941" s="385"/>
      <c r="J1941" s="385"/>
    </row>
    <row r="1942" s="379" customFormat="1" customHeight="1" spans="5:10">
      <c r="E1942" s="232"/>
      <c r="F1942" s="385"/>
      <c r="G1942" s="232"/>
      <c r="H1942" s="385"/>
      <c r="I1942" s="385"/>
      <c r="J1942" s="385"/>
    </row>
    <row r="1943" s="379" customFormat="1" customHeight="1" spans="5:10">
      <c r="E1943" s="232"/>
      <c r="F1943" s="385"/>
      <c r="G1943" s="232"/>
      <c r="H1943" s="385"/>
      <c r="I1943" s="385"/>
      <c r="J1943" s="385"/>
    </row>
    <row r="1944" s="379" customFormat="1" customHeight="1" spans="5:10">
      <c r="E1944" s="232"/>
      <c r="F1944" s="385"/>
      <c r="G1944" s="232"/>
      <c r="H1944" s="385"/>
      <c r="I1944" s="385"/>
      <c r="J1944" s="385"/>
    </row>
    <row r="1945" s="379" customFormat="1" customHeight="1" spans="5:10">
      <c r="E1945" s="232"/>
      <c r="F1945" s="385"/>
      <c r="G1945" s="232"/>
      <c r="H1945" s="385"/>
      <c r="I1945" s="385"/>
      <c r="J1945" s="385"/>
    </row>
    <row r="1946" s="379" customFormat="1" customHeight="1" spans="5:10">
      <c r="E1946" s="232"/>
      <c r="F1946" s="385"/>
      <c r="G1946" s="232"/>
      <c r="H1946" s="385"/>
      <c r="I1946" s="385"/>
      <c r="J1946" s="385"/>
    </row>
    <row r="1947" s="379" customFormat="1" customHeight="1" spans="5:10">
      <c r="E1947" s="232"/>
      <c r="F1947" s="385"/>
      <c r="G1947" s="232"/>
      <c r="H1947" s="385"/>
      <c r="I1947" s="385"/>
      <c r="J1947" s="385"/>
    </row>
    <row r="1948" s="379" customFormat="1" customHeight="1" spans="5:10">
      <c r="E1948" s="232"/>
      <c r="F1948" s="385"/>
      <c r="G1948" s="232"/>
      <c r="H1948" s="385"/>
      <c r="I1948" s="385"/>
      <c r="J1948" s="385"/>
    </row>
    <row r="1949" s="379" customFormat="1" customHeight="1" spans="5:10">
      <c r="E1949" s="232"/>
      <c r="F1949" s="385"/>
      <c r="G1949" s="232"/>
      <c r="H1949" s="385"/>
      <c r="I1949" s="385"/>
      <c r="J1949" s="385"/>
    </row>
    <row r="1950" s="379" customFormat="1" customHeight="1" spans="5:10">
      <c r="E1950" s="232"/>
      <c r="F1950" s="385"/>
      <c r="G1950" s="232"/>
      <c r="H1950" s="385"/>
      <c r="I1950" s="385"/>
      <c r="J1950" s="385"/>
    </row>
    <row r="1951" s="379" customFormat="1" customHeight="1" spans="5:10">
      <c r="E1951" s="232"/>
      <c r="F1951" s="385"/>
      <c r="G1951" s="232"/>
      <c r="H1951" s="385"/>
      <c r="I1951" s="385"/>
      <c r="J1951" s="385"/>
    </row>
    <row r="1952" s="379" customFormat="1" customHeight="1" spans="5:10">
      <c r="E1952" s="232"/>
      <c r="F1952" s="385"/>
      <c r="G1952" s="232"/>
      <c r="H1952" s="385"/>
      <c r="I1952" s="385"/>
      <c r="J1952" s="385"/>
    </row>
    <row r="1953" s="379" customFormat="1" customHeight="1" spans="5:10">
      <c r="E1953" s="232"/>
      <c r="F1953" s="385"/>
      <c r="G1953" s="232"/>
      <c r="H1953" s="385"/>
      <c r="I1953" s="385"/>
      <c r="J1953" s="385"/>
    </row>
    <row r="1954" s="379" customFormat="1" customHeight="1" spans="5:10">
      <c r="E1954" s="232"/>
      <c r="F1954" s="385"/>
      <c r="G1954" s="232"/>
      <c r="H1954" s="385"/>
      <c r="I1954" s="385"/>
      <c r="J1954" s="385"/>
    </row>
    <row r="1955" s="379" customFormat="1" customHeight="1" spans="5:10">
      <c r="E1955" s="232"/>
      <c r="F1955" s="385"/>
      <c r="G1955" s="232"/>
      <c r="H1955" s="385"/>
      <c r="I1955" s="385"/>
      <c r="J1955" s="385"/>
    </row>
    <row r="1956" s="379" customFormat="1" customHeight="1" spans="5:10">
      <c r="E1956" s="232"/>
      <c r="F1956" s="385"/>
      <c r="G1956" s="232"/>
      <c r="H1956" s="385"/>
      <c r="I1956" s="385"/>
      <c r="J1956" s="385"/>
    </row>
    <row r="1957" s="379" customFormat="1" customHeight="1" spans="5:10">
      <c r="E1957" s="232"/>
      <c r="F1957" s="385"/>
      <c r="G1957" s="232"/>
      <c r="H1957" s="385"/>
      <c r="I1957" s="385"/>
      <c r="J1957" s="385"/>
    </row>
    <row r="1958" s="379" customFormat="1" customHeight="1" spans="5:10">
      <c r="E1958" s="232"/>
      <c r="F1958" s="385"/>
      <c r="G1958" s="232"/>
      <c r="H1958" s="385"/>
      <c r="I1958" s="385"/>
      <c r="J1958" s="385"/>
    </row>
    <row r="1959" s="379" customFormat="1" customHeight="1" spans="5:10">
      <c r="E1959" s="232"/>
      <c r="F1959" s="385"/>
      <c r="G1959" s="232"/>
      <c r="H1959" s="385"/>
      <c r="I1959" s="385"/>
      <c r="J1959" s="385"/>
    </row>
    <row r="1960" s="379" customFormat="1" customHeight="1" spans="5:10">
      <c r="E1960" s="232"/>
      <c r="F1960" s="385"/>
      <c r="G1960" s="232"/>
      <c r="H1960" s="385"/>
      <c r="I1960" s="385"/>
      <c r="J1960" s="385"/>
    </row>
    <row r="1961" s="379" customFormat="1" customHeight="1" spans="5:10">
      <c r="E1961" s="232"/>
      <c r="F1961" s="385"/>
      <c r="G1961" s="232"/>
      <c r="H1961" s="385"/>
      <c r="I1961" s="385"/>
      <c r="J1961" s="385"/>
    </row>
    <row r="1962" s="379" customFormat="1" customHeight="1" spans="5:10">
      <c r="E1962" s="232"/>
      <c r="F1962" s="385"/>
      <c r="G1962" s="232"/>
      <c r="H1962" s="385"/>
      <c r="I1962" s="385"/>
      <c r="J1962" s="385"/>
    </row>
    <row r="1963" s="379" customFormat="1" customHeight="1" spans="5:10">
      <c r="E1963" s="232"/>
      <c r="F1963" s="385"/>
      <c r="G1963" s="232"/>
      <c r="H1963" s="385"/>
      <c r="I1963" s="385"/>
      <c r="J1963" s="385"/>
    </row>
    <row r="1964" s="379" customFormat="1" customHeight="1" spans="5:10">
      <c r="E1964" s="232"/>
      <c r="F1964" s="385"/>
      <c r="G1964" s="232"/>
      <c r="H1964" s="385"/>
      <c r="I1964" s="385"/>
      <c r="J1964" s="385"/>
    </row>
    <row r="1965" s="379" customFormat="1" customHeight="1" spans="5:10">
      <c r="E1965" s="232"/>
      <c r="F1965" s="385"/>
      <c r="G1965" s="232"/>
      <c r="H1965" s="385"/>
      <c r="I1965" s="385"/>
      <c r="J1965" s="385"/>
    </row>
    <row r="1966" s="379" customFormat="1" customHeight="1" spans="5:10">
      <c r="E1966" s="232"/>
      <c r="F1966" s="385"/>
      <c r="G1966" s="232"/>
      <c r="H1966" s="385"/>
      <c r="I1966" s="385"/>
      <c r="J1966" s="385"/>
    </row>
    <row r="1967" s="379" customFormat="1" customHeight="1" spans="5:10">
      <c r="E1967" s="232"/>
      <c r="F1967" s="385"/>
      <c r="G1967" s="232"/>
      <c r="H1967" s="385"/>
      <c r="I1967" s="385"/>
      <c r="J1967" s="385"/>
    </row>
    <row r="1968" s="379" customFormat="1" customHeight="1" spans="5:10">
      <c r="E1968" s="232"/>
      <c r="F1968" s="385"/>
      <c r="G1968" s="232"/>
      <c r="H1968" s="385"/>
      <c r="I1968" s="385"/>
      <c r="J1968" s="385"/>
    </row>
    <row r="1969" s="379" customFormat="1" customHeight="1" spans="5:10">
      <c r="E1969" s="232"/>
      <c r="F1969" s="385"/>
      <c r="G1969" s="232"/>
      <c r="H1969" s="385"/>
      <c r="I1969" s="385"/>
      <c r="J1969" s="385"/>
    </row>
    <row r="1970" s="379" customFormat="1" customHeight="1" spans="5:10">
      <c r="E1970" s="232"/>
      <c r="F1970" s="385"/>
      <c r="G1970" s="232"/>
      <c r="H1970" s="385"/>
      <c r="I1970" s="385"/>
      <c r="J1970" s="385"/>
    </row>
    <row r="1971" s="379" customFormat="1" customHeight="1" spans="5:10">
      <c r="E1971" s="232"/>
      <c r="F1971" s="385"/>
      <c r="G1971" s="232"/>
      <c r="H1971" s="385"/>
      <c r="I1971" s="385"/>
      <c r="J1971" s="385"/>
    </row>
    <row r="1972" s="379" customFormat="1" customHeight="1" spans="5:10">
      <c r="E1972" s="232"/>
      <c r="F1972" s="385"/>
      <c r="G1972" s="232"/>
      <c r="H1972" s="385"/>
      <c r="I1972" s="385"/>
      <c r="J1972" s="385"/>
    </row>
    <row r="1973" s="379" customFormat="1" customHeight="1" spans="5:10">
      <c r="E1973" s="232"/>
      <c r="F1973" s="385"/>
      <c r="G1973" s="232"/>
      <c r="H1973" s="385"/>
      <c r="I1973" s="385"/>
      <c r="J1973" s="385"/>
    </row>
    <row r="1974" s="379" customFormat="1" customHeight="1" spans="5:10">
      <c r="E1974" s="232"/>
      <c r="F1974" s="385"/>
      <c r="G1974" s="232"/>
      <c r="H1974" s="385"/>
      <c r="I1974" s="385"/>
      <c r="J1974" s="385"/>
    </row>
    <row r="1975" s="379" customFormat="1" customHeight="1" spans="5:10">
      <c r="E1975" s="232"/>
      <c r="F1975" s="385"/>
      <c r="G1975" s="232"/>
      <c r="H1975" s="385"/>
      <c r="I1975" s="385"/>
      <c r="J1975" s="385"/>
    </row>
    <row r="1976" s="379" customFormat="1" customHeight="1" spans="5:10">
      <c r="E1976" s="232"/>
      <c r="F1976" s="385"/>
      <c r="G1976" s="232"/>
      <c r="H1976" s="385"/>
      <c r="I1976" s="385"/>
      <c r="J1976" s="385"/>
    </row>
    <row r="1977" s="379" customFormat="1" customHeight="1" spans="5:10">
      <c r="E1977" s="232"/>
      <c r="F1977" s="385"/>
      <c r="G1977" s="232"/>
      <c r="H1977" s="385"/>
      <c r="I1977" s="385"/>
      <c r="J1977" s="385"/>
    </row>
    <row r="1978" s="379" customFormat="1" customHeight="1" spans="5:10">
      <c r="E1978" s="232"/>
      <c r="F1978" s="385"/>
      <c r="G1978" s="232"/>
      <c r="H1978" s="385"/>
      <c r="I1978" s="385"/>
      <c r="J1978" s="385"/>
    </row>
    <row r="1979" s="379" customFormat="1" customHeight="1" spans="5:10">
      <c r="E1979" s="232"/>
      <c r="F1979" s="385"/>
      <c r="G1979" s="232"/>
      <c r="H1979" s="385"/>
      <c r="I1979" s="385"/>
      <c r="J1979" s="385"/>
    </row>
    <row r="1980" s="379" customFormat="1" customHeight="1" spans="5:10">
      <c r="E1980" s="232"/>
      <c r="F1980" s="385"/>
      <c r="G1980" s="232"/>
      <c r="H1980" s="385"/>
      <c r="I1980" s="385"/>
      <c r="J1980" s="385"/>
    </row>
    <row r="1981" s="379" customFormat="1" customHeight="1" spans="5:10">
      <c r="E1981" s="232"/>
      <c r="F1981" s="385"/>
      <c r="G1981" s="232"/>
      <c r="H1981" s="385"/>
      <c r="I1981" s="385"/>
      <c r="J1981" s="385"/>
    </row>
    <row r="1982" s="379" customFormat="1" customHeight="1" spans="5:10">
      <c r="E1982" s="232"/>
      <c r="F1982" s="385"/>
      <c r="G1982" s="232"/>
      <c r="H1982" s="385"/>
      <c r="I1982" s="385"/>
      <c r="J1982" s="385"/>
    </row>
    <row r="1983" s="379" customFormat="1" customHeight="1" spans="5:10">
      <c r="E1983" s="232"/>
      <c r="F1983" s="385"/>
      <c r="G1983" s="232"/>
      <c r="H1983" s="385"/>
      <c r="I1983" s="385"/>
      <c r="J1983" s="385"/>
    </row>
    <row r="1984" s="379" customFormat="1" customHeight="1" spans="5:10">
      <c r="E1984" s="232"/>
      <c r="F1984" s="385"/>
      <c r="G1984" s="232"/>
      <c r="H1984" s="385"/>
      <c r="I1984" s="385"/>
      <c r="J1984" s="385"/>
    </row>
    <row r="1985" s="379" customFormat="1" customHeight="1" spans="5:10">
      <c r="E1985" s="232"/>
      <c r="F1985" s="385"/>
      <c r="G1985" s="232"/>
      <c r="H1985" s="385"/>
      <c r="I1985" s="385"/>
      <c r="J1985" s="385"/>
    </row>
    <row r="1986" s="379" customFormat="1" customHeight="1" spans="5:10">
      <c r="E1986" s="232"/>
      <c r="F1986" s="385"/>
      <c r="G1986" s="232"/>
      <c r="H1986" s="385"/>
      <c r="I1986" s="385"/>
      <c r="J1986" s="385"/>
    </row>
    <row r="1987" s="379" customFormat="1" customHeight="1" spans="5:10">
      <c r="E1987" s="232"/>
      <c r="F1987" s="385"/>
      <c r="G1987" s="232"/>
      <c r="H1987" s="385"/>
      <c r="I1987" s="385"/>
      <c r="J1987" s="385"/>
    </row>
    <row r="1988" s="379" customFormat="1" customHeight="1" spans="5:10">
      <c r="E1988" s="232"/>
      <c r="F1988" s="385"/>
      <c r="G1988" s="232"/>
      <c r="H1988" s="385"/>
      <c r="I1988" s="385"/>
      <c r="J1988" s="385"/>
    </row>
    <row r="1989" s="379" customFormat="1" customHeight="1" spans="5:10">
      <c r="E1989" s="232"/>
      <c r="F1989" s="385"/>
      <c r="G1989" s="232"/>
      <c r="H1989" s="385"/>
      <c r="I1989" s="385"/>
      <c r="J1989" s="385"/>
    </row>
    <row r="1990" s="379" customFormat="1" customHeight="1" spans="5:10">
      <c r="E1990" s="232"/>
      <c r="F1990" s="385"/>
      <c r="G1990" s="232"/>
      <c r="H1990" s="385"/>
      <c r="I1990" s="385"/>
      <c r="J1990" s="385"/>
    </row>
    <row r="1991" s="379" customFormat="1" customHeight="1" spans="5:10">
      <c r="E1991" s="232"/>
      <c r="F1991" s="385"/>
      <c r="G1991" s="232"/>
      <c r="H1991" s="385"/>
      <c r="I1991" s="385"/>
      <c r="J1991" s="385"/>
    </row>
    <row r="1992" s="379" customFormat="1" customHeight="1" spans="5:10">
      <c r="E1992" s="232"/>
      <c r="F1992" s="385"/>
      <c r="G1992" s="232"/>
      <c r="H1992" s="385"/>
      <c r="I1992" s="385"/>
      <c r="J1992" s="385"/>
    </row>
    <row r="1993" s="379" customFormat="1" customHeight="1" spans="5:10">
      <c r="E1993" s="232"/>
      <c r="F1993" s="385"/>
      <c r="G1993" s="232"/>
      <c r="H1993" s="385"/>
      <c r="I1993" s="385"/>
      <c r="J1993" s="385"/>
    </row>
    <row r="1994" s="379" customFormat="1" customHeight="1" spans="5:10">
      <c r="E1994" s="232"/>
      <c r="F1994" s="385"/>
      <c r="G1994" s="232"/>
      <c r="H1994" s="385"/>
      <c r="I1994" s="385"/>
      <c r="J1994" s="385"/>
    </row>
    <row r="1995" s="379" customFormat="1" customHeight="1" spans="5:10">
      <c r="E1995" s="232"/>
      <c r="F1995" s="385"/>
      <c r="G1995" s="232"/>
      <c r="H1995" s="385"/>
      <c r="I1995" s="385"/>
      <c r="J1995" s="385"/>
    </row>
    <row r="1996" s="379" customFormat="1" customHeight="1" spans="5:10">
      <c r="E1996" s="232"/>
      <c r="F1996" s="385"/>
      <c r="G1996" s="232"/>
      <c r="H1996" s="385"/>
      <c r="I1996" s="385"/>
      <c r="J1996" s="385"/>
    </row>
    <row r="1997" s="379" customFormat="1" customHeight="1" spans="5:10">
      <c r="E1997" s="232"/>
      <c r="F1997" s="385"/>
      <c r="G1997" s="232"/>
      <c r="H1997" s="385"/>
      <c r="I1997" s="385"/>
      <c r="J1997" s="385"/>
    </row>
    <row r="1998" s="379" customFormat="1" customHeight="1" spans="5:10">
      <c r="E1998" s="232"/>
      <c r="F1998" s="385"/>
      <c r="G1998" s="232"/>
      <c r="H1998" s="385"/>
      <c r="I1998" s="385"/>
      <c r="J1998" s="385"/>
    </row>
    <row r="1999" s="379" customFormat="1" customHeight="1" spans="5:10">
      <c r="E1999" s="232"/>
      <c r="F1999" s="385"/>
      <c r="G1999" s="232"/>
      <c r="H1999" s="385"/>
      <c r="I1999" s="385"/>
      <c r="J1999" s="385"/>
    </row>
    <row r="2000" s="379" customFormat="1" customHeight="1" spans="5:10">
      <c r="E2000" s="232"/>
      <c r="F2000" s="385"/>
      <c r="G2000" s="232"/>
      <c r="H2000" s="385"/>
      <c r="I2000" s="385"/>
      <c r="J2000" s="385"/>
    </row>
    <row r="2001" s="379" customFormat="1" customHeight="1" spans="5:10">
      <c r="E2001" s="232"/>
      <c r="F2001" s="385"/>
      <c r="G2001" s="232"/>
      <c r="H2001" s="385"/>
      <c r="I2001" s="385"/>
      <c r="J2001" s="385"/>
    </row>
    <row r="2002" s="379" customFormat="1" customHeight="1" spans="5:10">
      <c r="E2002" s="232"/>
      <c r="F2002" s="385"/>
      <c r="G2002" s="232"/>
      <c r="H2002" s="385"/>
      <c r="I2002" s="385"/>
      <c r="J2002" s="385"/>
    </row>
    <row r="2003" s="379" customFormat="1" customHeight="1" spans="5:10">
      <c r="E2003" s="232"/>
      <c r="F2003" s="385"/>
      <c r="G2003" s="232"/>
      <c r="H2003" s="385"/>
      <c r="I2003" s="385"/>
      <c r="J2003" s="385"/>
    </row>
    <row r="2004" s="379" customFormat="1" customHeight="1" spans="5:10">
      <c r="E2004" s="232"/>
      <c r="F2004" s="385"/>
      <c r="G2004" s="232"/>
      <c r="H2004" s="385"/>
      <c r="I2004" s="385"/>
      <c r="J2004" s="385"/>
    </row>
    <row r="2005" s="379" customFormat="1" customHeight="1" spans="5:10">
      <c r="E2005" s="232"/>
      <c r="F2005" s="385"/>
      <c r="G2005" s="232"/>
      <c r="H2005" s="385"/>
      <c r="I2005" s="385"/>
      <c r="J2005" s="385"/>
    </row>
    <row r="2006" s="379" customFormat="1" customHeight="1" spans="5:10">
      <c r="E2006" s="232"/>
      <c r="F2006" s="385"/>
      <c r="G2006" s="232"/>
      <c r="H2006" s="385"/>
      <c r="I2006" s="385"/>
      <c r="J2006" s="385"/>
    </row>
    <row r="2007" s="379" customFormat="1" customHeight="1" spans="5:10">
      <c r="E2007" s="232"/>
      <c r="F2007" s="385"/>
      <c r="G2007" s="232"/>
      <c r="H2007" s="385"/>
      <c r="I2007" s="385"/>
      <c r="J2007" s="385"/>
    </row>
    <row r="2008" s="379" customFormat="1" customHeight="1" spans="5:10">
      <c r="E2008" s="232"/>
      <c r="F2008" s="385"/>
      <c r="G2008" s="232"/>
      <c r="H2008" s="385"/>
      <c r="I2008" s="385"/>
      <c r="J2008" s="385"/>
    </row>
    <row r="2009" s="379" customFormat="1" customHeight="1" spans="5:10">
      <c r="E2009" s="232"/>
      <c r="F2009" s="385"/>
      <c r="G2009" s="232"/>
      <c r="H2009" s="385"/>
      <c r="I2009" s="385"/>
      <c r="J2009" s="385"/>
    </row>
    <row r="2010" s="379" customFormat="1" customHeight="1" spans="5:10">
      <c r="E2010" s="232"/>
      <c r="F2010" s="385"/>
      <c r="G2010" s="232"/>
      <c r="H2010" s="385"/>
      <c r="I2010" s="385"/>
      <c r="J2010" s="385"/>
    </row>
    <row r="2011" s="379" customFormat="1" customHeight="1" spans="5:10">
      <c r="E2011" s="232"/>
      <c r="F2011" s="385"/>
      <c r="G2011" s="232"/>
      <c r="H2011" s="385"/>
      <c r="I2011" s="385"/>
      <c r="J2011" s="385"/>
    </row>
    <row r="2012" s="379" customFormat="1" customHeight="1" spans="5:10">
      <c r="E2012" s="232"/>
      <c r="F2012" s="385"/>
      <c r="G2012" s="232"/>
      <c r="H2012" s="385"/>
      <c r="I2012" s="385"/>
      <c r="J2012" s="385"/>
    </row>
    <row r="2013" s="379" customFormat="1" customHeight="1" spans="5:10">
      <c r="E2013" s="232"/>
      <c r="F2013" s="385"/>
      <c r="G2013" s="232"/>
      <c r="H2013" s="385"/>
      <c r="I2013" s="385"/>
      <c r="J2013" s="385"/>
    </row>
    <row r="2014" s="379" customFormat="1" customHeight="1" spans="5:10">
      <c r="E2014" s="232"/>
      <c r="F2014" s="385"/>
      <c r="G2014" s="232"/>
      <c r="H2014" s="385"/>
      <c r="I2014" s="385"/>
      <c r="J2014" s="385"/>
    </row>
    <row r="2015" s="379" customFormat="1" customHeight="1" spans="5:10">
      <c r="E2015" s="232"/>
      <c r="F2015" s="385"/>
      <c r="G2015" s="232"/>
      <c r="H2015" s="385"/>
      <c r="I2015" s="385"/>
      <c r="J2015" s="385"/>
    </row>
    <row r="2016" s="379" customFormat="1" customHeight="1" spans="5:10">
      <c r="E2016" s="232"/>
      <c r="F2016" s="385"/>
      <c r="G2016" s="232"/>
      <c r="H2016" s="385"/>
      <c r="I2016" s="385"/>
      <c r="J2016" s="385"/>
    </row>
    <row r="2017" s="379" customFormat="1" customHeight="1" spans="5:10">
      <c r="E2017" s="232"/>
      <c r="F2017" s="385"/>
      <c r="G2017" s="232"/>
      <c r="H2017" s="385"/>
      <c r="I2017" s="385"/>
      <c r="J2017" s="385"/>
    </row>
    <row r="2018" s="379" customFormat="1" customHeight="1" spans="5:10">
      <c r="E2018" s="232"/>
      <c r="F2018" s="385"/>
      <c r="G2018" s="232"/>
      <c r="H2018" s="385"/>
      <c r="I2018" s="385"/>
      <c r="J2018" s="385"/>
    </row>
    <row r="2019" s="379" customFormat="1" customHeight="1" spans="5:10">
      <c r="E2019" s="232"/>
      <c r="F2019" s="385"/>
      <c r="G2019" s="232"/>
      <c r="H2019" s="385"/>
      <c r="I2019" s="385"/>
      <c r="J2019" s="385"/>
    </row>
    <row r="2020" s="379" customFormat="1" customHeight="1" spans="5:10">
      <c r="E2020" s="232"/>
      <c r="F2020" s="385"/>
      <c r="G2020" s="232"/>
      <c r="H2020" s="385"/>
      <c r="I2020" s="385"/>
      <c r="J2020" s="385"/>
    </row>
    <row r="2021" s="379" customFormat="1" customHeight="1" spans="5:10">
      <c r="E2021" s="232"/>
      <c r="F2021" s="385"/>
      <c r="G2021" s="232"/>
      <c r="H2021" s="385"/>
      <c r="I2021" s="385"/>
      <c r="J2021" s="385"/>
    </row>
    <row r="2022" s="379" customFormat="1" customHeight="1" spans="5:10">
      <c r="E2022" s="232"/>
      <c r="F2022" s="385"/>
      <c r="G2022" s="232"/>
      <c r="H2022" s="385"/>
      <c r="I2022" s="385"/>
      <c r="J2022" s="385"/>
    </row>
    <row r="2023" s="379" customFormat="1" customHeight="1" spans="5:10">
      <c r="E2023" s="232"/>
      <c r="F2023" s="385"/>
      <c r="G2023" s="232"/>
      <c r="H2023" s="385"/>
      <c r="I2023" s="385"/>
      <c r="J2023" s="385"/>
    </row>
    <row r="2024" s="379" customFormat="1" customHeight="1" spans="5:10">
      <c r="E2024" s="232"/>
      <c r="F2024" s="385"/>
      <c r="G2024" s="232"/>
      <c r="H2024" s="385"/>
      <c r="I2024" s="385"/>
      <c r="J2024" s="385"/>
    </row>
    <row r="2025" s="379" customFormat="1" customHeight="1" spans="5:10">
      <c r="E2025" s="232"/>
      <c r="F2025" s="385"/>
      <c r="G2025" s="232"/>
      <c r="H2025" s="385"/>
      <c r="I2025" s="385"/>
      <c r="J2025" s="385"/>
    </row>
    <row r="2026" s="379" customFormat="1" customHeight="1" spans="5:10">
      <c r="E2026" s="232"/>
      <c r="F2026" s="385"/>
      <c r="G2026" s="232"/>
      <c r="H2026" s="385"/>
      <c r="I2026" s="385"/>
      <c r="J2026" s="385"/>
    </row>
    <row r="2027" s="379" customFormat="1" customHeight="1" spans="5:10">
      <c r="E2027" s="232"/>
      <c r="F2027" s="385"/>
      <c r="G2027" s="232"/>
      <c r="H2027" s="385"/>
      <c r="I2027" s="385"/>
      <c r="J2027" s="385"/>
    </row>
    <row r="2028" s="379" customFormat="1" customHeight="1" spans="5:10">
      <c r="E2028" s="232"/>
      <c r="F2028" s="385"/>
      <c r="G2028" s="232"/>
      <c r="H2028" s="385"/>
      <c r="I2028" s="385"/>
      <c r="J2028" s="385"/>
    </row>
    <row r="2029" s="379" customFormat="1" customHeight="1" spans="5:10">
      <c r="E2029" s="232"/>
      <c r="F2029" s="385"/>
      <c r="G2029" s="232"/>
      <c r="H2029" s="385"/>
      <c r="I2029" s="385"/>
      <c r="J2029" s="385"/>
    </row>
    <row r="2030" s="379" customFormat="1" customHeight="1" spans="5:10">
      <c r="E2030" s="232"/>
      <c r="F2030" s="385"/>
      <c r="G2030" s="232"/>
      <c r="H2030" s="385"/>
      <c r="I2030" s="385"/>
      <c r="J2030" s="385"/>
    </row>
    <row r="2031" s="379" customFormat="1" customHeight="1" spans="5:10">
      <c r="E2031" s="232"/>
      <c r="F2031" s="385"/>
      <c r="G2031" s="232"/>
      <c r="H2031" s="385"/>
      <c r="I2031" s="385"/>
      <c r="J2031" s="385"/>
    </row>
    <row r="2032" s="379" customFormat="1" customHeight="1" spans="5:10">
      <c r="E2032" s="232"/>
      <c r="F2032" s="385"/>
      <c r="G2032" s="232"/>
      <c r="H2032" s="385"/>
      <c r="I2032" s="385"/>
      <c r="J2032" s="385"/>
    </row>
    <row r="2033" s="379" customFormat="1" customHeight="1" spans="5:10">
      <c r="E2033" s="232"/>
      <c r="F2033" s="385"/>
      <c r="G2033" s="232"/>
      <c r="H2033" s="385"/>
      <c r="I2033" s="385"/>
      <c r="J2033" s="385"/>
    </row>
    <row r="2034" s="379" customFormat="1" customHeight="1" spans="5:10">
      <c r="E2034" s="232"/>
      <c r="F2034" s="385"/>
      <c r="G2034" s="232"/>
      <c r="H2034" s="385"/>
      <c r="I2034" s="385"/>
      <c r="J2034" s="385"/>
    </row>
    <row r="2035" s="379" customFormat="1" customHeight="1" spans="5:10">
      <c r="E2035" s="232"/>
      <c r="F2035" s="385"/>
      <c r="G2035" s="232"/>
      <c r="H2035" s="385"/>
      <c r="I2035" s="385"/>
      <c r="J2035" s="385"/>
    </row>
    <row r="2036" s="379" customFormat="1" customHeight="1" spans="5:10">
      <c r="E2036" s="232"/>
      <c r="F2036" s="385"/>
      <c r="G2036" s="232"/>
      <c r="H2036" s="385"/>
      <c r="I2036" s="385"/>
      <c r="J2036" s="385"/>
    </row>
    <row r="2037" s="379" customFormat="1" customHeight="1" spans="5:10">
      <c r="E2037" s="232"/>
      <c r="F2037" s="385"/>
      <c r="G2037" s="232"/>
      <c r="H2037" s="385"/>
      <c r="I2037" s="385"/>
      <c r="J2037" s="385"/>
    </row>
    <row r="2038" s="379" customFormat="1" customHeight="1" spans="5:10">
      <c r="E2038" s="232"/>
      <c r="F2038" s="385"/>
      <c r="G2038" s="232"/>
      <c r="H2038" s="385"/>
      <c r="I2038" s="385"/>
      <c r="J2038" s="385"/>
    </row>
    <row r="2039" s="379" customFormat="1" customHeight="1" spans="5:10">
      <c r="E2039" s="232"/>
      <c r="F2039" s="385"/>
      <c r="G2039" s="232"/>
      <c r="H2039" s="385"/>
      <c r="I2039" s="385"/>
      <c r="J2039" s="385"/>
    </row>
    <row r="2040" s="379" customFormat="1" customHeight="1" spans="5:10">
      <c r="E2040" s="232"/>
      <c r="F2040" s="385"/>
      <c r="G2040" s="232"/>
      <c r="H2040" s="385"/>
      <c r="I2040" s="385"/>
      <c r="J2040" s="385"/>
    </row>
    <row r="2041" s="379" customFormat="1" customHeight="1" spans="5:10">
      <c r="E2041" s="232"/>
      <c r="F2041" s="385"/>
      <c r="G2041" s="232"/>
      <c r="H2041" s="385"/>
      <c r="I2041" s="385"/>
      <c r="J2041" s="385"/>
    </row>
    <row r="2042" s="379" customFormat="1" customHeight="1" spans="5:10">
      <c r="E2042" s="232"/>
      <c r="F2042" s="385"/>
      <c r="G2042" s="232"/>
      <c r="H2042" s="385"/>
      <c r="I2042" s="385"/>
      <c r="J2042" s="385"/>
    </row>
    <row r="2043" s="379" customFormat="1" customHeight="1" spans="5:10">
      <c r="E2043" s="232"/>
      <c r="F2043" s="385"/>
      <c r="G2043" s="232"/>
      <c r="H2043" s="385"/>
      <c r="I2043" s="385"/>
      <c r="J2043" s="385"/>
    </row>
    <row r="2044" s="379" customFormat="1" customHeight="1" spans="5:10">
      <c r="E2044" s="232"/>
      <c r="F2044" s="385"/>
      <c r="G2044" s="232"/>
      <c r="H2044" s="385"/>
      <c r="I2044" s="385"/>
      <c r="J2044" s="385"/>
    </row>
    <row r="2045" s="379" customFormat="1" customHeight="1" spans="5:10">
      <c r="E2045" s="232"/>
      <c r="F2045" s="385"/>
      <c r="G2045" s="232"/>
      <c r="H2045" s="385"/>
      <c r="I2045" s="385"/>
      <c r="J2045" s="385"/>
    </row>
    <row r="2046" s="379" customFormat="1" customHeight="1" spans="5:10">
      <c r="E2046" s="232"/>
      <c r="F2046" s="385"/>
      <c r="G2046" s="232"/>
      <c r="H2046" s="385"/>
      <c r="I2046" s="385"/>
      <c r="J2046" s="385"/>
    </row>
    <row r="2047" s="379" customFormat="1" customHeight="1" spans="5:10">
      <c r="E2047" s="232"/>
      <c r="F2047" s="385"/>
      <c r="G2047" s="232"/>
      <c r="H2047" s="385"/>
      <c r="I2047" s="385"/>
      <c r="J2047" s="385"/>
    </row>
    <row r="2048" s="379" customFormat="1" customHeight="1" spans="5:10">
      <c r="E2048" s="232"/>
      <c r="F2048" s="385"/>
      <c r="G2048" s="232"/>
      <c r="H2048" s="385"/>
      <c r="I2048" s="385"/>
      <c r="J2048" s="385"/>
    </row>
    <row r="2049" s="379" customFormat="1" customHeight="1" spans="5:10">
      <c r="E2049" s="232"/>
      <c r="F2049" s="385"/>
      <c r="G2049" s="232"/>
      <c r="H2049" s="385"/>
      <c r="I2049" s="385"/>
      <c r="J2049" s="385"/>
    </row>
    <row r="2050" s="379" customFormat="1" customHeight="1" spans="5:10">
      <c r="E2050" s="232"/>
      <c r="F2050" s="385"/>
      <c r="G2050" s="232"/>
      <c r="H2050" s="385"/>
      <c r="I2050" s="385"/>
      <c r="J2050" s="385"/>
    </row>
    <row r="2051" s="379" customFormat="1" customHeight="1" spans="5:10">
      <c r="E2051" s="232"/>
      <c r="F2051" s="385"/>
      <c r="G2051" s="232"/>
      <c r="H2051" s="385"/>
      <c r="I2051" s="385"/>
      <c r="J2051" s="385"/>
    </row>
    <row r="2052" s="379" customFormat="1" customHeight="1" spans="5:10">
      <c r="E2052" s="232"/>
      <c r="F2052" s="385"/>
      <c r="G2052" s="232"/>
      <c r="H2052" s="385"/>
      <c r="I2052" s="385"/>
      <c r="J2052" s="385"/>
    </row>
    <row r="2053" s="379" customFormat="1" customHeight="1" spans="5:10">
      <c r="E2053" s="232"/>
      <c r="F2053" s="385"/>
      <c r="G2053" s="232"/>
      <c r="H2053" s="385"/>
      <c r="I2053" s="385"/>
      <c r="J2053" s="385"/>
    </row>
    <row r="2054" s="379" customFormat="1" customHeight="1" spans="5:10">
      <c r="E2054" s="232"/>
      <c r="F2054" s="385"/>
      <c r="G2054" s="232"/>
      <c r="H2054" s="385"/>
      <c r="I2054" s="385"/>
      <c r="J2054" s="385"/>
    </row>
    <row r="2055" s="379" customFormat="1" customHeight="1" spans="5:10">
      <c r="E2055" s="232"/>
      <c r="F2055" s="385"/>
      <c r="G2055" s="232"/>
      <c r="H2055" s="385"/>
      <c r="I2055" s="385"/>
      <c r="J2055" s="385"/>
    </row>
    <row r="2056" s="379" customFormat="1" customHeight="1" spans="5:10">
      <c r="E2056" s="232"/>
      <c r="F2056" s="385"/>
      <c r="G2056" s="232"/>
      <c r="H2056" s="385"/>
      <c r="I2056" s="385"/>
      <c r="J2056" s="385"/>
    </row>
    <row r="2057" s="379" customFormat="1" customHeight="1" spans="5:10">
      <c r="E2057" s="232"/>
      <c r="F2057" s="385"/>
      <c r="G2057" s="232"/>
      <c r="H2057" s="385"/>
      <c r="I2057" s="385"/>
      <c r="J2057" s="385"/>
    </row>
    <row r="2058" s="379" customFormat="1" customHeight="1" spans="5:10">
      <c r="E2058" s="232"/>
      <c r="F2058" s="385"/>
      <c r="G2058" s="232"/>
      <c r="H2058" s="385"/>
      <c r="I2058" s="385"/>
      <c r="J2058" s="385"/>
    </row>
    <row r="2059" s="379" customFormat="1" customHeight="1" spans="5:10">
      <c r="E2059" s="232"/>
      <c r="F2059" s="385"/>
      <c r="G2059" s="232"/>
      <c r="H2059" s="385"/>
      <c r="I2059" s="385"/>
      <c r="J2059" s="385"/>
    </row>
    <row r="2060" s="379" customFormat="1" customHeight="1" spans="5:10">
      <c r="E2060" s="232"/>
      <c r="F2060" s="385"/>
      <c r="G2060" s="232"/>
      <c r="H2060" s="385"/>
      <c r="I2060" s="385"/>
      <c r="J2060" s="385"/>
    </row>
    <row r="2061" s="379" customFormat="1" customHeight="1" spans="5:10">
      <c r="E2061" s="232"/>
      <c r="F2061" s="385"/>
      <c r="G2061" s="232"/>
      <c r="H2061" s="385"/>
      <c r="I2061" s="385"/>
      <c r="J2061" s="385"/>
    </row>
    <row r="2062" s="379" customFormat="1" customHeight="1" spans="5:10">
      <c r="E2062" s="232"/>
      <c r="F2062" s="385"/>
      <c r="G2062" s="232"/>
      <c r="H2062" s="385"/>
      <c r="I2062" s="385"/>
      <c r="J2062" s="385"/>
    </row>
    <row r="2063" s="379" customFormat="1" customHeight="1" spans="5:10">
      <c r="E2063" s="232"/>
      <c r="F2063" s="385"/>
      <c r="G2063" s="232"/>
      <c r="H2063" s="385"/>
      <c r="I2063" s="385"/>
      <c r="J2063" s="385"/>
    </row>
    <row r="2064" s="379" customFormat="1" customHeight="1" spans="5:10">
      <c r="E2064" s="232"/>
      <c r="F2064" s="385"/>
      <c r="G2064" s="232"/>
      <c r="H2064" s="385"/>
      <c r="I2064" s="385"/>
      <c r="J2064" s="385"/>
    </row>
    <row r="2065" s="379" customFormat="1" customHeight="1" spans="5:10">
      <c r="E2065" s="232"/>
      <c r="F2065" s="385"/>
      <c r="G2065" s="232"/>
      <c r="H2065" s="385"/>
      <c r="I2065" s="385"/>
      <c r="J2065" s="385"/>
    </row>
    <row r="2066" s="379" customFormat="1" customHeight="1" spans="5:10">
      <c r="E2066" s="232"/>
      <c r="F2066" s="385"/>
      <c r="G2066" s="232"/>
      <c r="H2066" s="385"/>
      <c r="I2066" s="385"/>
      <c r="J2066" s="385"/>
    </row>
    <row r="2067" s="379" customFormat="1" customHeight="1" spans="5:10">
      <c r="E2067" s="232"/>
      <c r="F2067" s="385"/>
      <c r="G2067" s="232"/>
      <c r="H2067" s="385"/>
      <c r="I2067" s="385"/>
      <c r="J2067" s="385"/>
    </row>
    <row r="2068" s="379" customFormat="1" customHeight="1" spans="5:10">
      <c r="E2068" s="232"/>
      <c r="F2068" s="385"/>
      <c r="G2068" s="232"/>
      <c r="H2068" s="385"/>
      <c r="I2068" s="385"/>
      <c r="J2068" s="385"/>
    </row>
    <row r="2069" s="379" customFormat="1" customHeight="1" spans="5:10">
      <c r="E2069" s="232"/>
      <c r="F2069" s="385"/>
      <c r="G2069" s="232"/>
      <c r="H2069" s="385"/>
      <c r="I2069" s="385"/>
      <c r="J2069" s="385"/>
    </row>
    <row r="2070" s="379" customFormat="1" customHeight="1" spans="5:10">
      <c r="E2070" s="232"/>
      <c r="F2070" s="385"/>
      <c r="G2070" s="232"/>
      <c r="H2070" s="385"/>
      <c r="I2070" s="385"/>
      <c r="J2070" s="385"/>
    </row>
    <row r="2071" s="379" customFormat="1" customHeight="1" spans="5:10">
      <c r="E2071" s="232"/>
      <c r="F2071" s="385"/>
      <c r="G2071" s="232"/>
      <c r="H2071" s="385"/>
      <c r="I2071" s="385"/>
      <c r="J2071" s="385"/>
    </row>
    <row r="2072" s="379" customFormat="1" customHeight="1" spans="5:10">
      <c r="E2072" s="232"/>
      <c r="F2072" s="385"/>
      <c r="G2072" s="232"/>
      <c r="H2072" s="385"/>
      <c r="I2072" s="385"/>
      <c r="J2072" s="385"/>
    </row>
    <row r="2073" s="379" customFormat="1" customHeight="1" spans="5:10">
      <c r="E2073" s="232"/>
      <c r="F2073" s="385"/>
      <c r="G2073" s="232"/>
      <c r="H2073" s="385"/>
      <c r="I2073" s="385"/>
      <c r="J2073" s="385"/>
    </row>
    <row r="2074" s="379" customFormat="1" customHeight="1" spans="5:10">
      <c r="E2074" s="232"/>
      <c r="F2074" s="385"/>
      <c r="G2074" s="232"/>
      <c r="H2074" s="385"/>
      <c r="I2074" s="385"/>
      <c r="J2074" s="385"/>
    </row>
    <row r="2075" s="379" customFormat="1" customHeight="1" spans="5:10">
      <c r="E2075" s="232"/>
      <c r="F2075" s="385"/>
      <c r="G2075" s="232"/>
      <c r="H2075" s="385"/>
      <c r="I2075" s="385"/>
      <c r="J2075" s="385"/>
    </row>
    <row r="2076" s="379" customFormat="1" customHeight="1" spans="5:10">
      <c r="E2076" s="232"/>
      <c r="F2076" s="385"/>
      <c r="G2076" s="232"/>
      <c r="H2076" s="385"/>
      <c r="I2076" s="385"/>
      <c r="J2076" s="385"/>
    </row>
    <row r="2077" s="379" customFormat="1" customHeight="1" spans="5:10">
      <c r="E2077" s="232"/>
      <c r="F2077" s="385"/>
      <c r="G2077" s="232"/>
      <c r="H2077" s="385"/>
      <c r="I2077" s="385"/>
      <c r="J2077" s="385"/>
    </row>
    <row r="2078" s="379" customFormat="1" customHeight="1" spans="5:10">
      <c r="E2078" s="232"/>
      <c r="F2078" s="385"/>
      <c r="G2078" s="232"/>
      <c r="H2078" s="385"/>
      <c r="I2078" s="385"/>
      <c r="J2078" s="385"/>
    </row>
    <row r="2079" s="379" customFormat="1" customHeight="1" spans="5:10">
      <c r="E2079" s="232"/>
      <c r="F2079" s="385"/>
      <c r="G2079" s="232"/>
      <c r="H2079" s="385"/>
      <c r="I2079" s="385"/>
      <c r="J2079" s="385"/>
    </row>
    <row r="2080" s="379" customFormat="1" customHeight="1" spans="5:10">
      <c r="E2080" s="232"/>
      <c r="F2080" s="385"/>
      <c r="G2080" s="232"/>
      <c r="H2080" s="385"/>
      <c r="I2080" s="385"/>
      <c r="J2080" s="385"/>
    </row>
    <row r="2081" s="379" customFormat="1" customHeight="1" spans="5:10">
      <c r="E2081" s="232"/>
      <c r="F2081" s="385"/>
      <c r="G2081" s="232"/>
      <c r="H2081" s="385"/>
      <c r="I2081" s="385"/>
      <c r="J2081" s="385"/>
    </row>
    <row r="2082" s="379" customFormat="1" customHeight="1" spans="5:10">
      <c r="E2082" s="232"/>
      <c r="F2082" s="385"/>
      <c r="G2082" s="232"/>
      <c r="H2082" s="385"/>
      <c r="I2082" s="385"/>
      <c r="J2082" s="385"/>
    </row>
    <row r="2083" s="379" customFormat="1" customHeight="1" spans="5:10">
      <c r="E2083" s="232"/>
      <c r="F2083" s="385"/>
      <c r="G2083" s="232"/>
      <c r="H2083" s="385"/>
      <c r="I2083" s="385"/>
      <c r="J2083" s="385"/>
    </row>
    <row r="2084" s="379" customFormat="1" customHeight="1" spans="5:10">
      <c r="E2084" s="232"/>
      <c r="F2084" s="385"/>
      <c r="G2084" s="232"/>
      <c r="H2084" s="385"/>
      <c r="I2084" s="385"/>
      <c r="J2084" s="385"/>
    </row>
    <row r="2085" s="379" customFormat="1" customHeight="1" spans="5:10">
      <c r="E2085" s="232"/>
      <c r="F2085" s="385"/>
      <c r="G2085" s="232"/>
      <c r="H2085" s="385"/>
      <c r="I2085" s="385"/>
      <c r="J2085" s="385"/>
    </row>
    <row r="2086" s="379" customFormat="1" customHeight="1" spans="5:10">
      <c r="E2086" s="232"/>
      <c r="F2086" s="385"/>
      <c r="G2086" s="232"/>
      <c r="H2086" s="385"/>
      <c r="I2086" s="385"/>
      <c r="J2086" s="385"/>
    </row>
    <row r="2087" s="379" customFormat="1" customHeight="1" spans="5:10">
      <c r="E2087" s="232"/>
      <c r="F2087" s="385"/>
      <c r="G2087" s="232"/>
      <c r="H2087" s="385"/>
      <c r="I2087" s="385"/>
      <c r="J2087" s="385"/>
    </row>
    <row r="2088" s="379" customFormat="1" customHeight="1" spans="5:10">
      <c r="E2088" s="232"/>
      <c r="F2088" s="385"/>
      <c r="G2088" s="232"/>
      <c r="H2088" s="385"/>
      <c r="I2088" s="385"/>
      <c r="J2088" s="385"/>
    </row>
    <row r="2089" s="379" customFormat="1" customHeight="1" spans="5:10">
      <c r="E2089" s="232"/>
      <c r="F2089" s="385"/>
      <c r="G2089" s="232"/>
      <c r="H2089" s="385"/>
      <c r="I2089" s="385"/>
      <c r="J2089" s="385"/>
    </row>
    <row r="2090" s="379" customFormat="1" customHeight="1" spans="5:10">
      <c r="E2090" s="232"/>
      <c r="F2090" s="385"/>
      <c r="G2090" s="232"/>
      <c r="H2090" s="385"/>
      <c r="I2090" s="385"/>
      <c r="J2090" s="385"/>
    </row>
    <row r="2091" s="379" customFormat="1" customHeight="1" spans="5:10">
      <c r="E2091" s="232"/>
      <c r="F2091" s="385"/>
      <c r="G2091" s="232"/>
      <c r="H2091" s="385"/>
      <c r="I2091" s="385"/>
      <c r="J2091" s="385"/>
    </row>
    <row r="2092" s="379" customFormat="1" customHeight="1" spans="5:10">
      <c r="E2092" s="232"/>
      <c r="F2092" s="385"/>
      <c r="G2092" s="232"/>
      <c r="H2092" s="385"/>
      <c r="I2092" s="385"/>
      <c r="J2092" s="385"/>
    </row>
    <row r="2093" s="379" customFormat="1" customHeight="1" spans="5:10">
      <c r="E2093" s="232"/>
      <c r="F2093" s="385"/>
      <c r="G2093" s="232"/>
      <c r="H2093" s="385"/>
      <c r="I2093" s="385"/>
      <c r="J2093" s="385"/>
    </row>
    <row r="2094" s="379" customFormat="1" customHeight="1" spans="5:10">
      <c r="E2094" s="232"/>
      <c r="F2094" s="385"/>
      <c r="G2094" s="232"/>
      <c r="H2094" s="385"/>
      <c r="I2094" s="385"/>
      <c r="J2094" s="385"/>
    </row>
    <row r="2095" s="379" customFormat="1" customHeight="1" spans="5:10">
      <c r="E2095" s="232"/>
      <c r="F2095" s="385"/>
      <c r="G2095" s="232"/>
      <c r="H2095" s="385"/>
      <c r="I2095" s="385"/>
      <c r="J2095" s="385"/>
    </row>
    <row r="2096" s="379" customFormat="1" customHeight="1" spans="5:10">
      <c r="E2096" s="232"/>
      <c r="F2096" s="385"/>
      <c r="G2096" s="232"/>
      <c r="H2096" s="385"/>
      <c r="I2096" s="385"/>
      <c r="J2096" s="385"/>
    </row>
    <row r="2097" s="379" customFormat="1" customHeight="1" spans="5:10">
      <c r="E2097" s="232"/>
      <c r="F2097" s="385"/>
      <c r="G2097" s="232"/>
      <c r="H2097" s="385"/>
      <c r="I2097" s="385"/>
      <c r="J2097" s="385"/>
    </row>
    <row r="2098" s="379" customFormat="1" customHeight="1" spans="5:10">
      <c r="E2098" s="232"/>
      <c r="F2098" s="385"/>
      <c r="G2098" s="232"/>
      <c r="H2098" s="385"/>
      <c r="I2098" s="385"/>
      <c r="J2098" s="385"/>
    </row>
    <row r="2099" s="379" customFormat="1" customHeight="1" spans="5:10">
      <c r="E2099" s="232"/>
      <c r="F2099" s="385"/>
      <c r="G2099" s="232"/>
      <c r="H2099" s="385"/>
      <c r="I2099" s="385"/>
      <c r="J2099" s="385"/>
    </row>
    <row r="2100" s="379" customFormat="1" customHeight="1" spans="5:10">
      <c r="E2100" s="232"/>
      <c r="F2100" s="385"/>
      <c r="G2100" s="232"/>
      <c r="H2100" s="385"/>
      <c r="I2100" s="385"/>
      <c r="J2100" s="385"/>
    </row>
    <row r="2101" s="379" customFormat="1" customHeight="1" spans="5:10">
      <c r="E2101" s="232"/>
      <c r="F2101" s="385"/>
      <c r="G2101" s="232"/>
      <c r="H2101" s="385"/>
      <c r="I2101" s="385"/>
      <c r="J2101" s="385"/>
    </row>
    <row r="2102" s="379" customFormat="1" customHeight="1" spans="5:10">
      <c r="E2102" s="232"/>
      <c r="F2102" s="385"/>
      <c r="G2102" s="232"/>
      <c r="H2102" s="385"/>
      <c r="I2102" s="385"/>
      <c r="J2102" s="385"/>
    </row>
    <row r="2103" s="379" customFormat="1" customHeight="1" spans="5:10">
      <c r="E2103" s="232"/>
      <c r="F2103" s="385"/>
      <c r="G2103" s="232"/>
      <c r="H2103" s="385"/>
      <c r="I2103" s="385"/>
      <c r="J2103" s="385"/>
    </row>
    <row r="2104" s="379" customFormat="1" customHeight="1" spans="5:10">
      <c r="E2104" s="232"/>
      <c r="F2104" s="385"/>
      <c r="G2104" s="232"/>
      <c r="H2104" s="385"/>
      <c r="I2104" s="385"/>
      <c r="J2104" s="385"/>
    </row>
    <row r="2105" s="379" customFormat="1" customHeight="1" spans="5:10">
      <c r="E2105" s="232"/>
      <c r="F2105" s="385"/>
      <c r="G2105" s="232"/>
      <c r="H2105" s="385"/>
      <c r="I2105" s="385"/>
      <c r="J2105" s="385"/>
    </row>
    <row r="2106" s="379" customFormat="1" customHeight="1" spans="5:10">
      <c r="E2106" s="232"/>
      <c r="F2106" s="385"/>
      <c r="G2106" s="232"/>
      <c r="H2106" s="385"/>
      <c r="I2106" s="385"/>
      <c r="J2106" s="385"/>
    </row>
    <row r="2107" s="379" customFormat="1" customHeight="1" spans="5:10">
      <c r="E2107" s="232"/>
      <c r="F2107" s="385"/>
      <c r="G2107" s="232"/>
      <c r="H2107" s="385"/>
      <c r="I2107" s="385"/>
      <c r="J2107" s="385"/>
    </row>
    <row r="2108" s="379" customFormat="1" customHeight="1" spans="5:10">
      <c r="E2108" s="232"/>
      <c r="F2108" s="385"/>
      <c r="G2108" s="232"/>
      <c r="H2108" s="385"/>
      <c r="I2108" s="385"/>
      <c r="J2108" s="385"/>
    </row>
    <row r="2109" s="379" customFormat="1" customHeight="1" spans="5:10">
      <c r="E2109" s="232"/>
      <c r="F2109" s="385"/>
      <c r="G2109" s="232"/>
      <c r="H2109" s="385"/>
      <c r="I2109" s="385"/>
      <c r="J2109" s="385"/>
    </row>
    <row r="2110" s="379" customFormat="1" customHeight="1" spans="5:10">
      <c r="E2110" s="232"/>
      <c r="F2110" s="385"/>
      <c r="G2110" s="232"/>
      <c r="H2110" s="385"/>
      <c r="I2110" s="385"/>
      <c r="J2110" s="385"/>
    </row>
    <row r="2111" s="379" customFormat="1" customHeight="1" spans="5:10">
      <c r="E2111" s="232"/>
      <c r="F2111" s="385"/>
      <c r="G2111" s="232"/>
      <c r="H2111" s="385"/>
      <c r="I2111" s="385"/>
      <c r="J2111" s="385"/>
    </row>
    <row r="2112" s="379" customFormat="1" customHeight="1" spans="5:10">
      <c r="E2112" s="232"/>
      <c r="F2112" s="385"/>
      <c r="G2112" s="232"/>
      <c r="H2112" s="385"/>
      <c r="I2112" s="385"/>
      <c r="J2112" s="385"/>
    </row>
    <row r="2113" s="379" customFormat="1" customHeight="1" spans="5:10">
      <c r="E2113" s="232"/>
      <c r="F2113" s="385"/>
      <c r="G2113" s="232"/>
      <c r="H2113" s="385"/>
      <c r="I2113" s="385"/>
      <c r="J2113" s="385"/>
    </row>
    <row r="2114" s="379" customFormat="1" customHeight="1" spans="5:10">
      <c r="E2114" s="232"/>
      <c r="F2114" s="385"/>
      <c r="G2114" s="232"/>
      <c r="H2114" s="385"/>
      <c r="I2114" s="385"/>
      <c r="J2114" s="385"/>
    </row>
    <row r="2115" s="379" customFormat="1" customHeight="1" spans="5:10">
      <c r="E2115" s="232"/>
      <c r="F2115" s="385"/>
      <c r="G2115" s="232"/>
      <c r="H2115" s="385"/>
      <c r="I2115" s="385"/>
      <c r="J2115" s="385"/>
    </row>
    <row r="2116" s="379" customFormat="1" customHeight="1" spans="5:10">
      <c r="E2116" s="232"/>
      <c r="F2116" s="385"/>
      <c r="G2116" s="232"/>
      <c r="H2116" s="385"/>
      <c r="I2116" s="385"/>
      <c r="J2116" s="385"/>
    </row>
    <row r="2117" s="379" customFormat="1" customHeight="1" spans="5:10">
      <c r="E2117" s="232"/>
      <c r="F2117" s="385"/>
      <c r="G2117" s="232"/>
      <c r="H2117" s="385"/>
      <c r="I2117" s="385"/>
      <c r="J2117" s="385"/>
    </row>
    <row r="2118" s="379" customFormat="1" customHeight="1" spans="5:10">
      <c r="E2118" s="232"/>
      <c r="F2118" s="385"/>
      <c r="G2118" s="232"/>
      <c r="H2118" s="385"/>
      <c r="I2118" s="385"/>
      <c r="J2118" s="385"/>
    </row>
    <row r="2119" s="379" customFormat="1" customHeight="1" spans="5:10">
      <c r="E2119" s="232"/>
      <c r="F2119" s="385"/>
      <c r="G2119" s="232"/>
      <c r="H2119" s="385"/>
      <c r="I2119" s="385"/>
      <c r="J2119" s="385"/>
    </row>
    <row r="2120" s="379" customFormat="1" customHeight="1" spans="5:10">
      <c r="E2120" s="232"/>
      <c r="F2120" s="385"/>
      <c r="G2120" s="232"/>
      <c r="H2120" s="385"/>
      <c r="I2120" s="385"/>
      <c r="J2120" s="385"/>
    </row>
    <row r="2121" s="379" customFormat="1" customHeight="1" spans="5:10">
      <c r="E2121" s="232"/>
      <c r="F2121" s="385"/>
      <c r="G2121" s="232"/>
      <c r="H2121" s="385"/>
      <c r="I2121" s="385"/>
      <c r="J2121" s="385"/>
    </row>
    <row r="2122" s="379" customFormat="1" customHeight="1" spans="5:10">
      <c r="E2122" s="232"/>
      <c r="F2122" s="385"/>
      <c r="G2122" s="232"/>
      <c r="H2122" s="385"/>
      <c r="I2122" s="385"/>
      <c r="J2122" s="385"/>
    </row>
    <row r="2123" s="379" customFormat="1" customHeight="1" spans="5:10">
      <c r="E2123" s="232"/>
      <c r="F2123" s="385"/>
      <c r="G2123" s="232"/>
      <c r="H2123" s="385"/>
      <c r="I2123" s="385"/>
      <c r="J2123" s="385"/>
    </row>
    <row r="2124" s="379" customFormat="1" customHeight="1" spans="5:10">
      <c r="E2124" s="232"/>
      <c r="F2124" s="385"/>
      <c r="G2124" s="232"/>
      <c r="H2124" s="385"/>
      <c r="I2124" s="385"/>
      <c r="J2124" s="385"/>
    </row>
    <row r="2125" s="379" customFormat="1" customHeight="1" spans="5:10">
      <c r="E2125" s="232"/>
      <c r="F2125" s="385"/>
      <c r="G2125" s="232"/>
      <c r="H2125" s="385"/>
      <c r="I2125" s="385"/>
      <c r="J2125" s="385"/>
    </row>
    <row r="2126" s="379" customFormat="1" customHeight="1" spans="5:10">
      <c r="E2126" s="232"/>
      <c r="F2126" s="385"/>
      <c r="G2126" s="232"/>
      <c r="H2126" s="385"/>
      <c r="I2126" s="385"/>
      <c r="J2126" s="385"/>
    </row>
    <row r="2127" s="379" customFormat="1" customHeight="1" spans="5:10">
      <c r="E2127" s="232"/>
      <c r="F2127" s="385"/>
      <c r="G2127" s="232"/>
      <c r="H2127" s="385"/>
      <c r="I2127" s="385"/>
      <c r="J2127" s="385"/>
    </row>
    <row r="2128" s="379" customFormat="1" customHeight="1" spans="5:10">
      <c r="E2128" s="232"/>
      <c r="F2128" s="385"/>
      <c r="G2128" s="232"/>
      <c r="H2128" s="385"/>
      <c r="I2128" s="385"/>
      <c r="J2128" s="385"/>
    </row>
    <row r="2129" s="379" customFormat="1" customHeight="1" spans="5:10">
      <c r="E2129" s="232"/>
      <c r="F2129" s="385"/>
      <c r="G2129" s="232"/>
      <c r="H2129" s="385"/>
      <c r="I2129" s="385"/>
      <c r="J2129" s="385"/>
    </row>
    <row r="2130" s="379" customFormat="1" customHeight="1" spans="5:10">
      <c r="E2130" s="232"/>
      <c r="F2130" s="385"/>
      <c r="G2130" s="232"/>
      <c r="H2130" s="385"/>
      <c r="I2130" s="385"/>
      <c r="J2130" s="385"/>
    </row>
    <row r="2131" s="379" customFormat="1" customHeight="1" spans="5:10">
      <c r="E2131" s="232"/>
      <c r="F2131" s="385"/>
      <c r="G2131" s="232"/>
      <c r="H2131" s="385"/>
      <c r="I2131" s="385"/>
      <c r="J2131" s="385"/>
    </row>
    <row r="2132" s="379" customFormat="1" customHeight="1" spans="5:10">
      <c r="E2132" s="232"/>
      <c r="F2132" s="385"/>
      <c r="G2132" s="232"/>
      <c r="H2132" s="385"/>
      <c r="I2132" s="385"/>
      <c r="J2132" s="385"/>
    </row>
    <row r="2133" s="379" customFormat="1" customHeight="1" spans="5:10">
      <c r="E2133" s="232"/>
      <c r="F2133" s="385"/>
      <c r="G2133" s="232"/>
      <c r="H2133" s="385"/>
      <c r="I2133" s="385"/>
      <c r="J2133" s="385"/>
    </row>
    <row r="2134" s="379" customFormat="1" customHeight="1" spans="5:10">
      <c r="E2134" s="232"/>
      <c r="F2134" s="385"/>
      <c r="G2134" s="232"/>
      <c r="H2134" s="385"/>
      <c r="I2134" s="385"/>
      <c r="J2134" s="385"/>
    </row>
    <row r="2135" s="379" customFormat="1" customHeight="1" spans="5:10">
      <c r="E2135" s="232"/>
      <c r="F2135" s="385"/>
      <c r="G2135" s="232"/>
      <c r="H2135" s="385"/>
      <c r="I2135" s="385"/>
      <c r="J2135" s="385"/>
    </row>
    <row r="2136" s="379" customFormat="1" customHeight="1" spans="5:10">
      <c r="E2136" s="232"/>
      <c r="F2136" s="385"/>
      <c r="G2136" s="232"/>
      <c r="H2136" s="385"/>
      <c r="I2136" s="385"/>
      <c r="J2136" s="385"/>
    </row>
    <row r="2137" s="379" customFormat="1" customHeight="1" spans="5:10">
      <c r="E2137" s="232"/>
      <c r="F2137" s="385"/>
      <c r="G2137" s="232"/>
      <c r="H2137" s="385"/>
      <c r="I2137" s="385"/>
      <c r="J2137" s="385"/>
    </row>
    <row r="2138" s="379" customFormat="1" customHeight="1" spans="5:10">
      <c r="E2138" s="232"/>
      <c r="F2138" s="385"/>
      <c r="G2138" s="232"/>
      <c r="H2138" s="385"/>
      <c r="I2138" s="385"/>
      <c r="J2138" s="385"/>
    </row>
    <row r="2139" s="379" customFormat="1" customHeight="1" spans="5:10">
      <c r="E2139" s="232"/>
      <c r="F2139" s="385"/>
      <c r="G2139" s="232"/>
      <c r="H2139" s="385"/>
      <c r="I2139" s="385"/>
      <c r="J2139" s="385"/>
    </row>
    <row r="2140" s="379" customFormat="1" customHeight="1" spans="5:10">
      <c r="E2140" s="232"/>
      <c r="F2140" s="385"/>
      <c r="G2140" s="232"/>
      <c r="H2140" s="385"/>
      <c r="I2140" s="385"/>
      <c r="J2140" s="385"/>
    </row>
    <row r="2141" s="379" customFormat="1" customHeight="1" spans="5:10">
      <c r="E2141" s="232"/>
      <c r="F2141" s="385"/>
      <c r="G2141" s="232"/>
      <c r="H2141" s="385"/>
      <c r="I2141" s="385"/>
      <c r="J2141" s="385"/>
    </row>
    <row r="2142" s="379" customFormat="1" customHeight="1" spans="5:10">
      <c r="E2142" s="232"/>
      <c r="F2142" s="385"/>
      <c r="G2142" s="232"/>
      <c r="H2142" s="385"/>
      <c r="I2142" s="385"/>
      <c r="J2142" s="385"/>
    </row>
    <row r="2143" s="379" customFormat="1" customHeight="1" spans="5:10">
      <c r="E2143" s="232"/>
      <c r="F2143" s="385"/>
      <c r="G2143" s="232"/>
      <c r="H2143" s="385"/>
      <c r="I2143" s="385"/>
      <c r="J2143" s="385"/>
    </row>
    <row r="2144" s="379" customFormat="1" customHeight="1" spans="5:10">
      <c r="E2144" s="232"/>
      <c r="F2144" s="385"/>
      <c r="G2144" s="232"/>
      <c r="H2144" s="385"/>
      <c r="I2144" s="385"/>
      <c r="J2144" s="385"/>
    </row>
    <row r="2145" s="379" customFormat="1" customHeight="1" spans="5:10">
      <c r="E2145" s="232"/>
      <c r="F2145" s="385"/>
      <c r="G2145" s="232"/>
      <c r="H2145" s="385"/>
      <c r="I2145" s="385"/>
      <c r="J2145" s="385"/>
    </row>
    <row r="2146" s="379" customFormat="1" customHeight="1" spans="5:10">
      <c r="E2146" s="232"/>
      <c r="F2146" s="385"/>
      <c r="G2146" s="232"/>
      <c r="H2146" s="385"/>
      <c r="I2146" s="385"/>
      <c r="J2146" s="385"/>
    </row>
    <row r="2147" s="379" customFormat="1" customHeight="1" spans="5:10">
      <c r="E2147" s="232"/>
      <c r="F2147" s="385"/>
      <c r="G2147" s="232"/>
      <c r="H2147" s="385"/>
      <c r="I2147" s="385"/>
      <c r="J2147" s="385"/>
    </row>
    <row r="2148" s="379" customFormat="1" customHeight="1" spans="5:10">
      <c r="E2148" s="232"/>
      <c r="F2148" s="385"/>
      <c r="G2148" s="232"/>
      <c r="H2148" s="385"/>
      <c r="I2148" s="385"/>
      <c r="J2148" s="385"/>
    </row>
    <row r="2149" s="379" customFormat="1" customHeight="1" spans="5:10">
      <c r="E2149" s="232"/>
      <c r="F2149" s="385"/>
      <c r="G2149" s="232"/>
      <c r="H2149" s="385"/>
      <c r="I2149" s="385"/>
      <c r="J2149" s="385"/>
    </row>
    <row r="2150" s="379" customFormat="1" customHeight="1" spans="5:10">
      <c r="E2150" s="232"/>
      <c r="F2150" s="385"/>
      <c r="G2150" s="232"/>
      <c r="H2150" s="385"/>
      <c r="I2150" s="385"/>
      <c r="J2150" s="385"/>
    </row>
    <row r="2151" s="379" customFormat="1" customHeight="1" spans="5:10">
      <c r="E2151" s="232"/>
      <c r="F2151" s="385"/>
      <c r="G2151" s="232"/>
      <c r="H2151" s="385"/>
      <c r="I2151" s="385"/>
      <c r="J2151" s="385"/>
    </row>
    <row r="2152" s="379" customFormat="1" customHeight="1" spans="5:10">
      <c r="E2152" s="232"/>
      <c r="F2152" s="385"/>
      <c r="G2152" s="232"/>
      <c r="H2152" s="385"/>
      <c r="I2152" s="385"/>
      <c r="J2152" s="385"/>
    </row>
    <row r="2153" s="379" customFormat="1" customHeight="1" spans="5:10">
      <c r="E2153" s="232"/>
      <c r="F2153" s="385"/>
      <c r="G2153" s="232"/>
      <c r="H2153" s="385"/>
      <c r="I2153" s="385"/>
      <c r="J2153" s="385"/>
    </row>
    <row r="2154" s="379" customFormat="1" customHeight="1" spans="5:10">
      <c r="E2154" s="232"/>
      <c r="F2154" s="385"/>
      <c r="G2154" s="232"/>
      <c r="H2154" s="385"/>
      <c r="I2154" s="385"/>
      <c r="J2154" s="385"/>
    </row>
    <row r="2155" s="379" customFormat="1" customHeight="1" spans="5:10">
      <c r="E2155" s="232"/>
      <c r="F2155" s="385"/>
      <c r="G2155" s="232"/>
      <c r="H2155" s="385"/>
      <c r="I2155" s="385"/>
      <c r="J2155" s="385"/>
    </row>
    <row r="2156" s="379" customFormat="1" customHeight="1" spans="5:10">
      <c r="E2156" s="232"/>
      <c r="F2156" s="385"/>
      <c r="G2156" s="232"/>
      <c r="H2156" s="385"/>
      <c r="I2156" s="385"/>
      <c r="J2156" s="385"/>
    </row>
    <row r="2157" s="379" customFormat="1" customHeight="1" spans="5:10">
      <c r="E2157" s="232"/>
      <c r="F2157" s="385"/>
      <c r="G2157" s="232"/>
      <c r="H2157" s="385"/>
      <c r="I2157" s="385"/>
      <c r="J2157" s="385"/>
    </row>
    <row r="2158" s="379" customFormat="1" customHeight="1" spans="5:10">
      <c r="E2158" s="232"/>
      <c r="F2158" s="385"/>
      <c r="G2158" s="232"/>
      <c r="H2158" s="385"/>
      <c r="I2158" s="385"/>
      <c r="J2158" s="385"/>
    </row>
    <row r="2159" s="379" customFormat="1" customHeight="1" spans="5:10">
      <c r="E2159" s="232"/>
      <c r="F2159" s="385"/>
      <c r="G2159" s="232"/>
      <c r="H2159" s="385"/>
      <c r="I2159" s="385"/>
      <c r="J2159" s="385"/>
    </row>
    <row r="2160" s="379" customFormat="1" customHeight="1" spans="5:10">
      <c r="E2160" s="232"/>
      <c r="F2160" s="385"/>
      <c r="G2160" s="232"/>
      <c r="H2160" s="385"/>
      <c r="I2160" s="385"/>
      <c r="J2160" s="385"/>
    </row>
    <row r="2161" s="379" customFormat="1" customHeight="1" spans="5:10">
      <c r="E2161" s="232"/>
      <c r="F2161" s="385"/>
      <c r="G2161" s="232"/>
      <c r="H2161" s="385"/>
      <c r="I2161" s="385"/>
      <c r="J2161" s="385"/>
    </row>
    <row r="2162" s="379" customFormat="1" customHeight="1" spans="5:10">
      <c r="E2162" s="232"/>
      <c r="F2162" s="385"/>
      <c r="G2162" s="232"/>
      <c r="H2162" s="385"/>
      <c r="I2162" s="385"/>
      <c r="J2162" s="385"/>
    </row>
    <row r="2163" s="379" customFormat="1" customHeight="1" spans="5:10">
      <c r="E2163" s="232"/>
      <c r="F2163" s="385"/>
      <c r="G2163" s="232"/>
      <c r="H2163" s="385"/>
      <c r="I2163" s="385"/>
      <c r="J2163" s="385"/>
    </row>
    <row r="2164" s="379" customFormat="1" customHeight="1" spans="5:10">
      <c r="E2164" s="232"/>
      <c r="F2164" s="385"/>
      <c r="G2164" s="232"/>
      <c r="H2164" s="385"/>
      <c r="I2164" s="385"/>
      <c r="J2164" s="385"/>
    </row>
    <row r="2165" s="379" customFormat="1" customHeight="1" spans="5:10">
      <c r="E2165" s="232"/>
      <c r="F2165" s="385"/>
      <c r="G2165" s="232"/>
      <c r="H2165" s="385"/>
      <c r="I2165" s="385"/>
      <c r="J2165" s="385"/>
    </row>
    <row r="2166" s="379" customFormat="1" customHeight="1" spans="5:10">
      <c r="E2166" s="232"/>
      <c r="F2166" s="385"/>
      <c r="G2166" s="232"/>
      <c r="H2166" s="385"/>
      <c r="I2166" s="385"/>
      <c r="J2166" s="385"/>
    </row>
    <row r="2167" s="379" customFormat="1" customHeight="1" spans="5:10">
      <c r="E2167" s="232"/>
      <c r="F2167" s="385"/>
      <c r="G2167" s="232"/>
      <c r="H2167" s="385"/>
      <c r="I2167" s="385"/>
      <c r="J2167" s="385"/>
    </row>
    <row r="2168" s="379" customFormat="1" customHeight="1" spans="5:10">
      <c r="E2168" s="232"/>
      <c r="F2168" s="385"/>
      <c r="G2168" s="232"/>
      <c r="H2168" s="385"/>
      <c r="I2168" s="385"/>
      <c r="J2168" s="385"/>
    </row>
    <row r="2169" s="379" customFormat="1" customHeight="1" spans="5:10">
      <c r="E2169" s="232"/>
      <c r="F2169" s="385"/>
      <c r="G2169" s="232"/>
      <c r="H2169" s="385"/>
      <c r="I2169" s="385"/>
      <c r="J2169" s="385"/>
    </row>
    <row r="2170" s="379" customFormat="1" customHeight="1" spans="5:10">
      <c r="E2170" s="232"/>
      <c r="F2170" s="385"/>
      <c r="G2170" s="232"/>
      <c r="H2170" s="385"/>
      <c r="I2170" s="385"/>
      <c r="J2170" s="385"/>
    </row>
    <row r="2171" s="379" customFormat="1" customHeight="1" spans="5:10">
      <c r="E2171" s="232"/>
      <c r="F2171" s="385"/>
      <c r="G2171" s="232"/>
      <c r="H2171" s="385"/>
      <c r="I2171" s="385"/>
      <c r="J2171" s="385"/>
    </row>
    <row r="2172" s="379" customFormat="1" customHeight="1" spans="5:10">
      <c r="E2172" s="232"/>
      <c r="F2172" s="385"/>
      <c r="G2172" s="232"/>
      <c r="H2172" s="385"/>
      <c r="I2172" s="385"/>
      <c r="J2172" s="385"/>
    </row>
    <row r="2173" s="379" customFormat="1" customHeight="1" spans="5:10">
      <c r="E2173" s="232"/>
      <c r="F2173" s="385"/>
      <c r="G2173" s="232"/>
      <c r="H2173" s="385"/>
      <c r="I2173" s="385"/>
      <c r="J2173" s="385"/>
    </row>
    <row r="2174" s="379" customFormat="1" customHeight="1" spans="5:10">
      <c r="E2174" s="232"/>
      <c r="F2174" s="385"/>
      <c r="G2174" s="232"/>
      <c r="H2174" s="385"/>
      <c r="I2174" s="385"/>
      <c r="J2174" s="385"/>
    </row>
    <row r="2175" s="379" customFormat="1" customHeight="1" spans="5:10">
      <c r="E2175" s="232"/>
      <c r="F2175" s="385"/>
      <c r="G2175" s="232"/>
      <c r="H2175" s="385"/>
      <c r="I2175" s="385"/>
      <c r="J2175" s="385"/>
    </row>
    <row r="2176" s="379" customFormat="1" customHeight="1" spans="5:10">
      <c r="E2176" s="232"/>
      <c r="F2176" s="385"/>
      <c r="G2176" s="232"/>
      <c r="H2176" s="385"/>
      <c r="I2176" s="385"/>
      <c r="J2176" s="385"/>
    </row>
    <row r="2177" s="379" customFormat="1" customHeight="1" spans="5:10">
      <c r="E2177" s="232"/>
      <c r="F2177" s="385"/>
      <c r="G2177" s="232"/>
      <c r="H2177" s="385"/>
      <c r="I2177" s="385"/>
      <c r="J2177" s="385"/>
    </row>
    <row r="2178" s="379" customFormat="1" customHeight="1" spans="5:10">
      <c r="E2178" s="232"/>
      <c r="F2178" s="385"/>
      <c r="G2178" s="232"/>
      <c r="H2178" s="385"/>
      <c r="I2178" s="385"/>
      <c r="J2178" s="385"/>
    </row>
    <row r="2179" s="379" customFormat="1" customHeight="1" spans="5:10">
      <c r="E2179" s="232"/>
      <c r="F2179" s="385"/>
      <c r="G2179" s="232"/>
      <c r="H2179" s="385"/>
      <c r="I2179" s="385"/>
      <c r="J2179" s="385"/>
    </row>
    <row r="2180" s="379" customFormat="1" customHeight="1" spans="5:10">
      <c r="E2180" s="232"/>
      <c r="F2180" s="385"/>
      <c r="G2180" s="232"/>
      <c r="H2180" s="385"/>
      <c r="I2180" s="385"/>
      <c r="J2180" s="385"/>
    </row>
    <row r="2181" s="379" customFormat="1" customHeight="1" spans="5:10">
      <c r="E2181" s="232"/>
      <c r="F2181" s="385"/>
      <c r="G2181" s="232"/>
      <c r="H2181" s="385"/>
      <c r="I2181" s="385"/>
      <c r="J2181" s="385"/>
    </row>
    <row r="2182" s="379" customFormat="1" customHeight="1" spans="5:10">
      <c r="E2182" s="232"/>
      <c r="F2182" s="385"/>
      <c r="G2182" s="232"/>
      <c r="H2182" s="385"/>
      <c r="I2182" s="385"/>
      <c r="J2182" s="385"/>
    </row>
    <row r="2183" s="379" customFormat="1" customHeight="1" spans="5:10">
      <c r="E2183" s="232"/>
      <c r="F2183" s="385"/>
      <c r="G2183" s="232"/>
      <c r="H2183" s="385"/>
      <c r="I2183" s="385"/>
      <c r="J2183" s="385"/>
    </row>
    <row r="2184" s="379" customFormat="1" customHeight="1" spans="5:10">
      <c r="E2184" s="232"/>
      <c r="F2184" s="385"/>
      <c r="G2184" s="232"/>
      <c r="H2184" s="385"/>
      <c r="I2184" s="385"/>
      <c r="J2184" s="385"/>
    </row>
    <row r="2185" s="379" customFormat="1" customHeight="1" spans="5:10">
      <c r="E2185" s="232"/>
      <c r="F2185" s="385"/>
      <c r="G2185" s="232"/>
      <c r="H2185" s="385"/>
      <c r="I2185" s="385"/>
      <c r="J2185" s="385"/>
    </row>
    <row r="2186" s="379" customFormat="1" customHeight="1" spans="5:10">
      <c r="E2186" s="232"/>
      <c r="F2186" s="385"/>
      <c r="G2186" s="232"/>
      <c r="H2186" s="385"/>
      <c r="I2186" s="385"/>
      <c r="J2186" s="385"/>
    </row>
    <row r="2187" s="379" customFormat="1" customHeight="1" spans="5:10">
      <c r="E2187" s="232"/>
      <c r="F2187" s="385"/>
      <c r="G2187" s="232"/>
      <c r="H2187" s="385"/>
      <c r="I2187" s="385"/>
      <c r="J2187" s="385"/>
    </row>
    <row r="2188" s="379" customFormat="1" customHeight="1" spans="5:10">
      <c r="E2188" s="232"/>
      <c r="F2188" s="385"/>
      <c r="G2188" s="232"/>
      <c r="H2188" s="385"/>
      <c r="I2188" s="385"/>
      <c r="J2188" s="385"/>
    </row>
    <row r="2189" s="379" customFormat="1" customHeight="1" spans="5:10">
      <c r="E2189" s="232"/>
      <c r="F2189" s="385"/>
      <c r="G2189" s="232"/>
      <c r="H2189" s="385"/>
      <c r="I2189" s="385"/>
      <c r="J2189" s="385"/>
    </row>
    <row r="2190" s="379" customFormat="1" customHeight="1" spans="5:10">
      <c r="E2190" s="232"/>
      <c r="F2190" s="385"/>
      <c r="G2190" s="232"/>
      <c r="H2190" s="385"/>
      <c r="I2190" s="385"/>
      <c r="J2190" s="385"/>
    </row>
    <row r="2191" s="379" customFormat="1" customHeight="1" spans="5:10">
      <c r="E2191" s="232"/>
      <c r="F2191" s="385"/>
      <c r="G2191" s="232"/>
      <c r="H2191" s="385"/>
      <c r="I2191" s="385"/>
      <c r="J2191" s="385"/>
    </row>
    <row r="2192" s="379" customFormat="1" customHeight="1" spans="5:10">
      <c r="E2192" s="232"/>
      <c r="F2192" s="385"/>
      <c r="G2192" s="232"/>
      <c r="H2192" s="385"/>
      <c r="I2192" s="385"/>
      <c r="J2192" s="385"/>
    </row>
    <row r="2193" s="379" customFormat="1" customHeight="1" spans="5:10">
      <c r="E2193" s="232"/>
      <c r="F2193" s="385"/>
      <c r="G2193" s="232"/>
      <c r="H2193" s="385"/>
      <c r="I2193" s="385"/>
      <c r="J2193" s="385"/>
    </row>
    <row r="2194" s="379" customFormat="1" customHeight="1" spans="5:10">
      <c r="E2194" s="232"/>
      <c r="F2194" s="385"/>
      <c r="G2194" s="232"/>
      <c r="H2194" s="385"/>
      <c r="I2194" s="385"/>
      <c r="J2194" s="385"/>
    </row>
    <row r="2195" s="379" customFormat="1" customHeight="1" spans="5:10">
      <c r="E2195" s="232"/>
      <c r="F2195" s="385"/>
      <c r="G2195" s="232"/>
      <c r="H2195" s="385"/>
      <c r="I2195" s="385"/>
      <c r="J2195" s="385"/>
    </row>
    <row r="2196" s="379" customFormat="1" customHeight="1" spans="5:10">
      <c r="E2196" s="232"/>
      <c r="F2196" s="385"/>
      <c r="G2196" s="232"/>
      <c r="H2196" s="385"/>
      <c r="I2196" s="385"/>
      <c r="J2196" s="385"/>
    </row>
    <row r="2197" s="379" customFormat="1" customHeight="1" spans="5:10">
      <c r="E2197" s="232"/>
      <c r="F2197" s="385"/>
      <c r="G2197" s="232"/>
      <c r="H2197" s="385"/>
      <c r="I2197" s="385"/>
      <c r="J2197" s="385"/>
    </row>
    <row r="2198" s="379" customFormat="1" customHeight="1" spans="5:10">
      <c r="E2198" s="232"/>
      <c r="F2198" s="385"/>
      <c r="G2198" s="232"/>
      <c r="H2198" s="385"/>
      <c r="I2198" s="385"/>
      <c r="J2198" s="385"/>
    </row>
    <row r="2199" s="379" customFormat="1" customHeight="1" spans="5:10">
      <c r="E2199" s="232"/>
      <c r="F2199" s="385"/>
      <c r="G2199" s="232"/>
      <c r="H2199" s="385"/>
      <c r="I2199" s="385"/>
      <c r="J2199" s="385"/>
    </row>
    <row r="2200" s="379" customFormat="1" customHeight="1" spans="5:10">
      <c r="E2200" s="232"/>
      <c r="F2200" s="385"/>
      <c r="G2200" s="232"/>
      <c r="H2200" s="385"/>
      <c r="I2200" s="385"/>
      <c r="J2200" s="385"/>
    </row>
    <row r="2201" s="379" customFormat="1" customHeight="1" spans="5:10">
      <c r="E2201" s="232"/>
      <c r="F2201" s="385"/>
      <c r="G2201" s="232"/>
      <c r="H2201" s="385"/>
      <c r="I2201" s="385"/>
      <c r="J2201" s="385"/>
    </row>
    <row r="2202" s="379" customFormat="1" customHeight="1" spans="5:10">
      <c r="E2202" s="232"/>
      <c r="F2202" s="385"/>
      <c r="G2202" s="232"/>
      <c r="H2202" s="385"/>
      <c r="I2202" s="385"/>
      <c r="J2202" s="385"/>
    </row>
    <row r="2203" s="379" customFormat="1" customHeight="1" spans="5:10">
      <c r="E2203" s="232"/>
      <c r="F2203" s="385"/>
      <c r="G2203" s="232"/>
      <c r="H2203" s="385"/>
      <c r="I2203" s="385"/>
      <c r="J2203" s="385"/>
    </row>
    <row r="2204" s="379" customFormat="1" customHeight="1" spans="5:10">
      <c r="E2204" s="232"/>
      <c r="F2204" s="385"/>
      <c r="G2204" s="232"/>
      <c r="H2204" s="385"/>
      <c r="I2204" s="385"/>
      <c r="J2204" s="385"/>
    </row>
    <row r="2205" s="379" customFormat="1" customHeight="1" spans="5:10">
      <c r="E2205" s="232"/>
      <c r="F2205" s="385"/>
      <c r="G2205" s="232"/>
      <c r="H2205" s="385"/>
      <c r="I2205" s="385"/>
      <c r="J2205" s="385"/>
    </row>
    <row r="2206" s="379" customFormat="1" customHeight="1" spans="5:10">
      <c r="E2206" s="232"/>
      <c r="F2206" s="385"/>
      <c r="G2206" s="232"/>
      <c r="H2206" s="385"/>
      <c r="I2206" s="385"/>
      <c r="J2206" s="385"/>
    </row>
    <row r="2207" s="379" customFormat="1" customHeight="1" spans="5:10">
      <c r="E2207" s="232"/>
      <c r="F2207" s="385"/>
      <c r="G2207" s="232"/>
      <c r="H2207" s="385"/>
      <c r="I2207" s="385"/>
      <c r="J2207" s="385"/>
    </row>
    <row r="2208" s="379" customFormat="1" customHeight="1" spans="5:10">
      <c r="E2208" s="232"/>
      <c r="F2208" s="385"/>
      <c r="G2208" s="232"/>
      <c r="H2208" s="385"/>
      <c r="I2208" s="385"/>
      <c r="J2208" s="385"/>
    </row>
    <row r="2209" s="379" customFormat="1" customHeight="1" spans="5:10">
      <c r="E2209" s="232"/>
      <c r="F2209" s="385"/>
      <c r="G2209" s="232"/>
      <c r="H2209" s="385"/>
      <c r="I2209" s="385"/>
      <c r="J2209" s="385"/>
    </row>
    <row r="2210" s="379" customFormat="1" customHeight="1" spans="5:10">
      <c r="E2210" s="232"/>
      <c r="F2210" s="385"/>
      <c r="G2210" s="232"/>
      <c r="H2210" s="385"/>
      <c r="I2210" s="385"/>
      <c r="J2210" s="385"/>
    </row>
    <row r="2211" s="379" customFormat="1" customHeight="1" spans="5:10">
      <c r="E2211" s="232"/>
      <c r="F2211" s="385"/>
      <c r="G2211" s="232"/>
      <c r="H2211" s="385"/>
      <c r="I2211" s="385"/>
      <c r="J2211" s="385"/>
    </row>
    <row r="2212" s="379" customFormat="1" customHeight="1" spans="5:10">
      <c r="E2212" s="232"/>
      <c r="F2212" s="385"/>
      <c r="G2212" s="232"/>
      <c r="H2212" s="385"/>
      <c r="I2212" s="385"/>
      <c r="J2212" s="385"/>
    </row>
    <row r="2213" s="379" customFormat="1" customHeight="1" spans="5:10">
      <c r="E2213" s="232"/>
      <c r="F2213" s="385"/>
      <c r="G2213" s="232"/>
      <c r="H2213" s="385"/>
      <c r="I2213" s="385"/>
      <c r="J2213" s="385"/>
    </row>
    <row r="2214" s="379" customFormat="1" customHeight="1" spans="5:10">
      <c r="E2214" s="232"/>
      <c r="F2214" s="385"/>
      <c r="G2214" s="232"/>
      <c r="H2214" s="385"/>
      <c r="I2214" s="385"/>
      <c r="J2214" s="385"/>
    </row>
    <row r="2215" s="379" customFormat="1" customHeight="1" spans="5:10">
      <c r="E2215" s="232"/>
      <c r="F2215" s="385"/>
      <c r="G2215" s="232"/>
      <c r="H2215" s="385"/>
      <c r="I2215" s="385"/>
      <c r="J2215" s="385"/>
    </row>
    <row r="2216" s="379" customFormat="1" customHeight="1" spans="5:10">
      <c r="E2216" s="232"/>
      <c r="F2216" s="385"/>
      <c r="G2216" s="232"/>
      <c r="H2216" s="385"/>
      <c r="I2216" s="385"/>
      <c r="J2216" s="385"/>
    </row>
    <row r="2217" s="379" customFormat="1" customHeight="1" spans="5:10">
      <c r="E2217" s="232"/>
      <c r="F2217" s="385"/>
      <c r="G2217" s="232"/>
      <c r="H2217" s="385"/>
      <c r="I2217" s="385"/>
      <c r="J2217" s="385"/>
    </row>
    <row r="2218" s="379" customFormat="1" customHeight="1" spans="5:10">
      <c r="E2218" s="232"/>
      <c r="F2218" s="385"/>
      <c r="G2218" s="232"/>
      <c r="H2218" s="385"/>
      <c r="I2218" s="385"/>
      <c r="J2218" s="385"/>
    </row>
    <row r="2219" s="379" customFormat="1" customHeight="1" spans="5:10">
      <c r="E2219" s="232"/>
      <c r="F2219" s="385"/>
      <c r="G2219" s="232"/>
      <c r="H2219" s="385"/>
      <c r="I2219" s="385"/>
      <c r="J2219" s="385"/>
    </row>
    <row r="2220" s="379" customFormat="1" customHeight="1" spans="5:10">
      <c r="E2220" s="232"/>
      <c r="F2220" s="385"/>
      <c r="G2220" s="232"/>
      <c r="H2220" s="385"/>
      <c r="I2220" s="385"/>
      <c r="J2220" s="385"/>
    </row>
    <row r="2221" s="379" customFormat="1" customHeight="1" spans="5:10">
      <c r="E2221" s="232"/>
      <c r="F2221" s="385"/>
      <c r="G2221" s="232"/>
      <c r="H2221" s="385"/>
      <c r="I2221" s="385"/>
      <c r="J2221" s="385"/>
    </row>
    <row r="2222" s="379" customFormat="1" customHeight="1" spans="5:10">
      <c r="E2222" s="232"/>
      <c r="F2222" s="385"/>
      <c r="G2222" s="232"/>
      <c r="H2222" s="385"/>
      <c r="I2222" s="385"/>
      <c r="J2222" s="385"/>
    </row>
    <row r="2223" s="379" customFormat="1" customHeight="1" spans="5:10">
      <c r="E2223" s="232"/>
      <c r="F2223" s="385"/>
      <c r="G2223" s="232"/>
      <c r="H2223" s="385"/>
      <c r="I2223" s="385"/>
      <c r="J2223" s="385"/>
    </row>
    <row r="2224" s="379" customFormat="1" customHeight="1" spans="5:10">
      <c r="E2224" s="232"/>
      <c r="F2224" s="385"/>
      <c r="G2224" s="232"/>
      <c r="H2224" s="385"/>
      <c r="I2224" s="385"/>
      <c r="J2224" s="385"/>
    </row>
    <row r="2225" s="379" customFormat="1" customHeight="1" spans="5:10">
      <c r="E2225" s="232"/>
      <c r="F2225" s="385"/>
      <c r="G2225" s="232"/>
      <c r="H2225" s="385"/>
      <c r="I2225" s="385"/>
      <c r="J2225" s="385"/>
    </row>
    <row r="2226" s="379" customFormat="1" customHeight="1" spans="5:10">
      <c r="E2226" s="232"/>
      <c r="F2226" s="385"/>
      <c r="G2226" s="232"/>
      <c r="H2226" s="385"/>
      <c r="I2226" s="385"/>
      <c r="J2226" s="385"/>
    </row>
    <row r="2227" s="379" customFormat="1" customHeight="1" spans="5:10">
      <c r="E2227" s="232"/>
      <c r="F2227" s="385"/>
      <c r="G2227" s="232"/>
      <c r="H2227" s="385"/>
      <c r="I2227" s="385"/>
      <c r="J2227" s="385"/>
    </row>
    <row r="2228" s="379" customFormat="1" customHeight="1" spans="5:10">
      <c r="E2228" s="232"/>
      <c r="F2228" s="385"/>
      <c r="G2228" s="232"/>
      <c r="H2228" s="385"/>
      <c r="I2228" s="385"/>
      <c r="J2228" s="385"/>
    </row>
    <row r="2229" s="379" customFormat="1" customHeight="1" spans="5:10">
      <c r="E2229" s="232"/>
      <c r="F2229" s="385"/>
      <c r="G2229" s="232"/>
      <c r="H2229" s="385"/>
      <c r="I2229" s="385"/>
      <c r="J2229" s="385"/>
    </row>
    <row r="2230" s="379" customFormat="1" customHeight="1" spans="5:10">
      <c r="E2230" s="232"/>
      <c r="F2230" s="385"/>
      <c r="G2230" s="232"/>
      <c r="H2230" s="385"/>
      <c r="I2230" s="385"/>
      <c r="J2230" s="385"/>
    </row>
    <row r="2231" s="379" customFormat="1" customHeight="1" spans="5:10">
      <c r="E2231" s="232"/>
      <c r="F2231" s="385"/>
      <c r="G2231" s="232"/>
      <c r="H2231" s="385"/>
      <c r="I2231" s="385"/>
      <c r="J2231" s="385"/>
    </row>
    <row r="2232" s="379" customFormat="1" customHeight="1" spans="5:10">
      <c r="E2232" s="232"/>
      <c r="F2232" s="385"/>
      <c r="G2232" s="232"/>
      <c r="H2232" s="385"/>
      <c r="I2232" s="385"/>
      <c r="J2232" s="385"/>
    </row>
    <row r="2233" s="379" customFormat="1" customHeight="1" spans="5:10">
      <c r="E2233" s="232"/>
      <c r="F2233" s="385"/>
      <c r="G2233" s="232"/>
      <c r="H2233" s="385"/>
      <c r="I2233" s="385"/>
      <c r="J2233" s="385"/>
    </row>
    <row r="2234" s="379" customFormat="1" customHeight="1" spans="5:10">
      <c r="E2234" s="232"/>
      <c r="F2234" s="385"/>
      <c r="G2234" s="232"/>
      <c r="H2234" s="385"/>
      <c r="I2234" s="385"/>
      <c r="J2234" s="385"/>
    </row>
    <row r="2235" s="379" customFormat="1" customHeight="1" spans="5:10">
      <c r="E2235" s="232"/>
      <c r="F2235" s="385"/>
      <c r="G2235" s="232"/>
      <c r="H2235" s="385"/>
      <c r="I2235" s="385"/>
      <c r="J2235" s="385"/>
    </row>
    <row r="2236" s="379" customFormat="1" customHeight="1" spans="5:10">
      <c r="E2236" s="232"/>
      <c r="F2236" s="385"/>
      <c r="G2236" s="232"/>
      <c r="H2236" s="385"/>
      <c r="I2236" s="385"/>
      <c r="J2236" s="385"/>
    </row>
    <row r="2237" s="379" customFormat="1" customHeight="1" spans="5:10">
      <c r="E2237" s="232"/>
      <c r="F2237" s="385"/>
      <c r="G2237" s="232"/>
      <c r="H2237" s="385"/>
      <c r="I2237" s="385"/>
      <c r="J2237" s="385"/>
    </row>
    <row r="2238" s="379" customFormat="1" customHeight="1" spans="5:10">
      <c r="E2238" s="232"/>
      <c r="F2238" s="385"/>
      <c r="G2238" s="232"/>
      <c r="H2238" s="385"/>
      <c r="I2238" s="385"/>
      <c r="J2238" s="385"/>
    </row>
    <row r="2239" s="379" customFormat="1" customHeight="1" spans="5:10">
      <c r="E2239" s="232"/>
      <c r="F2239" s="385"/>
      <c r="G2239" s="232"/>
      <c r="H2239" s="385"/>
      <c r="I2239" s="385"/>
      <c r="J2239" s="385"/>
    </row>
    <row r="2240" s="379" customFormat="1" customHeight="1" spans="5:10">
      <c r="E2240" s="232"/>
      <c r="F2240" s="385"/>
      <c r="G2240" s="232"/>
      <c r="H2240" s="385"/>
      <c r="I2240" s="385"/>
      <c r="J2240" s="385"/>
    </row>
    <row r="2241" s="379" customFormat="1" customHeight="1" spans="5:10">
      <c r="E2241" s="232"/>
      <c r="F2241" s="385"/>
      <c r="G2241" s="232"/>
      <c r="H2241" s="385"/>
      <c r="I2241" s="385"/>
      <c r="J2241" s="385"/>
    </row>
    <row r="2242" s="379" customFormat="1" customHeight="1" spans="5:10">
      <c r="E2242" s="232"/>
      <c r="F2242" s="385"/>
      <c r="G2242" s="232"/>
      <c r="H2242" s="385"/>
      <c r="I2242" s="385"/>
      <c r="J2242" s="385"/>
    </row>
    <row r="2243" s="379" customFormat="1" customHeight="1" spans="5:10">
      <c r="E2243" s="232"/>
      <c r="F2243" s="385"/>
      <c r="G2243" s="232"/>
      <c r="H2243" s="385"/>
      <c r="I2243" s="385"/>
      <c r="J2243" s="385"/>
    </row>
    <row r="2244" s="379" customFormat="1" customHeight="1" spans="5:10">
      <c r="E2244" s="232"/>
      <c r="F2244" s="385"/>
      <c r="G2244" s="232"/>
      <c r="H2244" s="385"/>
      <c r="I2244" s="385"/>
      <c r="J2244" s="385"/>
    </row>
    <row r="2245" s="379" customFormat="1" customHeight="1" spans="5:10">
      <c r="E2245" s="232"/>
      <c r="F2245" s="385"/>
      <c r="G2245" s="232"/>
      <c r="H2245" s="385"/>
      <c r="I2245" s="385"/>
      <c r="J2245" s="385"/>
    </row>
    <row r="2246" s="379" customFormat="1" customHeight="1" spans="5:10">
      <c r="E2246" s="232"/>
      <c r="F2246" s="385"/>
      <c r="G2246" s="232"/>
      <c r="H2246" s="385"/>
      <c r="I2246" s="385"/>
      <c r="J2246" s="385"/>
    </row>
    <row r="2247" s="379" customFormat="1" customHeight="1" spans="5:10">
      <c r="E2247" s="232"/>
      <c r="F2247" s="385"/>
      <c r="G2247" s="232"/>
      <c r="H2247" s="385"/>
      <c r="I2247" s="385"/>
      <c r="J2247" s="385"/>
    </row>
    <row r="2248" s="379" customFormat="1" customHeight="1" spans="5:10">
      <c r="E2248" s="232"/>
      <c r="F2248" s="385"/>
      <c r="G2248" s="232"/>
      <c r="H2248" s="385"/>
      <c r="I2248" s="385"/>
      <c r="J2248" s="385"/>
    </row>
    <row r="2249" s="379" customFormat="1" customHeight="1" spans="5:10">
      <c r="E2249" s="232"/>
      <c r="F2249" s="385"/>
      <c r="G2249" s="232"/>
      <c r="H2249" s="385"/>
      <c r="I2249" s="385"/>
      <c r="J2249" s="385"/>
    </row>
    <row r="2250" s="379" customFormat="1" customHeight="1" spans="5:10">
      <c r="E2250" s="232"/>
      <c r="F2250" s="385"/>
      <c r="G2250" s="232"/>
      <c r="H2250" s="385"/>
      <c r="I2250" s="385"/>
      <c r="J2250" s="385"/>
    </row>
    <row r="2251" s="379" customFormat="1" customHeight="1" spans="5:10">
      <c r="E2251" s="232"/>
      <c r="F2251" s="385"/>
      <c r="G2251" s="232"/>
      <c r="H2251" s="385"/>
      <c r="I2251" s="385"/>
      <c r="J2251" s="385"/>
    </row>
    <row r="2252" s="379" customFormat="1" customHeight="1" spans="5:10">
      <c r="E2252" s="232"/>
      <c r="F2252" s="385"/>
      <c r="G2252" s="232"/>
      <c r="H2252" s="385"/>
      <c r="I2252" s="385"/>
      <c r="J2252" s="385"/>
    </row>
    <row r="2253" s="379" customFormat="1" customHeight="1" spans="5:10">
      <c r="E2253" s="232"/>
      <c r="F2253" s="385"/>
      <c r="G2253" s="232"/>
      <c r="H2253" s="385"/>
      <c r="I2253" s="385"/>
      <c r="J2253" s="385"/>
    </row>
    <row r="2254" s="379" customFormat="1" customHeight="1" spans="5:10">
      <c r="E2254" s="232"/>
      <c r="F2254" s="385"/>
      <c r="G2254" s="232"/>
      <c r="H2254" s="385"/>
      <c r="I2254" s="385"/>
      <c r="J2254" s="385"/>
    </row>
    <row r="2255" s="379" customFormat="1" customHeight="1" spans="5:10">
      <c r="E2255" s="232"/>
      <c r="F2255" s="385"/>
      <c r="G2255" s="232"/>
      <c r="H2255" s="385"/>
      <c r="I2255" s="385"/>
      <c r="J2255" s="385"/>
    </row>
    <row r="2256" s="379" customFormat="1" customHeight="1" spans="5:10">
      <c r="E2256" s="232"/>
      <c r="F2256" s="385"/>
      <c r="G2256" s="232"/>
      <c r="H2256" s="385"/>
      <c r="I2256" s="385"/>
      <c r="J2256" s="385"/>
    </row>
    <row r="2257" s="379" customFormat="1" customHeight="1" spans="5:10">
      <c r="E2257" s="232"/>
      <c r="F2257" s="385"/>
      <c r="G2257" s="232"/>
      <c r="H2257" s="385"/>
      <c r="I2257" s="385"/>
      <c r="J2257" s="385"/>
    </row>
    <row r="2258" s="379" customFormat="1" customHeight="1" spans="5:10">
      <c r="E2258" s="232"/>
      <c r="F2258" s="385"/>
      <c r="G2258" s="232"/>
      <c r="H2258" s="385"/>
      <c r="I2258" s="385"/>
      <c r="J2258" s="385"/>
    </row>
    <row r="2259" s="379" customFormat="1" customHeight="1" spans="5:10">
      <c r="E2259" s="232"/>
      <c r="F2259" s="385"/>
      <c r="G2259" s="232"/>
      <c r="H2259" s="385"/>
      <c r="I2259" s="385"/>
      <c r="J2259" s="385"/>
    </row>
    <row r="2260" s="379" customFormat="1" customHeight="1" spans="5:10">
      <c r="E2260" s="232"/>
      <c r="F2260" s="385"/>
      <c r="G2260" s="232"/>
      <c r="H2260" s="385"/>
      <c r="I2260" s="385"/>
      <c r="J2260" s="385"/>
    </row>
    <row r="2261" s="379" customFormat="1" customHeight="1" spans="5:10">
      <c r="E2261" s="232"/>
      <c r="F2261" s="385"/>
      <c r="G2261" s="232"/>
      <c r="H2261" s="385"/>
      <c r="I2261" s="385"/>
      <c r="J2261" s="385"/>
    </row>
    <row r="2262" s="379" customFormat="1" customHeight="1" spans="5:10">
      <c r="E2262" s="232"/>
      <c r="F2262" s="385"/>
      <c r="G2262" s="232"/>
      <c r="H2262" s="385"/>
      <c r="I2262" s="385"/>
      <c r="J2262" s="385"/>
    </row>
    <row r="2263" s="379" customFormat="1" customHeight="1" spans="5:10">
      <c r="E2263" s="232"/>
      <c r="F2263" s="385"/>
      <c r="G2263" s="232"/>
      <c r="H2263" s="385"/>
      <c r="I2263" s="385"/>
      <c r="J2263" s="385"/>
    </row>
    <row r="2264" s="379" customFormat="1" customHeight="1" spans="5:10">
      <c r="E2264" s="232"/>
      <c r="F2264" s="385"/>
      <c r="G2264" s="232"/>
      <c r="H2264" s="385"/>
      <c r="I2264" s="385"/>
      <c r="J2264" s="385"/>
    </row>
    <row r="2265" s="379" customFormat="1" customHeight="1" spans="5:10">
      <c r="E2265" s="232"/>
      <c r="F2265" s="385"/>
      <c r="G2265" s="232"/>
      <c r="H2265" s="385"/>
      <c r="I2265" s="385"/>
      <c r="J2265" s="385"/>
    </row>
    <row r="2266" s="379" customFormat="1" customHeight="1" spans="5:10">
      <c r="E2266" s="232"/>
      <c r="F2266" s="385"/>
      <c r="G2266" s="232"/>
      <c r="H2266" s="385"/>
      <c r="I2266" s="385"/>
      <c r="J2266" s="385"/>
    </row>
    <row r="2267" s="379" customFormat="1" customHeight="1" spans="5:10">
      <c r="E2267" s="232"/>
      <c r="F2267" s="385"/>
      <c r="G2267" s="232"/>
      <c r="H2267" s="385"/>
      <c r="I2267" s="385"/>
      <c r="J2267" s="385"/>
    </row>
    <row r="2268" s="379" customFormat="1" customHeight="1" spans="5:10">
      <c r="E2268" s="232"/>
      <c r="F2268" s="385"/>
      <c r="G2268" s="232"/>
      <c r="H2268" s="385"/>
      <c r="I2268" s="385"/>
      <c r="J2268" s="385"/>
    </row>
    <row r="2269" s="379" customFormat="1" customHeight="1" spans="5:10">
      <c r="E2269" s="232"/>
      <c r="F2269" s="385"/>
      <c r="G2269" s="232"/>
      <c r="H2269" s="385"/>
      <c r="I2269" s="385"/>
      <c r="J2269" s="385"/>
    </row>
    <row r="2270" s="379" customFormat="1" customHeight="1" spans="5:10">
      <c r="E2270" s="232"/>
      <c r="F2270" s="385"/>
      <c r="G2270" s="232"/>
      <c r="H2270" s="385"/>
      <c r="I2270" s="385"/>
      <c r="J2270" s="385"/>
    </row>
    <row r="2271" s="379" customFormat="1" customHeight="1" spans="5:10">
      <c r="E2271" s="232"/>
      <c r="F2271" s="385"/>
      <c r="G2271" s="232"/>
      <c r="H2271" s="385"/>
      <c r="I2271" s="385"/>
      <c r="J2271" s="385"/>
    </row>
    <row r="2272" s="379" customFormat="1" customHeight="1" spans="5:10">
      <c r="E2272" s="232"/>
      <c r="F2272" s="385"/>
      <c r="G2272" s="232"/>
      <c r="H2272" s="385"/>
      <c r="I2272" s="385"/>
      <c r="J2272" s="385"/>
    </row>
    <row r="2273" s="379" customFormat="1" customHeight="1" spans="5:10">
      <c r="E2273" s="232"/>
      <c r="F2273" s="385"/>
      <c r="G2273" s="232"/>
      <c r="H2273" s="385"/>
      <c r="I2273" s="385"/>
      <c r="J2273" s="385"/>
    </row>
    <row r="2274" s="379" customFormat="1" customHeight="1" spans="5:10">
      <c r="E2274" s="232"/>
      <c r="F2274" s="385"/>
      <c r="G2274" s="232"/>
      <c r="H2274" s="385"/>
      <c r="I2274" s="385"/>
      <c r="J2274" s="385"/>
    </row>
    <row r="2275" s="379" customFormat="1" customHeight="1" spans="5:10">
      <c r="E2275" s="232"/>
      <c r="F2275" s="385"/>
      <c r="G2275" s="232"/>
      <c r="H2275" s="385"/>
      <c r="I2275" s="385"/>
      <c r="J2275" s="385"/>
    </row>
    <row r="2276" s="379" customFormat="1" customHeight="1" spans="5:10">
      <c r="E2276" s="232"/>
      <c r="F2276" s="385"/>
      <c r="G2276" s="232"/>
      <c r="H2276" s="385"/>
      <c r="I2276" s="385"/>
      <c r="J2276" s="385"/>
    </row>
    <row r="2277" s="379" customFormat="1" customHeight="1" spans="5:10">
      <c r="E2277" s="232"/>
      <c r="F2277" s="385"/>
      <c r="G2277" s="232"/>
      <c r="H2277" s="385"/>
      <c r="I2277" s="385"/>
      <c r="J2277" s="385"/>
    </row>
    <row r="2278" s="379" customFormat="1" customHeight="1" spans="5:10">
      <c r="E2278" s="232"/>
      <c r="F2278" s="385"/>
      <c r="G2278" s="232"/>
      <c r="H2278" s="385"/>
      <c r="I2278" s="385"/>
      <c r="J2278" s="385"/>
    </row>
    <row r="2279" s="379" customFormat="1" customHeight="1" spans="5:10">
      <c r="E2279" s="232"/>
      <c r="F2279" s="385"/>
      <c r="G2279" s="232"/>
      <c r="H2279" s="385"/>
      <c r="I2279" s="385"/>
      <c r="J2279" s="385"/>
    </row>
    <row r="2280" s="379" customFormat="1" customHeight="1" spans="5:10">
      <c r="E2280" s="232"/>
      <c r="F2280" s="385"/>
      <c r="G2280" s="232"/>
      <c r="H2280" s="385"/>
      <c r="I2280" s="385"/>
      <c r="J2280" s="385"/>
    </row>
    <row r="2281" s="379" customFormat="1" customHeight="1" spans="5:10">
      <c r="E2281" s="232"/>
      <c r="F2281" s="385"/>
      <c r="G2281" s="232"/>
      <c r="H2281" s="385"/>
      <c r="I2281" s="385"/>
      <c r="J2281" s="385"/>
    </row>
    <row r="2282" s="379" customFormat="1" customHeight="1" spans="5:10">
      <c r="E2282" s="232"/>
      <c r="F2282" s="385"/>
      <c r="G2282" s="232"/>
      <c r="H2282" s="385"/>
      <c r="I2282" s="385"/>
      <c r="J2282" s="385"/>
    </row>
    <row r="2283" s="379" customFormat="1" customHeight="1" spans="5:10">
      <c r="E2283" s="232"/>
      <c r="F2283" s="385"/>
      <c r="G2283" s="232"/>
      <c r="H2283" s="385"/>
      <c r="I2283" s="385"/>
      <c r="J2283" s="385"/>
    </row>
    <row r="2284" s="379" customFormat="1" customHeight="1" spans="5:10">
      <c r="E2284" s="232"/>
      <c r="F2284" s="385"/>
      <c r="G2284" s="232"/>
      <c r="H2284" s="385"/>
      <c r="I2284" s="385"/>
      <c r="J2284" s="385"/>
    </row>
    <row r="2285" s="379" customFormat="1" customHeight="1" spans="5:10">
      <c r="E2285" s="232"/>
      <c r="F2285" s="385"/>
      <c r="G2285" s="232"/>
      <c r="H2285" s="385"/>
      <c r="I2285" s="385"/>
      <c r="J2285" s="385"/>
    </row>
    <row r="2286" s="379" customFormat="1" customHeight="1" spans="5:10">
      <c r="E2286" s="232"/>
      <c r="F2286" s="385"/>
      <c r="G2286" s="232"/>
      <c r="H2286" s="385"/>
      <c r="I2286" s="385"/>
      <c r="J2286" s="385"/>
    </row>
    <row r="2287" s="379" customFormat="1" customHeight="1" spans="5:10">
      <c r="E2287" s="232"/>
      <c r="F2287" s="385"/>
      <c r="G2287" s="232"/>
      <c r="H2287" s="385"/>
      <c r="I2287" s="385"/>
      <c r="J2287" s="385"/>
    </row>
    <row r="2288" s="379" customFormat="1" customHeight="1" spans="5:10">
      <c r="E2288" s="232"/>
      <c r="F2288" s="385"/>
      <c r="G2288" s="232"/>
      <c r="H2288" s="385"/>
      <c r="I2288" s="385"/>
      <c r="J2288" s="385"/>
    </row>
    <row r="2289" s="379" customFormat="1" customHeight="1" spans="5:10">
      <c r="E2289" s="232"/>
      <c r="F2289" s="385"/>
      <c r="G2289" s="232"/>
      <c r="H2289" s="385"/>
      <c r="I2289" s="385"/>
      <c r="J2289" s="385"/>
    </row>
    <row r="2290" s="379" customFormat="1" customHeight="1" spans="5:10">
      <c r="E2290" s="232"/>
      <c r="F2290" s="385"/>
      <c r="G2290" s="232"/>
      <c r="H2290" s="385"/>
      <c r="I2290" s="385"/>
      <c r="J2290" s="385"/>
    </row>
    <row r="2291" s="379" customFormat="1" customHeight="1" spans="5:10">
      <c r="E2291" s="232"/>
      <c r="F2291" s="385"/>
      <c r="G2291" s="232"/>
      <c r="H2291" s="385"/>
      <c r="I2291" s="385"/>
      <c r="J2291" s="385"/>
    </row>
    <row r="2292" s="379" customFormat="1" customHeight="1" spans="5:10">
      <c r="E2292" s="232"/>
      <c r="F2292" s="385"/>
      <c r="G2292" s="232"/>
      <c r="H2292" s="385"/>
      <c r="I2292" s="385"/>
      <c r="J2292" s="385"/>
    </row>
    <row r="2293" s="379" customFormat="1" customHeight="1" spans="5:10">
      <c r="E2293" s="232"/>
      <c r="F2293" s="385"/>
      <c r="G2293" s="232"/>
      <c r="H2293" s="385"/>
      <c r="I2293" s="385"/>
      <c r="J2293" s="385"/>
    </row>
    <row r="2294" s="379" customFormat="1" customHeight="1" spans="5:10">
      <c r="E2294" s="232"/>
      <c r="F2294" s="385"/>
      <c r="G2294" s="232"/>
      <c r="H2294" s="385"/>
      <c r="I2294" s="385"/>
      <c r="J2294" s="385"/>
    </row>
    <row r="2295" s="379" customFormat="1" customHeight="1" spans="5:10">
      <c r="E2295" s="232"/>
      <c r="F2295" s="385"/>
      <c r="G2295" s="232"/>
      <c r="H2295" s="385"/>
      <c r="I2295" s="385"/>
      <c r="J2295" s="385"/>
    </row>
    <row r="2296" s="379" customFormat="1" customHeight="1" spans="5:10">
      <c r="E2296" s="232"/>
      <c r="F2296" s="385"/>
      <c r="G2296" s="232"/>
      <c r="H2296" s="385"/>
      <c r="I2296" s="385"/>
      <c r="J2296" s="385"/>
    </row>
    <row r="2297" s="379" customFormat="1" customHeight="1" spans="5:10">
      <c r="E2297" s="232"/>
      <c r="F2297" s="385"/>
      <c r="G2297" s="232"/>
      <c r="H2297" s="385"/>
      <c r="I2297" s="385"/>
      <c r="J2297" s="385"/>
    </row>
    <row r="2298" s="379" customFormat="1" customHeight="1" spans="5:10">
      <c r="E2298" s="232"/>
      <c r="F2298" s="385"/>
      <c r="G2298" s="232"/>
      <c r="H2298" s="385"/>
      <c r="I2298" s="385"/>
      <c r="J2298" s="385"/>
    </row>
    <row r="2299" s="379" customFormat="1" customHeight="1" spans="5:10">
      <c r="E2299" s="232"/>
      <c r="F2299" s="385"/>
      <c r="G2299" s="232"/>
      <c r="H2299" s="385"/>
      <c r="I2299" s="385"/>
      <c r="J2299" s="385"/>
    </row>
    <row r="2300" s="379" customFormat="1" customHeight="1" spans="5:10">
      <c r="E2300" s="232"/>
      <c r="F2300" s="385"/>
      <c r="G2300" s="232"/>
      <c r="H2300" s="385"/>
      <c r="I2300" s="385"/>
      <c r="J2300" s="385"/>
    </row>
    <row r="2301" s="379" customFormat="1" customHeight="1" spans="5:10">
      <c r="E2301" s="232"/>
      <c r="F2301" s="385"/>
      <c r="G2301" s="232"/>
      <c r="H2301" s="385"/>
      <c r="I2301" s="385"/>
      <c r="J2301" s="385"/>
    </row>
    <row r="2302" s="379" customFormat="1" customHeight="1" spans="5:10">
      <c r="E2302" s="232"/>
      <c r="F2302" s="385"/>
      <c r="G2302" s="232"/>
      <c r="H2302" s="385"/>
      <c r="I2302" s="385"/>
      <c r="J2302" s="385"/>
    </row>
    <row r="2303" s="379" customFormat="1" customHeight="1" spans="5:10">
      <c r="E2303" s="232"/>
      <c r="F2303" s="385"/>
      <c r="G2303" s="232"/>
      <c r="H2303" s="385"/>
      <c r="I2303" s="385"/>
      <c r="J2303" s="385"/>
    </row>
    <row r="2304" s="379" customFormat="1" customHeight="1" spans="5:10">
      <c r="E2304" s="232"/>
      <c r="F2304" s="385"/>
      <c r="G2304" s="232"/>
      <c r="H2304" s="385"/>
      <c r="I2304" s="385"/>
      <c r="J2304" s="385"/>
    </row>
    <row r="2305" s="379" customFormat="1" customHeight="1" spans="5:10">
      <c r="E2305" s="232"/>
      <c r="F2305" s="385"/>
      <c r="G2305" s="232"/>
      <c r="H2305" s="385"/>
      <c r="I2305" s="385"/>
      <c r="J2305" s="385"/>
    </row>
    <row r="2306" s="379" customFormat="1" customHeight="1" spans="5:10">
      <c r="E2306" s="232"/>
      <c r="F2306" s="385"/>
      <c r="G2306" s="232"/>
      <c r="H2306" s="385"/>
      <c r="I2306" s="385"/>
      <c r="J2306" s="385"/>
    </row>
    <row r="2307" s="379" customFormat="1" customHeight="1" spans="5:10">
      <c r="E2307" s="232"/>
      <c r="F2307" s="385"/>
      <c r="G2307" s="232"/>
      <c r="H2307" s="385"/>
      <c r="I2307" s="385"/>
      <c r="J2307" s="385"/>
    </row>
    <row r="2308" s="379" customFormat="1" customHeight="1" spans="5:10">
      <c r="E2308" s="232"/>
      <c r="F2308" s="385"/>
      <c r="G2308" s="232"/>
      <c r="H2308" s="385"/>
      <c r="I2308" s="385"/>
      <c r="J2308" s="385"/>
    </row>
    <row r="2309" s="379" customFormat="1" customHeight="1" spans="5:10">
      <c r="E2309" s="232"/>
      <c r="F2309" s="385"/>
      <c r="G2309" s="232"/>
      <c r="H2309" s="385"/>
      <c r="I2309" s="385"/>
      <c r="J2309" s="385"/>
    </row>
    <row r="2310" s="379" customFormat="1" customHeight="1" spans="5:10">
      <c r="E2310" s="232"/>
      <c r="F2310" s="385"/>
      <c r="G2310" s="232"/>
      <c r="H2310" s="385"/>
      <c r="I2310" s="385"/>
      <c r="J2310" s="385"/>
    </row>
    <row r="2311" s="379" customFormat="1" customHeight="1" spans="5:10">
      <c r="E2311" s="232"/>
      <c r="F2311" s="385"/>
      <c r="G2311" s="232"/>
      <c r="H2311" s="385"/>
      <c r="I2311" s="385"/>
      <c r="J2311" s="385"/>
    </row>
    <row r="2312" s="379" customFormat="1" customHeight="1" spans="5:10">
      <c r="E2312" s="232"/>
      <c r="F2312" s="385"/>
      <c r="G2312" s="232"/>
      <c r="H2312" s="385"/>
      <c r="I2312" s="385"/>
      <c r="J2312" s="385"/>
    </row>
    <row r="2313" s="379" customFormat="1" customHeight="1" spans="5:10">
      <c r="E2313" s="232"/>
      <c r="F2313" s="385"/>
      <c r="G2313" s="232"/>
      <c r="H2313" s="385"/>
      <c r="I2313" s="385"/>
      <c r="J2313" s="385"/>
    </row>
    <row r="2314" s="379" customFormat="1" customHeight="1" spans="5:10">
      <c r="E2314" s="232"/>
      <c r="F2314" s="385"/>
      <c r="G2314" s="232"/>
      <c r="H2314" s="385"/>
      <c r="I2314" s="385"/>
      <c r="J2314" s="385"/>
    </row>
    <row r="2315" s="379" customFormat="1" customHeight="1" spans="5:10">
      <c r="E2315" s="232"/>
      <c r="F2315" s="385"/>
      <c r="G2315" s="232"/>
      <c r="H2315" s="385"/>
      <c r="I2315" s="385"/>
      <c r="J2315" s="385"/>
    </row>
    <row r="2316" s="379" customFormat="1" customHeight="1" spans="5:10">
      <c r="E2316" s="232"/>
      <c r="F2316" s="385"/>
      <c r="G2316" s="232"/>
      <c r="H2316" s="385"/>
      <c r="I2316" s="385"/>
      <c r="J2316" s="385"/>
    </row>
    <row r="2317" s="379" customFormat="1" customHeight="1" spans="5:10">
      <c r="E2317" s="232"/>
      <c r="F2317" s="385"/>
      <c r="G2317" s="232"/>
      <c r="H2317" s="385"/>
      <c r="I2317" s="385"/>
      <c r="J2317" s="385"/>
    </row>
    <row r="2318" s="379" customFormat="1" customHeight="1" spans="5:10">
      <c r="E2318" s="232"/>
      <c r="F2318" s="385"/>
      <c r="G2318" s="232"/>
      <c r="H2318" s="385"/>
      <c r="I2318" s="385"/>
      <c r="J2318" s="385"/>
    </row>
    <row r="2319" s="379" customFormat="1" customHeight="1" spans="5:10">
      <c r="E2319" s="232"/>
      <c r="F2319" s="385"/>
      <c r="G2319" s="232"/>
      <c r="H2319" s="385"/>
      <c r="I2319" s="385"/>
      <c r="J2319" s="385"/>
    </row>
    <row r="2320" s="379" customFormat="1" customHeight="1" spans="5:10">
      <c r="E2320" s="232"/>
      <c r="F2320" s="385"/>
      <c r="G2320" s="232"/>
      <c r="H2320" s="385"/>
      <c r="I2320" s="385"/>
      <c r="J2320" s="385"/>
    </row>
    <row r="2321" s="379" customFormat="1" customHeight="1" spans="5:10">
      <c r="E2321" s="232"/>
      <c r="F2321" s="385"/>
      <c r="G2321" s="232"/>
      <c r="H2321" s="385"/>
      <c r="I2321" s="385"/>
      <c r="J2321" s="385"/>
    </row>
    <row r="2322" s="379" customFormat="1" customHeight="1" spans="5:10">
      <c r="E2322" s="232"/>
      <c r="F2322" s="385"/>
      <c r="G2322" s="232"/>
      <c r="H2322" s="385"/>
      <c r="I2322" s="385"/>
      <c r="J2322" s="385"/>
    </row>
    <row r="2323" s="379" customFormat="1" customHeight="1" spans="5:10">
      <c r="E2323" s="232"/>
      <c r="F2323" s="385"/>
      <c r="G2323" s="232"/>
      <c r="H2323" s="385"/>
      <c r="I2323" s="385"/>
      <c r="J2323" s="385"/>
    </row>
    <row r="2324" s="379" customFormat="1" customHeight="1" spans="5:10">
      <c r="E2324" s="232"/>
      <c r="F2324" s="385"/>
      <c r="G2324" s="232"/>
      <c r="H2324" s="385"/>
      <c r="I2324" s="385"/>
      <c r="J2324" s="385"/>
    </row>
    <row r="2325" s="379" customFormat="1" customHeight="1" spans="5:10">
      <c r="E2325" s="232"/>
      <c r="F2325" s="385"/>
      <c r="G2325" s="232"/>
      <c r="H2325" s="385"/>
      <c r="I2325" s="385"/>
      <c r="J2325" s="385"/>
    </row>
    <row r="2326" s="379" customFormat="1" customHeight="1" spans="5:10">
      <c r="E2326" s="232"/>
      <c r="F2326" s="385"/>
      <c r="G2326" s="232"/>
      <c r="H2326" s="385"/>
      <c r="I2326" s="385"/>
      <c r="J2326" s="385"/>
    </row>
    <row r="2327" s="379" customFormat="1" customHeight="1" spans="5:10">
      <c r="E2327" s="232"/>
      <c r="F2327" s="385"/>
      <c r="G2327" s="232"/>
      <c r="H2327" s="385"/>
      <c r="I2327" s="385"/>
      <c r="J2327" s="385"/>
    </row>
    <row r="2328" s="379" customFormat="1" customHeight="1" spans="5:10">
      <c r="E2328" s="232"/>
      <c r="F2328" s="385"/>
      <c r="G2328" s="232"/>
      <c r="H2328" s="385"/>
      <c r="I2328" s="385"/>
      <c r="J2328" s="385"/>
    </row>
    <row r="2329" s="379" customFormat="1" customHeight="1" spans="5:10">
      <c r="E2329" s="232"/>
      <c r="F2329" s="385"/>
      <c r="G2329" s="232"/>
      <c r="H2329" s="385"/>
      <c r="I2329" s="385"/>
      <c r="J2329" s="385"/>
    </row>
    <row r="2330" s="379" customFormat="1" customHeight="1" spans="5:10">
      <c r="E2330" s="232"/>
      <c r="F2330" s="385"/>
      <c r="G2330" s="232"/>
      <c r="H2330" s="385"/>
      <c r="I2330" s="385"/>
      <c r="J2330" s="385"/>
    </row>
    <row r="2331" s="379" customFormat="1" customHeight="1" spans="5:10">
      <c r="E2331" s="232"/>
      <c r="F2331" s="385"/>
      <c r="G2331" s="232"/>
      <c r="H2331" s="385"/>
      <c r="I2331" s="385"/>
      <c r="J2331" s="385"/>
    </row>
    <row r="2332" s="379" customFormat="1" customHeight="1" spans="5:10">
      <c r="E2332" s="232"/>
      <c r="F2332" s="385"/>
      <c r="G2332" s="232"/>
      <c r="H2332" s="385"/>
      <c r="I2332" s="385"/>
      <c r="J2332" s="385"/>
    </row>
    <row r="2333" s="379" customFormat="1" customHeight="1" spans="5:10">
      <c r="E2333" s="232"/>
      <c r="F2333" s="385"/>
      <c r="G2333" s="232"/>
      <c r="H2333" s="385"/>
      <c r="I2333" s="385"/>
      <c r="J2333" s="385"/>
    </row>
    <row r="2334" s="379" customFormat="1" customHeight="1" spans="5:10">
      <c r="E2334" s="232"/>
      <c r="F2334" s="385"/>
      <c r="G2334" s="232"/>
      <c r="H2334" s="385"/>
      <c r="I2334" s="385"/>
      <c r="J2334" s="385"/>
    </row>
    <row r="2335" s="379" customFormat="1" customHeight="1" spans="5:10">
      <c r="E2335" s="232"/>
      <c r="F2335" s="385"/>
      <c r="G2335" s="232"/>
      <c r="H2335" s="385"/>
      <c r="I2335" s="385"/>
      <c r="J2335" s="385"/>
    </row>
    <row r="2336" s="379" customFormat="1" customHeight="1" spans="5:10">
      <c r="E2336" s="232"/>
      <c r="F2336" s="385"/>
      <c r="G2336" s="232"/>
      <c r="H2336" s="385"/>
      <c r="I2336" s="385"/>
      <c r="J2336" s="385"/>
    </row>
    <row r="2337" s="379" customFormat="1" customHeight="1" spans="5:10">
      <c r="E2337" s="232"/>
      <c r="F2337" s="385"/>
      <c r="G2337" s="232"/>
      <c r="H2337" s="385"/>
      <c r="I2337" s="385"/>
      <c r="J2337" s="385"/>
    </row>
    <row r="2338" s="379" customFormat="1" customHeight="1" spans="5:10">
      <c r="E2338" s="232"/>
      <c r="F2338" s="385"/>
      <c r="G2338" s="232"/>
      <c r="H2338" s="385"/>
      <c r="I2338" s="385"/>
      <c r="J2338" s="385"/>
    </row>
    <row r="2339" s="379" customFormat="1" customHeight="1" spans="5:10">
      <c r="E2339" s="232"/>
      <c r="F2339" s="385"/>
      <c r="G2339" s="232"/>
      <c r="H2339" s="385"/>
      <c r="I2339" s="385"/>
      <c r="J2339" s="385"/>
    </row>
    <row r="2340" s="379" customFormat="1" customHeight="1" spans="5:10">
      <c r="E2340" s="232"/>
      <c r="F2340" s="385"/>
      <c r="G2340" s="232"/>
      <c r="H2340" s="385"/>
      <c r="I2340" s="385"/>
      <c r="J2340" s="385"/>
    </row>
    <row r="2341" s="379" customFormat="1" customHeight="1" spans="5:10">
      <c r="E2341" s="232"/>
      <c r="F2341" s="385"/>
      <c r="G2341" s="232"/>
      <c r="H2341" s="385"/>
      <c r="I2341" s="385"/>
      <c r="J2341" s="385"/>
    </row>
    <row r="2342" s="379" customFormat="1" customHeight="1" spans="5:10">
      <c r="E2342" s="232"/>
      <c r="F2342" s="385"/>
      <c r="G2342" s="232"/>
      <c r="H2342" s="385"/>
      <c r="I2342" s="385"/>
      <c r="J2342" s="385"/>
    </row>
    <row r="2343" s="379" customFormat="1" customHeight="1" spans="5:10">
      <c r="E2343" s="232"/>
      <c r="F2343" s="385"/>
      <c r="G2343" s="232"/>
      <c r="H2343" s="385"/>
      <c r="I2343" s="385"/>
      <c r="J2343" s="385"/>
    </row>
    <row r="2344" s="379" customFormat="1" customHeight="1" spans="5:10">
      <c r="E2344" s="232"/>
      <c r="F2344" s="385"/>
      <c r="G2344" s="232"/>
      <c r="H2344" s="385"/>
      <c r="I2344" s="385"/>
      <c r="J2344" s="385"/>
    </row>
    <row r="2345" s="379" customFormat="1" customHeight="1" spans="5:10">
      <c r="E2345" s="232"/>
      <c r="F2345" s="385"/>
      <c r="G2345" s="232"/>
      <c r="H2345" s="385"/>
      <c r="I2345" s="385"/>
      <c r="J2345" s="385"/>
    </row>
    <row r="2346" s="379" customFormat="1" customHeight="1" spans="5:10">
      <c r="E2346" s="232"/>
      <c r="F2346" s="385"/>
      <c r="G2346" s="232"/>
      <c r="H2346" s="385"/>
      <c r="I2346" s="385"/>
      <c r="J2346" s="385"/>
    </row>
    <row r="2347" s="379" customFormat="1" customHeight="1" spans="5:10">
      <c r="E2347" s="232"/>
      <c r="F2347" s="385"/>
      <c r="G2347" s="232"/>
      <c r="H2347" s="385"/>
      <c r="I2347" s="385"/>
      <c r="J2347" s="385"/>
    </row>
    <row r="2348" s="379" customFormat="1" customHeight="1" spans="5:10">
      <c r="E2348" s="232"/>
      <c r="F2348" s="385"/>
      <c r="G2348" s="232"/>
      <c r="H2348" s="385"/>
      <c r="I2348" s="385"/>
      <c r="J2348" s="385"/>
    </row>
    <row r="2349" s="379" customFormat="1" customHeight="1" spans="5:10">
      <c r="E2349" s="232"/>
      <c r="F2349" s="385"/>
      <c r="G2349" s="232"/>
      <c r="H2349" s="385"/>
      <c r="I2349" s="385"/>
      <c r="J2349" s="385"/>
    </row>
    <row r="2350" s="379" customFormat="1" customHeight="1" spans="5:10">
      <c r="E2350" s="232"/>
      <c r="F2350" s="385"/>
      <c r="G2350" s="232"/>
      <c r="H2350" s="385"/>
      <c r="I2350" s="385"/>
      <c r="J2350" s="385"/>
    </row>
    <row r="2351" s="379" customFormat="1" customHeight="1" spans="5:10">
      <c r="E2351" s="232"/>
      <c r="F2351" s="385"/>
      <c r="G2351" s="232"/>
      <c r="H2351" s="385"/>
      <c r="I2351" s="385"/>
      <c r="J2351" s="385"/>
    </row>
    <row r="2352" s="379" customFormat="1" customHeight="1" spans="5:10">
      <c r="E2352" s="232"/>
      <c r="F2352" s="385"/>
      <c r="G2352" s="232"/>
      <c r="H2352" s="385"/>
      <c r="I2352" s="385"/>
      <c r="J2352" s="385"/>
    </row>
    <row r="2353" s="379" customFormat="1" customHeight="1" spans="5:10">
      <c r="E2353" s="232"/>
      <c r="F2353" s="385"/>
      <c r="G2353" s="232"/>
      <c r="H2353" s="385"/>
      <c r="I2353" s="385"/>
      <c r="J2353" s="385"/>
    </row>
    <row r="2354" s="379" customFormat="1" customHeight="1" spans="5:10">
      <c r="E2354" s="232"/>
      <c r="F2354" s="385"/>
      <c r="G2354" s="232"/>
      <c r="H2354" s="385"/>
      <c r="I2354" s="385"/>
      <c r="J2354" s="385"/>
    </row>
    <row r="2355" s="379" customFormat="1" customHeight="1" spans="5:10">
      <c r="E2355" s="232"/>
      <c r="F2355" s="385"/>
      <c r="G2355" s="232"/>
      <c r="H2355" s="385"/>
      <c r="I2355" s="385"/>
      <c r="J2355" s="385"/>
    </row>
    <row r="2356" s="379" customFormat="1" customHeight="1" spans="5:10">
      <c r="E2356" s="232"/>
      <c r="F2356" s="385"/>
      <c r="G2356" s="232"/>
      <c r="H2356" s="385"/>
      <c r="I2356" s="385"/>
      <c r="J2356" s="385"/>
    </row>
    <row r="2357" s="379" customFormat="1" customHeight="1" spans="5:10">
      <c r="E2357" s="232"/>
      <c r="F2357" s="385"/>
      <c r="G2357" s="232"/>
      <c r="H2357" s="385"/>
      <c r="I2357" s="385"/>
      <c r="J2357" s="385"/>
    </row>
    <row r="2358" s="379" customFormat="1" customHeight="1" spans="5:10">
      <c r="E2358" s="232"/>
      <c r="F2358" s="385"/>
      <c r="G2358" s="232"/>
      <c r="H2358" s="385"/>
      <c r="I2358" s="385"/>
      <c r="J2358" s="385"/>
    </row>
    <row r="2359" s="379" customFormat="1" customHeight="1" spans="5:10">
      <c r="E2359" s="232"/>
      <c r="F2359" s="385"/>
      <c r="G2359" s="232"/>
      <c r="H2359" s="385"/>
      <c r="I2359" s="385"/>
      <c r="J2359" s="385"/>
    </row>
    <row r="2360" s="379" customFormat="1" customHeight="1" spans="5:10">
      <c r="E2360" s="232"/>
      <c r="F2360" s="385"/>
      <c r="G2360" s="232"/>
      <c r="H2360" s="385"/>
      <c r="I2360" s="385"/>
      <c r="J2360" s="385"/>
    </row>
    <row r="2361" s="379" customFormat="1" customHeight="1" spans="5:10">
      <c r="E2361" s="232"/>
      <c r="F2361" s="385"/>
      <c r="G2361" s="232"/>
      <c r="H2361" s="385"/>
      <c r="I2361" s="385"/>
      <c r="J2361" s="385"/>
    </row>
    <row r="2362" s="379" customFormat="1" customHeight="1" spans="5:10">
      <c r="E2362" s="232"/>
      <c r="F2362" s="385"/>
      <c r="G2362" s="232"/>
      <c r="H2362" s="385"/>
      <c r="I2362" s="385"/>
      <c r="J2362" s="385"/>
    </row>
    <row r="2363" s="379" customFormat="1" customHeight="1" spans="5:10">
      <c r="E2363" s="232"/>
      <c r="F2363" s="385"/>
      <c r="G2363" s="232"/>
      <c r="H2363" s="385"/>
      <c r="I2363" s="385"/>
      <c r="J2363" s="385"/>
    </row>
    <row r="2364" s="379" customFormat="1" customHeight="1" spans="5:10">
      <c r="E2364" s="232"/>
      <c r="F2364" s="385"/>
      <c r="G2364" s="232"/>
      <c r="H2364" s="385"/>
      <c r="I2364" s="385"/>
      <c r="J2364" s="385"/>
    </row>
    <row r="2365" s="379" customFormat="1" customHeight="1" spans="5:10">
      <c r="E2365" s="232"/>
      <c r="F2365" s="385"/>
      <c r="G2365" s="232"/>
      <c r="H2365" s="385"/>
      <c r="I2365" s="385"/>
      <c r="J2365" s="385"/>
    </row>
    <row r="2366" s="379" customFormat="1" customHeight="1" spans="5:10">
      <c r="E2366" s="232"/>
      <c r="F2366" s="385"/>
      <c r="G2366" s="232"/>
      <c r="H2366" s="385"/>
      <c r="I2366" s="385"/>
      <c r="J2366" s="385"/>
    </row>
    <row r="2367" s="379" customFormat="1" customHeight="1" spans="5:10">
      <c r="E2367" s="232"/>
      <c r="F2367" s="385"/>
      <c r="G2367" s="232"/>
      <c r="H2367" s="385"/>
      <c r="I2367" s="385"/>
      <c r="J2367" s="385"/>
    </row>
    <row r="2368" s="379" customFormat="1" customHeight="1" spans="5:10">
      <c r="E2368" s="232"/>
      <c r="F2368" s="385"/>
      <c r="G2368" s="232"/>
      <c r="H2368" s="385"/>
      <c r="I2368" s="385"/>
      <c r="J2368" s="385"/>
    </row>
    <row r="2369" s="379" customFormat="1" customHeight="1" spans="5:10">
      <c r="E2369" s="232"/>
      <c r="F2369" s="385"/>
      <c r="G2369" s="232"/>
      <c r="H2369" s="385"/>
      <c r="I2369" s="385"/>
      <c r="J2369" s="385"/>
    </row>
    <row r="2370" s="379" customFormat="1" customHeight="1" spans="5:10">
      <c r="E2370" s="232"/>
      <c r="F2370" s="385"/>
      <c r="G2370" s="232"/>
      <c r="H2370" s="385"/>
      <c r="I2370" s="385"/>
      <c r="J2370" s="385"/>
    </row>
    <row r="2371" s="379" customFormat="1" customHeight="1" spans="5:10">
      <c r="E2371" s="232"/>
      <c r="F2371" s="385"/>
      <c r="G2371" s="232"/>
      <c r="H2371" s="385"/>
      <c r="I2371" s="385"/>
      <c r="J2371" s="385"/>
    </row>
    <row r="2372" s="379" customFormat="1" customHeight="1" spans="5:10">
      <c r="E2372" s="232"/>
      <c r="F2372" s="385"/>
      <c r="G2372" s="232"/>
      <c r="H2372" s="385"/>
      <c r="I2372" s="385"/>
      <c r="J2372" s="385"/>
    </row>
    <row r="2373" s="379" customFormat="1" customHeight="1" spans="5:10">
      <c r="E2373" s="232"/>
      <c r="F2373" s="385"/>
      <c r="G2373" s="232"/>
      <c r="H2373" s="385"/>
      <c r="I2373" s="385"/>
      <c r="J2373" s="385"/>
    </row>
    <row r="2374" s="379" customFormat="1" customHeight="1" spans="5:10">
      <c r="E2374" s="232"/>
      <c r="F2374" s="385"/>
      <c r="G2374" s="232"/>
      <c r="H2374" s="385"/>
      <c r="I2374" s="385"/>
      <c r="J2374" s="385"/>
    </row>
    <row r="2375" s="379" customFormat="1" customHeight="1" spans="5:10">
      <c r="E2375" s="232"/>
      <c r="F2375" s="385"/>
      <c r="G2375" s="232"/>
      <c r="H2375" s="385"/>
      <c r="I2375" s="385"/>
      <c r="J2375" s="385"/>
    </row>
    <row r="2376" s="379" customFormat="1" customHeight="1" spans="5:10">
      <c r="E2376" s="232"/>
      <c r="F2376" s="385"/>
      <c r="G2376" s="232"/>
      <c r="H2376" s="385"/>
      <c r="I2376" s="385"/>
      <c r="J2376" s="385"/>
    </row>
    <row r="2377" s="379" customFormat="1" customHeight="1" spans="5:10">
      <c r="E2377" s="232"/>
      <c r="F2377" s="385"/>
      <c r="G2377" s="232"/>
      <c r="H2377" s="385"/>
      <c r="I2377" s="385"/>
      <c r="J2377" s="385"/>
    </row>
    <row r="2378" s="379" customFormat="1" customHeight="1" spans="5:10">
      <c r="E2378" s="232"/>
      <c r="F2378" s="385"/>
      <c r="G2378" s="232"/>
      <c r="H2378" s="385"/>
      <c r="I2378" s="385"/>
      <c r="J2378" s="385"/>
    </row>
    <row r="2379" s="379" customFormat="1" customHeight="1" spans="5:10">
      <c r="E2379" s="232"/>
      <c r="F2379" s="385"/>
      <c r="G2379" s="232"/>
      <c r="H2379" s="385"/>
      <c r="I2379" s="385"/>
      <c r="J2379" s="385"/>
    </row>
    <row r="2380" s="379" customFormat="1" customHeight="1" spans="5:10">
      <c r="E2380" s="232"/>
      <c r="F2380" s="385"/>
      <c r="G2380" s="232"/>
      <c r="H2380" s="385"/>
      <c r="I2380" s="385"/>
      <c r="J2380" s="385"/>
    </row>
    <row r="2381" s="379" customFormat="1" customHeight="1" spans="5:10">
      <c r="E2381" s="232"/>
      <c r="F2381" s="385"/>
      <c r="G2381" s="232"/>
      <c r="H2381" s="385"/>
      <c r="I2381" s="385"/>
      <c r="J2381" s="385"/>
    </row>
    <row r="2382" s="379" customFormat="1" customHeight="1" spans="5:10">
      <c r="E2382" s="232"/>
      <c r="F2382" s="385"/>
      <c r="G2382" s="232"/>
      <c r="H2382" s="385"/>
      <c r="I2382" s="385"/>
      <c r="J2382" s="385"/>
    </row>
    <row r="2383" s="379" customFormat="1" customHeight="1" spans="5:10">
      <c r="E2383" s="232"/>
      <c r="F2383" s="385"/>
      <c r="G2383" s="232"/>
      <c r="H2383" s="385"/>
      <c r="I2383" s="385"/>
      <c r="J2383" s="385"/>
    </row>
    <row r="2384" s="379" customFormat="1" customHeight="1" spans="5:10">
      <c r="E2384" s="232"/>
      <c r="F2384" s="385"/>
      <c r="G2384" s="232"/>
      <c r="H2384" s="385"/>
      <c r="I2384" s="385"/>
      <c r="J2384" s="385"/>
    </row>
    <row r="2385" s="379" customFormat="1" customHeight="1" spans="5:10">
      <c r="E2385" s="232"/>
      <c r="F2385" s="385"/>
      <c r="G2385" s="232"/>
      <c r="H2385" s="385"/>
      <c r="I2385" s="385"/>
      <c r="J2385" s="385"/>
    </row>
    <row r="2386" s="379" customFormat="1" customHeight="1" spans="5:10">
      <c r="E2386" s="232"/>
      <c r="F2386" s="385"/>
      <c r="G2386" s="232"/>
      <c r="H2386" s="385"/>
      <c r="I2386" s="385"/>
      <c r="J2386" s="385"/>
    </row>
    <row r="2387" s="379" customFormat="1" customHeight="1" spans="5:10">
      <c r="E2387" s="232"/>
      <c r="F2387" s="385"/>
      <c r="G2387" s="232"/>
      <c r="H2387" s="385"/>
      <c r="I2387" s="385"/>
      <c r="J2387" s="385"/>
    </row>
    <row r="2388" s="379" customFormat="1" customHeight="1" spans="5:10">
      <c r="E2388" s="232"/>
      <c r="F2388" s="385"/>
      <c r="G2388" s="232"/>
      <c r="H2388" s="385"/>
      <c r="I2388" s="385"/>
      <c r="J2388" s="385"/>
    </row>
    <row r="2389" s="379" customFormat="1" customHeight="1" spans="5:10">
      <c r="E2389" s="232"/>
      <c r="F2389" s="385"/>
      <c r="G2389" s="232"/>
      <c r="H2389" s="385"/>
      <c r="I2389" s="385"/>
      <c r="J2389" s="385"/>
    </row>
    <row r="2390" s="379" customFormat="1" customHeight="1" spans="5:10">
      <c r="E2390" s="232"/>
      <c r="F2390" s="385"/>
      <c r="G2390" s="232"/>
      <c r="H2390" s="385"/>
      <c r="I2390" s="385"/>
      <c r="J2390" s="385"/>
    </row>
    <row r="2391" s="379" customFormat="1" customHeight="1" spans="5:10">
      <c r="E2391" s="232"/>
      <c r="F2391" s="385"/>
      <c r="G2391" s="232"/>
      <c r="H2391" s="385"/>
      <c r="I2391" s="385"/>
      <c r="J2391" s="385"/>
    </row>
    <row r="2392" s="379" customFormat="1" customHeight="1" spans="5:10">
      <c r="E2392" s="232"/>
      <c r="F2392" s="385"/>
      <c r="G2392" s="232"/>
      <c r="H2392" s="385"/>
      <c r="I2392" s="385"/>
      <c r="J2392" s="385"/>
    </row>
    <row r="2393" s="379" customFormat="1" customHeight="1" spans="5:10">
      <c r="E2393" s="232"/>
      <c r="F2393" s="385"/>
      <c r="G2393" s="232"/>
      <c r="H2393" s="385"/>
      <c r="I2393" s="385"/>
      <c r="J2393" s="385"/>
    </row>
    <row r="2394" s="379" customFormat="1" customHeight="1" spans="5:10">
      <c r="E2394" s="232"/>
      <c r="F2394" s="385"/>
      <c r="G2394" s="232"/>
      <c r="H2394" s="385"/>
      <c r="I2394" s="385"/>
      <c r="J2394" s="385"/>
    </row>
    <row r="2395" s="379" customFormat="1" customHeight="1" spans="5:10">
      <c r="E2395" s="232"/>
      <c r="F2395" s="385"/>
      <c r="G2395" s="232"/>
      <c r="H2395" s="385"/>
      <c r="I2395" s="385"/>
      <c r="J2395" s="385"/>
    </row>
    <row r="2396" s="379" customFormat="1" customHeight="1" spans="5:10">
      <c r="E2396" s="232"/>
      <c r="F2396" s="385"/>
      <c r="G2396" s="232"/>
      <c r="H2396" s="385"/>
      <c r="I2396" s="385"/>
      <c r="J2396" s="385"/>
    </row>
    <row r="2397" s="379" customFormat="1" customHeight="1" spans="5:10">
      <c r="E2397" s="232"/>
      <c r="F2397" s="385"/>
      <c r="G2397" s="232"/>
      <c r="H2397" s="385"/>
      <c r="I2397" s="385"/>
      <c r="J2397" s="385"/>
    </row>
    <row r="2398" s="379" customFormat="1" customHeight="1" spans="5:10">
      <c r="E2398" s="232"/>
      <c r="F2398" s="385"/>
      <c r="G2398" s="232"/>
      <c r="H2398" s="385"/>
      <c r="I2398" s="385"/>
      <c r="J2398" s="385"/>
    </row>
    <row r="2399" s="379" customFormat="1" customHeight="1" spans="5:10">
      <c r="E2399" s="232"/>
      <c r="F2399" s="385"/>
      <c r="G2399" s="232"/>
      <c r="H2399" s="385"/>
      <c r="I2399" s="385"/>
      <c r="J2399" s="385"/>
    </row>
    <row r="2400" s="379" customFormat="1" customHeight="1" spans="5:10">
      <c r="E2400" s="232"/>
      <c r="F2400" s="385"/>
      <c r="G2400" s="232"/>
      <c r="H2400" s="385"/>
      <c r="I2400" s="385"/>
      <c r="J2400" s="385"/>
    </row>
    <row r="2401" s="379" customFormat="1" customHeight="1" spans="5:10">
      <c r="E2401" s="232"/>
      <c r="F2401" s="385"/>
      <c r="G2401" s="232"/>
      <c r="H2401" s="385"/>
      <c r="I2401" s="385"/>
      <c r="J2401" s="385"/>
    </row>
    <row r="2402" s="379" customFormat="1" customHeight="1" spans="5:10">
      <c r="E2402" s="232"/>
      <c r="F2402" s="385"/>
      <c r="G2402" s="232"/>
      <c r="H2402" s="385"/>
      <c r="I2402" s="385"/>
      <c r="J2402" s="385"/>
    </row>
    <row r="2403" s="379" customFormat="1" customHeight="1" spans="5:10">
      <c r="E2403" s="232"/>
      <c r="F2403" s="385"/>
      <c r="G2403" s="232"/>
      <c r="H2403" s="385"/>
      <c r="I2403" s="385"/>
      <c r="J2403" s="385"/>
    </row>
    <row r="2404" s="379" customFormat="1" customHeight="1" spans="5:10">
      <c r="E2404" s="232"/>
      <c r="F2404" s="385"/>
      <c r="G2404" s="232"/>
      <c r="H2404" s="385"/>
      <c r="I2404" s="385"/>
      <c r="J2404" s="385"/>
    </row>
    <row r="2405" s="379" customFormat="1" customHeight="1" spans="5:10">
      <c r="E2405" s="232"/>
      <c r="F2405" s="385"/>
      <c r="G2405" s="232"/>
      <c r="H2405" s="385"/>
      <c r="I2405" s="385"/>
      <c r="J2405" s="385"/>
    </row>
    <row r="2406" s="379" customFormat="1" customHeight="1" spans="5:10">
      <c r="E2406" s="232"/>
      <c r="F2406" s="385"/>
      <c r="G2406" s="232"/>
      <c r="H2406" s="385"/>
      <c r="I2406" s="385"/>
      <c r="J2406" s="385"/>
    </row>
    <row r="2407" s="379" customFormat="1" customHeight="1" spans="5:10">
      <c r="E2407" s="232"/>
      <c r="F2407" s="385"/>
      <c r="G2407" s="232"/>
      <c r="H2407" s="385"/>
      <c r="I2407" s="385"/>
      <c r="J2407" s="385"/>
    </row>
    <row r="2408" s="379" customFormat="1" customHeight="1" spans="5:10">
      <c r="E2408" s="232"/>
      <c r="F2408" s="385"/>
      <c r="G2408" s="232"/>
      <c r="H2408" s="385"/>
      <c r="I2408" s="385"/>
      <c r="J2408" s="385"/>
    </row>
    <row r="2409" s="379" customFormat="1" customHeight="1" spans="5:10">
      <c r="E2409" s="232"/>
      <c r="F2409" s="385"/>
      <c r="G2409" s="232"/>
      <c r="H2409" s="385"/>
      <c r="I2409" s="385"/>
      <c r="J2409" s="385"/>
    </row>
    <row r="2410" s="379" customFormat="1" customHeight="1" spans="5:10">
      <c r="E2410" s="232"/>
      <c r="F2410" s="385"/>
      <c r="G2410" s="232"/>
      <c r="H2410" s="385"/>
      <c r="I2410" s="385"/>
      <c r="J2410" s="385"/>
    </row>
    <row r="2411" s="379" customFormat="1" customHeight="1" spans="5:10">
      <c r="E2411" s="232"/>
      <c r="F2411" s="385"/>
      <c r="G2411" s="232"/>
      <c r="H2411" s="385"/>
      <c r="I2411" s="385"/>
      <c r="J2411" s="385"/>
    </row>
    <row r="2412" s="379" customFormat="1" customHeight="1" spans="5:10">
      <c r="E2412" s="232"/>
      <c r="F2412" s="385"/>
      <c r="G2412" s="232"/>
      <c r="H2412" s="385"/>
      <c r="I2412" s="385"/>
      <c r="J2412" s="385"/>
    </row>
    <row r="2413" s="379" customFormat="1" customHeight="1" spans="5:10">
      <c r="E2413" s="232"/>
      <c r="F2413" s="385"/>
      <c r="G2413" s="232"/>
      <c r="H2413" s="385"/>
      <c r="I2413" s="385"/>
      <c r="J2413" s="385"/>
    </row>
    <row r="2414" s="379" customFormat="1" customHeight="1" spans="5:10">
      <c r="E2414" s="232"/>
      <c r="F2414" s="385"/>
      <c r="G2414" s="232"/>
      <c r="H2414" s="385"/>
      <c r="I2414" s="385"/>
      <c r="J2414" s="385"/>
    </row>
    <row r="2415" s="379" customFormat="1" customHeight="1" spans="5:10">
      <c r="E2415" s="232"/>
      <c r="F2415" s="385"/>
      <c r="G2415" s="232"/>
      <c r="H2415" s="385"/>
      <c r="I2415" s="385"/>
      <c r="J2415" s="385"/>
    </row>
    <row r="2416" s="379" customFormat="1" customHeight="1" spans="5:10">
      <c r="E2416" s="232"/>
      <c r="F2416" s="385"/>
      <c r="G2416" s="232"/>
      <c r="H2416" s="385"/>
      <c r="I2416" s="385"/>
      <c r="J2416" s="385"/>
    </row>
    <row r="2417" s="379" customFormat="1" customHeight="1" spans="5:10">
      <c r="E2417" s="232"/>
      <c r="F2417" s="385"/>
      <c r="G2417" s="232"/>
      <c r="H2417" s="385"/>
      <c r="I2417" s="385"/>
      <c r="J2417" s="385"/>
    </row>
    <row r="2418" s="379" customFormat="1" customHeight="1" spans="5:10">
      <c r="E2418" s="232"/>
      <c r="F2418" s="385"/>
      <c r="G2418" s="232"/>
      <c r="H2418" s="385"/>
      <c r="I2418" s="385"/>
      <c r="J2418" s="385"/>
    </row>
    <row r="2419" s="379" customFormat="1" customHeight="1" spans="5:10">
      <c r="E2419" s="232"/>
      <c r="F2419" s="385"/>
      <c r="G2419" s="232"/>
      <c r="H2419" s="385"/>
      <c r="I2419" s="385"/>
      <c r="J2419" s="385"/>
    </row>
    <row r="2420" s="379" customFormat="1" customHeight="1" spans="5:10">
      <c r="E2420" s="232"/>
      <c r="F2420" s="385"/>
      <c r="G2420" s="232"/>
      <c r="H2420" s="385"/>
      <c r="I2420" s="385"/>
      <c r="J2420" s="385"/>
    </row>
    <row r="2421" s="379" customFormat="1" customHeight="1" spans="5:10">
      <c r="E2421" s="232"/>
      <c r="F2421" s="385"/>
      <c r="G2421" s="232"/>
      <c r="H2421" s="385"/>
      <c r="I2421" s="385"/>
      <c r="J2421" s="385"/>
    </row>
    <row r="2422" s="379" customFormat="1" customHeight="1" spans="5:10">
      <c r="E2422" s="232"/>
      <c r="F2422" s="385"/>
      <c r="G2422" s="232"/>
      <c r="H2422" s="385"/>
      <c r="I2422" s="385"/>
      <c r="J2422" s="385"/>
    </row>
    <row r="2423" s="379" customFormat="1" customHeight="1" spans="5:10">
      <c r="E2423" s="232"/>
      <c r="F2423" s="385"/>
      <c r="G2423" s="232"/>
      <c r="H2423" s="385"/>
      <c r="I2423" s="385"/>
      <c r="J2423" s="385"/>
    </row>
    <row r="2424" s="379" customFormat="1" customHeight="1" spans="5:10">
      <c r="E2424" s="232"/>
      <c r="F2424" s="385"/>
      <c r="G2424" s="232"/>
      <c r="H2424" s="385"/>
      <c r="I2424" s="385"/>
      <c r="J2424" s="385"/>
    </row>
    <row r="2425" s="379" customFormat="1" customHeight="1" spans="5:10">
      <c r="E2425" s="232"/>
      <c r="F2425" s="385"/>
      <c r="G2425" s="232"/>
      <c r="H2425" s="385"/>
      <c r="I2425" s="385"/>
      <c r="J2425" s="385"/>
    </row>
    <row r="2426" s="379" customFormat="1" customHeight="1" spans="5:10">
      <c r="E2426" s="232"/>
      <c r="F2426" s="385"/>
      <c r="G2426" s="232"/>
      <c r="H2426" s="385"/>
      <c r="I2426" s="385"/>
      <c r="J2426" s="385"/>
    </row>
    <row r="2427" s="379" customFormat="1" customHeight="1" spans="5:10">
      <c r="E2427" s="232"/>
      <c r="F2427" s="385"/>
      <c r="G2427" s="232"/>
      <c r="H2427" s="385"/>
      <c r="I2427" s="385"/>
      <c r="J2427" s="385"/>
    </row>
    <row r="2428" s="379" customFormat="1" customHeight="1" spans="5:10">
      <c r="E2428" s="232"/>
      <c r="F2428" s="385"/>
      <c r="G2428" s="232"/>
      <c r="H2428" s="385"/>
      <c r="I2428" s="385"/>
      <c r="J2428" s="385"/>
    </row>
    <row r="2429" s="379" customFormat="1" customHeight="1" spans="5:10">
      <c r="E2429" s="232"/>
      <c r="F2429" s="385"/>
      <c r="G2429" s="232"/>
      <c r="H2429" s="385"/>
      <c r="I2429" s="385"/>
      <c r="J2429" s="385"/>
    </row>
    <row r="2430" s="379" customFormat="1" customHeight="1" spans="5:10">
      <c r="E2430" s="232"/>
      <c r="F2430" s="385"/>
      <c r="G2430" s="232"/>
      <c r="H2430" s="385"/>
      <c r="I2430" s="385"/>
      <c r="J2430" s="385"/>
    </row>
    <row r="2431" s="379" customFormat="1" customHeight="1" spans="5:10">
      <c r="E2431" s="232"/>
      <c r="F2431" s="385"/>
      <c r="G2431" s="232"/>
      <c r="H2431" s="385"/>
      <c r="I2431" s="385"/>
      <c r="J2431" s="385"/>
    </row>
    <row r="2432" s="379" customFormat="1" customHeight="1" spans="5:10">
      <c r="E2432" s="232"/>
      <c r="F2432" s="385"/>
      <c r="G2432" s="232"/>
      <c r="H2432" s="385"/>
      <c r="I2432" s="385"/>
      <c r="J2432" s="385"/>
    </row>
    <row r="2433" s="379" customFormat="1" customHeight="1" spans="5:10">
      <c r="E2433" s="232"/>
      <c r="F2433" s="385"/>
      <c r="G2433" s="232"/>
      <c r="H2433" s="385"/>
      <c r="I2433" s="385"/>
      <c r="J2433" s="385"/>
    </row>
    <row r="2434" s="379" customFormat="1" customHeight="1" spans="5:10">
      <c r="E2434" s="232"/>
      <c r="F2434" s="385"/>
      <c r="G2434" s="232"/>
      <c r="H2434" s="385"/>
      <c r="I2434" s="385"/>
      <c r="J2434" s="385"/>
    </row>
    <row r="2435" s="379" customFormat="1" customHeight="1" spans="5:10">
      <c r="E2435" s="232"/>
      <c r="F2435" s="385"/>
      <c r="G2435" s="232"/>
      <c r="H2435" s="385"/>
      <c r="I2435" s="385"/>
      <c r="J2435" s="385"/>
    </row>
    <row r="2436" s="379" customFormat="1" customHeight="1" spans="5:10">
      <c r="E2436" s="232"/>
      <c r="F2436" s="385"/>
      <c r="G2436" s="232"/>
      <c r="H2436" s="385"/>
      <c r="I2436" s="385"/>
      <c r="J2436" s="385"/>
    </row>
    <row r="2437" s="379" customFormat="1" customHeight="1" spans="5:10">
      <c r="E2437" s="232"/>
      <c r="F2437" s="385"/>
      <c r="G2437" s="232"/>
      <c r="H2437" s="385"/>
      <c r="I2437" s="385"/>
      <c r="J2437" s="385"/>
    </row>
    <row r="2438" s="379" customFormat="1" customHeight="1" spans="5:10">
      <c r="E2438" s="232"/>
      <c r="F2438" s="385"/>
      <c r="G2438" s="232"/>
      <c r="H2438" s="385"/>
      <c r="I2438" s="385"/>
      <c r="J2438" s="385"/>
    </row>
    <row r="2439" s="379" customFormat="1" customHeight="1" spans="5:10">
      <c r="E2439" s="232"/>
      <c r="F2439" s="385"/>
      <c r="G2439" s="232"/>
      <c r="H2439" s="385"/>
      <c r="I2439" s="385"/>
      <c r="J2439" s="385"/>
    </row>
    <row r="2440" s="379" customFormat="1" customHeight="1" spans="5:10">
      <c r="E2440" s="232"/>
      <c r="F2440" s="385"/>
      <c r="G2440" s="232"/>
      <c r="H2440" s="385"/>
      <c r="I2440" s="385"/>
      <c r="J2440" s="385"/>
    </row>
    <row r="2441" s="379" customFormat="1" customHeight="1" spans="5:10">
      <c r="E2441" s="232"/>
      <c r="F2441" s="385"/>
      <c r="G2441" s="232"/>
      <c r="H2441" s="385"/>
      <c r="I2441" s="385"/>
      <c r="J2441" s="385"/>
    </row>
    <row r="2442" s="379" customFormat="1" customHeight="1" spans="5:10">
      <c r="E2442" s="232"/>
      <c r="F2442" s="385"/>
      <c r="G2442" s="232"/>
      <c r="H2442" s="385"/>
      <c r="I2442" s="385"/>
      <c r="J2442" s="385"/>
    </row>
    <row r="2443" s="379" customFormat="1" customHeight="1" spans="5:10">
      <c r="E2443" s="232"/>
      <c r="F2443" s="385"/>
      <c r="G2443" s="232"/>
      <c r="H2443" s="385"/>
      <c r="I2443" s="385"/>
      <c r="J2443" s="385"/>
    </row>
    <row r="2444" s="379" customFormat="1" customHeight="1" spans="5:10">
      <c r="E2444" s="232"/>
      <c r="F2444" s="385"/>
      <c r="G2444" s="232"/>
      <c r="H2444" s="385"/>
      <c r="I2444" s="385"/>
      <c r="J2444" s="385"/>
    </row>
    <row r="2445" s="379" customFormat="1" customHeight="1" spans="5:10">
      <c r="E2445" s="232"/>
      <c r="F2445" s="385"/>
      <c r="G2445" s="232"/>
      <c r="H2445" s="385"/>
      <c r="I2445" s="385"/>
      <c r="J2445" s="385"/>
    </row>
    <row r="2446" s="379" customFormat="1" customHeight="1" spans="5:10">
      <c r="E2446" s="232"/>
      <c r="F2446" s="385"/>
      <c r="G2446" s="232"/>
      <c r="H2446" s="385"/>
      <c r="I2446" s="385"/>
      <c r="J2446" s="385"/>
    </row>
    <row r="2447" s="379" customFormat="1" customHeight="1" spans="5:10">
      <c r="E2447" s="232"/>
      <c r="F2447" s="385"/>
      <c r="G2447" s="232"/>
      <c r="H2447" s="385"/>
      <c r="I2447" s="385"/>
      <c r="J2447" s="385"/>
    </row>
    <row r="2448" s="379" customFormat="1" customHeight="1" spans="5:10">
      <c r="E2448" s="232"/>
      <c r="F2448" s="385"/>
      <c r="G2448" s="232"/>
      <c r="H2448" s="385"/>
      <c r="I2448" s="385"/>
      <c r="J2448" s="385"/>
    </row>
    <row r="2449" s="379" customFormat="1" customHeight="1" spans="5:10">
      <c r="E2449" s="232"/>
      <c r="F2449" s="385"/>
      <c r="G2449" s="232"/>
      <c r="H2449" s="385"/>
      <c r="I2449" s="385"/>
      <c r="J2449" s="385"/>
    </row>
    <row r="2450" s="379" customFormat="1" customHeight="1" spans="5:10">
      <c r="E2450" s="232"/>
      <c r="F2450" s="385"/>
      <c r="G2450" s="232"/>
      <c r="H2450" s="385"/>
      <c r="I2450" s="385"/>
      <c r="J2450" s="385"/>
    </row>
    <row r="2451" s="379" customFormat="1" customHeight="1" spans="5:10">
      <c r="E2451" s="232"/>
      <c r="F2451" s="385"/>
      <c r="G2451" s="232"/>
      <c r="H2451" s="385"/>
      <c r="I2451" s="385"/>
      <c r="J2451" s="385"/>
    </row>
    <row r="2452" s="379" customFormat="1" customHeight="1" spans="5:10">
      <c r="E2452" s="232"/>
      <c r="F2452" s="385"/>
      <c r="G2452" s="232"/>
      <c r="H2452" s="385"/>
      <c r="I2452" s="385"/>
      <c r="J2452" s="385"/>
    </row>
    <row r="2453" s="379" customFormat="1" customHeight="1" spans="5:10">
      <c r="E2453" s="232"/>
      <c r="F2453" s="385"/>
      <c r="G2453" s="232"/>
      <c r="H2453" s="385"/>
      <c r="I2453" s="385"/>
      <c r="J2453" s="385"/>
    </row>
    <row r="2454" s="379" customFormat="1" customHeight="1" spans="5:10">
      <c r="E2454" s="232"/>
      <c r="F2454" s="385"/>
      <c r="G2454" s="232"/>
      <c r="H2454" s="385"/>
      <c r="I2454" s="385"/>
      <c r="J2454" s="385"/>
    </row>
    <row r="2455" s="379" customFormat="1" customHeight="1" spans="5:10">
      <c r="E2455" s="232"/>
      <c r="F2455" s="385"/>
      <c r="G2455" s="232"/>
      <c r="H2455" s="385"/>
      <c r="I2455" s="385"/>
      <c r="J2455" s="385"/>
    </row>
    <row r="2456" s="379" customFormat="1" customHeight="1" spans="5:10">
      <c r="E2456" s="232"/>
      <c r="F2456" s="385"/>
      <c r="G2456" s="232"/>
      <c r="H2456" s="385"/>
      <c r="I2456" s="385"/>
      <c r="J2456" s="385"/>
    </row>
    <row r="2457" s="379" customFormat="1" customHeight="1" spans="5:10">
      <c r="E2457" s="232"/>
      <c r="F2457" s="385"/>
      <c r="G2457" s="232"/>
      <c r="H2457" s="385"/>
      <c r="I2457" s="385"/>
      <c r="J2457" s="385"/>
    </row>
    <row r="2458" s="379" customFormat="1" customHeight="1" spans="5:10">
      <c r="E2458" s="232"/>
      <c r="F2458" s="385"/>
      <c r="G2458" s="232"/>
      <c r="H2458" s="385"/>
      <c r="I2458" s="385"/>
      <c r="J2458" s="385"/>
    </row>
    <row r="2459" s="379" customFormat="1" customHeight="1" spans="5:10">
      <c r="E2459" s="232"/>
      <c r="F2459" s="385"/>
      <c r="G2459" s="232"/>
      <c r="H2459" s="385"/>
      <c r="I2459" s="385"/>
      <c r="J2459" s="385"/>
    </row>
    <row r="2460" s="379" customFormat="1" customHeight="1" spans="5:10">
      <c r="E2460" s="232"/>
      <c r="F2460" s="385"/>
      <c r="G2460" s="232"/>
      <c r="H2460" s="385"/>
      <c r="I2460" s="385"/>
      <c r="J2460" s="385"/>
    </row>
    <row r="2461" s="379" customFormat="1" customHeight="1" spans="5:10">
      <c r="E2461" s="232"/>
      <c r="F2461" s="385"/>
      <c r="G2461" s="232"/>
      <c r="H2461" s="385"/>
      <c r="I2461" s="385"/>
      <c r="J2461" s="385"/>
    </row>
    <row r="2462" s="379" customFormat="1" customHeight="1" spans="5:10">
      <c r="E2462" s="232"/>
      <c r="F2462" s="385"/>
      <c r="G2462" s="232"/>
      <c r="H2462" s="385"/>
      <c r="I2462" s="385"/>
      <c r="J2462" s="385"/>
    </row>
    <row r="2463" s="379" customFormat="1" customHeight="1" spans="5:10">
      <c r="E2463" s="232"/>
      <c r="F2463" s="385"/>
      <c r="G2463" s="232"/>
      <c r="H2463" s="385"/>
      <c r="I2463" s="385"/>
      <c r="J2463" s="385"/>
    </row>
    <row r="2464" s="379" customFormat="1" customHeight="1" spans="5:10">
      <c r="E2464" s="232"/>
      <c r="F2464" s="385"/>
      <c r="G2464" s="232"/>
      <c r="H2464" s="385"/>
      <c r="I2464" s="385"/>
      <c r="J2464" s="385"/>
    </row>
    <row r="2465" s="379" customFormat="1" customHeight="1" spans="5:10">
      <c r="E2465" s="232"/>
      <c r="F2465" s="385"/>
      <c r="G2465" s="232"/>
      <c r="H2465" s="385"/>
      <c r="I2465" s="385"/>
      <c r="J2465" s="385"/>
    </row>
    <row r="2466" s="379" customFormat="1" customHeight="1" spans="5:10">
      <c r="E2466" s="232"/>
      <c r="F2466" s="385"/>
      <c r="G2466" s="232"/>
      <c r="H2466" s="385"/>
      <c r="I2466" s="385"/>
      <c r="J2466" s="385"/>
    </row>
    <row r="2467" s="379" customFormat="1" customHeight="1" spans="5:10">
      <c r="E2467" s="232"/>
      <c r="F2467" s="385"/>
      <c r="G2467" s="232"/>
      <c r="H2467" s="385"/>
      <c r="I2467" s="385"/>
      <c r="J2467" s="385"/>
    </row>
    <row r="2468" s="379" customFormat="1" customHeight="1" spans="5:10">
      <c r="E2468" s="232"/>
      <c r="F2468" s="385"/>
      <c r="G2468" s="232"/>
      <c r="H2468" s="385"/>
      <c r="I2468" s="385"/>
      <c r="J2468" s="385"/>
    </row>
    <row r="2469" s="379" customFormat="1" customHeight="1" spans="5:10">
      <c r="E2469" s="232"/>
      <c r="F2469" s="385"/>
      <c r="G2469" s="232"/>
      <c r="H2469" s="385"/>
      <c r="I2469" s="385"/>
      <c r="J2469" s="385"/>
    </row>
    <row r="2470" s="379" customFormat="1" customHeight="1" spans="5:10">
      <c r="E2470" s="232"/>
      <c r="F2470" s="385"/>
      <c r="G2470" s="232"/>
      <c r="H2470" s="385"/>
      <c r="I2470" s="385"/>
      <c r="J2470" s="385"/>
    </row>
    <row r="2471" s="379" customFormat="1" customHeight="1" spans="5:10">
      <c r="E2471" s="232"/>
      <c r="F2471" s="385"/>
      <c r="G2471" s="232"/>
      <c r="H2471" s="385"/>
      <c r="I2471" s="385"/>
      <c r="J2471" s="385"/>
    </row>
    <row r="2472" s="379" customFormat="1" customHeight="1" spans="5:10">
      <c r="E2472" s="232"/>
      <c r="F2472" s="385"/>
      <c r="G2472" s="232"/>
      <c r="H2472" s="385"/>
      <c r="I2472" s="385"/>
      <c r="J2472" s="385"/>
    </row>
    <row r="2473" s="379" customFormat="1" customHeight="1" spans="5:10">
      <c r="E2473" s="232"/>
      <c r="F2473" s="385"/>
      <c r="G2473" s="232"/>
      <c r="H2473" s="385"/>
      <c r="I2473" s="385"/>
      <c r="J2473" s="385"/>
    </row>
    <row r="2474" s="379" customFormat="1" customHeight="1" spans="5:10">
      <c r="E2474" s="232"/>
      <c r="F2474" s="385"/>
      <c r="G2474" s="232"/>
      <c r="H2474" s="385"/>
      <c r="I2474" s="385"/>
      <c r="J2474" s="385"/>
    </row>
    <row r="2475" s="379" customFormat="1" customHeight="1" spans="5:10">
      <c r="E2475" s="232"/>
      <c r="F2475" s="385"/>
      <c r="G2475" s="232"/>
      <c r="H2475" s="385"/>
      <c r="I2475" s="385"/>
      <c r="J2475" s="385"/>
    </row>
    <row r="2476" s="379" customFormat="1" customHeight="1" spans="5:10">
      <c r="E2476" s="232"/>
      <c r="F2476" s="385"/>
      <c r="G2476" s="232"/>
      <c r="H2476" s="385"/>
      <c r="I2476" s="385"/>
      <c r="J2476" s="385"/>
    </row>
    <row r="2477" s="379" customFormat="1" customHeight="1" spans="5:10">
      <c r="E2477" s="232"/>
      <c r="F2477" s="385"/>
      <c r="G2477" s="232"/>
      <c r="H2477" s="385"/>
      <c r="I2477" s="385"/>
      <c r="J2477" s="385"/>
    </row>
    <row r="2478" s="379" customFormat="1" customHeight="1" spans="5:10">
      <c r="E2478" s="232"/>
      <c r="F2478" s="385"/>
      <c r="G2478" s="232"/>
      <c r="H2478" s="385"/>
      <c r="I2478" s="385"/>
      <c r="J2478" s="385"/>
    </row>
    <row r="2479" s="379" customFormat="1" customHeight="1" spans="5:10">
      <c r="E2479" s="232"/>
      <c r="F2479" s="385"/>
      <c r="G2479" s="232"/>
      <c r="H2479" s="385"/>
      <c r="I2479" s="385"/>
      <c r="J2479" s="385"/>
    </row>
    <row r="2480" s="379" customFormat="1" customHeight="1" spans="5:10">
      <c r="E2480" s="232"/>
      <c r="F2480" s="385"/>
      <c r="G2480" s="232"/>
      <c r="H2480" s="385"/>
      <c r="I2480" s="385"/>
      <c r="J2480" s="385"/>
    </row>
    <row r="2481" s="379" customFormat="1" customHeight="1" spans="5:10">
      <c r="E2481" s="232"/>
      <c r="F2481" s="385"/>
      <c r="G2481" s="232"/>
      <c r="H2481" s="385"/>
      <c r="I2481" s="385"/>
      <c r="J2481" s="385"/>
    </row>
    <row r="2482" s="379" customFormat="1" customHeight="1" spans="5:10">
      <c r="E2482" s="232"/>
      <c r="F2482" s="385"/>
      <c r="G2482" s="232"/>
      <c r="H2482" s="385"/>
      <c r="I2482" s="385"/>
      <c r="J2482" s="385"/>
    </row>
    <row r="2483" s="379" customFormat="1" customHeight="1" spans="5:10">
      <c r="E2483" s="232"/>
      <c r="F2483" s="385"/>
      <c r="G2483" s="232"/>
      <c r="H2483" s="385"/>
      <c r="I2483" s="385"/>
      <c r="J2483" s="385"/>
    </row>
    <row r="2484" s="379" customFormat="1" customHeight="1" spans="5:10">
      <c r="E2484" s="232"/>
      <c r="F2484" s="385"/>
      <c r="G2484" s="232"/>
      <c r="H2484" s="385"/>
      <c r="I2484" s="385"/>
      <c r="J2484" s="385"/>
    </row>
    <row r="2485" s="379" customFormat="1" customHeight="1" spans="5:10">
      <c r="E2485" s="232"/>
      <c r="F2485" s="385"/>
      <c r="G2485" s="232"/>
      <c r="H2485" s="385"/>
      <c r="I2485" s="385"/>
      <c r="J2485" s="385"/>
    </row>
    <row r="2486" s="379" customFormat="1" customHeight="1" spans="5:10">
      <c r="E2486" s="232"/>
      <c r="F2486" s="385"/>
      <c r="G2486" s="232"/>
      <c r="H2486" s="385"/>
      <c r="I2486" s="385"/>
      <c r="J2486" s="385"/>
    </row>
    <row r="2487" s="379" customFormat="1" customHeight="1" spans="5:10">
      <c r="E2487" s="232"/>
      <c r="F2487" s="385"/>
      <c r="G2487" s="232"/>
      <c r="H2487" s="385"/>
      <c r="I2487" s="385"/>
      <c r="J2487" s="385"/>
    </row>
    <row r="2488" s="379" customFormat="1" customHeight="1" spans="5:10">
      <c r="E2488" s="232"/>
      <c r="F2488" s="385"/>
      <c r="G2488" s="232"/>
      <c r="H2488" s="385"/>
      <c r="I2488" s="385"/>
      <c r="J2488" s="385"/>
    </row>
    <row r="2489" s="379" customFormat="1" customHeight="1" spans="5:10">
      <c r="E2489" s="232"/>
      <c r="F2489" s="385"/>
      <c r="G2489" s="232"/>
      <c r="H2489" s="385"/>
      <c r="I2489" s="385"/>
      <c r="J2489" s="385"/>
    </row>
    <row r="2490" s="379" customFormat="1" customHeight="1" spans="5:10">
      <c r="E2490" s="232"/>
      <c r="F2490" s="385"/>
      <c r="G2490" s="232"/>
      <c r="H2490" s="385"/>
      <c r="I2490" s="385"/>
      <c r="J2490" s="385"/>
    </row>
    <row r="2491" s="379" customFormat="1" customHeight="1" spans="5:10">
      <c r="E2491" s="232"/>
      <c r="F2491" s="385"/>
      <c r="G2491" s="232"/>
      <c r="H2491" s="385"/>
      <c r="I2491" s="385"/>
      <c r="J2491" s="385"/>
    </row>
    <row r="2492" s="379" customFormat="1" customHeight="1" spans="5:10">
      <c r="E2492" s="232"/>
      <c r="F2492" s="385"/>
      <c r="G2492" s="232"/>
      <c r="H2492" s="385"/>
      <c r="I2492" s="385"/>
      <c r="J2492" s="385"/>
    </row>
    <row r="2493" s="379" customFormat="1" customHeight="1" spans="5:10">
      <c r="E2493" s="232"/>
      <c r="F2493" s="385"/>
      <c r="G2493" s="232"/>
      <c r="H2493" s="385"/>
      <c r="I2493" s="385"/>
      <c r="J2493" s="385"/>
    </row>
    <row r="2494" s="379" customFormat="1" customHeight="1" spans="5:10">
      <c r="E2494" s="232"/>
      <c r="F2494" s="385"/>
      <c r="G2494" s="232"/>
      <c r="H2494" s="385"/>
      <c r="I2494" s="385"/>
      <c r="J2494" s="385"/>
    </row>
    <row r="2495" s="379" customFormat="1" customHeight="1" spans="5:10">
      <c r="E2495" s="232"/>
      <c r="F2495" s="385"/>
      <c r="G2495" s="232"/>
      <c r="H2495" s="385"/>
      <c r="I2495" s="385"/>
      <c r="J2495" s="385"/>
    </row>
    <row r="2496" s="379" customFormat="1" customHeight="1" spans="5:10">
      <c r="E2496" s="232"/>
      <c r="F2496" s="385"/>
      <c r="G2496" s="232"/>
      <c r="H2496" s="385"/>
      <c r="I2496" s="385"/>
      <c r="J2496" s="385"/>
    </row>
    <row r="2497" s="379" customFormat="1" customHeight="1" spans="5:10">
      <c r="E2497" s="232"/>
      <c r="F2497" s="385"/>
      <c r="G2497" s="232"/>
      <c r="H2497" s="385"/>
      <c r="I2497" s="385"/>
      <c r="J2497" s="385"/>
    </row>
    <row r="2498" s="379" customFormat="1" customHeight="1" spans="5:10">
      <c r="E2498" s="232"/>
      <c r="F2498" s="385"/>
      <c r="G2498" s="232"/>
      <c r="H2498" s="385"/>
      <c r="I2498" s="385"/>
      <c r="J2498" s="385"/>
    </row>
    <row r="2499" s="379" customFormat="1" customHeight="1" spans="5:10">
      <c r="E2499" s="232"/>
      <c r="F2499" s="385"/>
      <c r="G2499" s="232"/>
      <c r="H2499" s="385"/>
      <c r="I2499" s="385"/>
      <c r="J2499" s="385"/>
    </row>
    <row r="2500" s="379" customFormat="1" customHeight="1" spans="5:10">
      <c r="E2500" s="232"/>
      <c r="F2500" s="385"/>
      <c r="G2500" s="232"/>
      <c r="H2500" s="385"/>
      <c r="I2500" s="385"/>
      <c r="J2500" s="385"/>
    </row>
    <row r="2501" s="379" customFormat="1" customHeight="1" spans="5:10">
      <c r="E2501" s="232"/>
      <c r="F2501" s="385"/>
      <c r="G2501" s="232"/>
      <c r="H2501" s="385"/>
      <c r="I2501" s="385"/>
      <c r="J2501" s="385"/>
    </row>
    <row r="2502" s="379" customFormat="1" customHeight="1" spans="5:10">
      <c r="E2502" s="232"/>
      <c r="F2502" s="385"/>
      <c r="G2502" s="232"/>
      <c r="H2502" s="385"/>
      <c r="I2502" s="385"/>
      <c r="J2502" s="385"/>
    </row>
    <row r="2503" s="379" customFormat="1" customHeight="1" spans="5:10">
      <c r="E2503" s="232"/>
      <c r="F2503" s="385"/>
      <c r="G2503" s="232"/>
      <c r="H2503" s="385"/>
      <c r="I2503" s="385"/>
      <c r="J2503" s="385"/>
    </row>
    <row r="2504" s="379" customFormat="1" customHeight="1" spans="5:10">
      <c r="E2504" s="232"/>
      <c r="F2504" s="385"/>
      <c r="G2504" s="232"/>
      <c r="H2504" s="385"/>
      <c r="I2504" s="385"/>
      <c r="J2504" s="385"/>
    </row>
    <row r="2505" s="379" customFormat="1" customHeight="1" spans="5:10">
      <c r="E2505" s="232"/>
      <c r="F2505" s="385"/>
      <c r="G2505" s="232"/>
      <c r="H2505" s="385"/>
      <c r="I2505" s="385"/>
      <c r="J2505" s="385"/>
    </row>
    <row r="2506" s="379" customFormat="1" customHeight="1" spans="5:10">
      <c r="E2506" s="232"/>
      <c r="F2506" s="385"/>
      <c r="G2506" s="232"/>
      <c r="H2506" s="385"/>
      <c r="I2506" s="385"/>
      <c r="J2506" s="385"/>
    </row>
    <row r="2507" s="379" customFormat="1" customHeight="1" spans="5:10">
      <c r="E2507" s="232"/>
      <c r="F2507" s="385"/>
      <c r="G2507" s="232"/>
      <c r="H2507" s="385"/>
      <c r="I2507" s="385"/>
      <c r="J2507" s="385"/>
    </row>
    <row r="2508" s="379" customFormat="1" customHeight="1" spans="5:10">
      <c r="E2508" s="232"/>
      <c r="F2508" s="385"/>
      <c r="G2508" s="232"/>
      <c r="H2508" s="385"/>
      <c r="I2508" s="385"/>
      <c r="J2508" s="385"/>
    </row>
    <row r="2509" s="379" customFormat="1" customHeight="1" spans="5:10">
      <c r="E2509" s="232"/>
      <c r="F2509" s="385"/>
      <c r="G2509" s="232"/>
      <c r="H2509" s="385"/>
      <c r="I2509" s="385"/>
      <c r="J2509" s="385"/>
    </row>
    <row r="2510" s="379" customFormat="1" customHeight="1" spans="5:10">
      <c r="E2510" s="232"/>
      <c r="F2510" s="385"/>
      <c r="G2510" s="232"/>
      <c r="H2510" s="385"/>
      <c r="I2510" s="385"/>
      <c r="J2510" s="385"/>
    </row>
    <row r="2511" s="379" customFormat="1" customHeight="1" spans="5:10">
      <c r="E2511" s="232"/>
      <c r="F2511" s="385"/>
      <c r="G2511" s="232"/>
      <c r="H2511" s="385"/>
      <c r="I2511" s="385"/>
      <c r="J2511" s="385"/>
    </row>
    <row r="2512" s="379" customFormat="1" customHeight="1" spans="5:10">
      <c r="E2512" s="232"/>
      <c r="F2512" s="385"/>
      <c r="G2512" s="232"/>
      <c r="H2512" s="385"/>
      <c r="I2512" s="385"/>
      <c r="J2512" s="385"/>
    </row>
    <row r="2513" s="379" customFormat="1" customHeight="1" spans="5:10">
      <c r="E2513" s="232"/>
      <c r="F2513" s="385"/>
      <c r="G2513" s="232"/>
      <c r="H2513" s="385"/>
      <c r="I2513" s="385"/>
      <c r="J2513" s="385"/>
    </row>
    <row r="2514" s="379" customFormat="1" customHeight="1" spans="5:10">
      <c r="E2514" s="232"/>
      <c r="F2514" s="385"/>
      <c r="G2514" s="232"/>
      <c r="H2514" s="385"/>
      <c r="I2514" s="385"/>
      <c r="J2514" s="385"/>
    </row>
    <row r="2515" s="379" customFormat="1" customHeight="1" spans="5:10">
      <c r="E2515" s="232"/>
      <c r="F2515" s="385"/>
      <c r="G2515" s="232"/>
      <c r="H2515" s="385"/>
      <c r="I2515" s="385"/>
      <c r="J2515" s="385"/>
    </row>
    <row r="2516" s="379" customFormat="1" customHeight="1" spans="5:10">
      <c r="E2516" s="232"/>
      <c r="F2516" s="385"/>
      <c r="G2516" s="232"/>
      <c r="H2516" s="385"/>
      <c r="I2516" s="385"/>
      <c r="J2516" s="385"/>
    </row>
    <row r="2517" s="379" customFormat="1" customHeight="1" spans="5:10">
      <c r="E2517" s="232"/>
      <c r="F2517" s="385"/>
      <c r="G2517" s="232"/>
      <c r="H2517" s="385"/>
      <c r="I2517" s="385"/>
      <c r="J2517" s="385"/>
    </row>
    <row r="2518" s="379" customFormat="1" customHeight="1" spans="5:10">
      <c r="E2518" s="232"/>
      <c r="F2518" s="385"/>
      <c r="G2518" s="232"/>
      <c r="H2518" s="385"/>
      <c r="I2518" s="385"/>
      <c r="J2518" s="385"/>
    </row>
    <row r="2519" s="379" customFormat="1" customHeight="1" spans="5:10">
      <c r="E2519" s="232"/>
      <c r="F2519" s="385"/>
      <c r="G2519" s="232"/>
      <c r="H2519" s="385"/>
      <c r="I2519" s="385"/>
      <c r="J2519" s="385"/>
    </row>
    <row r="2520" s="379" customFormat="1" customHeight="1" spans="5:10">
      <c r="E2520" s="232"/>
      <c r="F2520" s="385"/>
      <c r="G2520" s="232"/>
      <c r="H2520" s="385"/>
      <c r="I2520" s="385"/>
      <c r="J2520" s="385"/>
    </row>
    <row r="2521" s="379" customFormat="1" customHeight="1" spans="5:10">
      <c r="E2521" s="232"/>
      <c r="F2521" s="385"/>
      <c r="G2521" s="232"/>
      <c r="H2521" s="385"/>
      <c r="I2521" s="385"/>
      <c r="J2521" s="385"/>
    </row>
    <row r="2522" s="379" customFormat="1" customHeight="1" spans="5:10">
      <c r="E2522" s="232"/>
      <c r="F2522" s="385"/>
      <c r="G2522" s="232"/>
      <c r="H2522" s="385"/>
      <c r="I2522" s="385"/>
      <c r="J2522" s="385"/>
    </row>
    <row r="2523" s="379" customFormat="1" customHeight="1" spans="5:10">
      <c r="E2523" s="232"/>
      <c r="F2523" s="385"/>
      <c r="G2523" s="232"/>
      <c r="H2523" s="385"/>
      <c r="I2523" s="385"/>
      <c r="J2523" s="385"/>
    </row>
    <row r="2524" s="379" customFormat="1" customHeight="1" spans="5:10">
      <c r="E2524" s="232"/>
      <c r="F2524" s="385"/>
      <c r="G2524" s="232"/>
      <c r="H2524" s="385"/>
      <c r="I2524" s="385"/>
      <c r="J2524" s="385"/>
    </row>
    <row r="2525" s="379" customFormat="1" customHeight="1" spans="5:10">
      <c r="E2525" s="232"/>
      <c r="F2525" s="385"/>
      <c r="G2525" s="232"/>
      <c r="H2525" s="385"/>
      <c r="I2525" s="385"/>
      <c r="J2525" s="385"/>
    </row>
    <row r="2526" s="379" customFormat="1" customHeight="1" spans="5:10">
      <c r="E2526" s="232"/>
      <c r="F2526" s="385"/>
      <c r="G2526" s="232"/>
      <c r="H2526" s="385"/>
      <c r="I2526" s="385"/>
      <c r="J2526" s="385"/>
    </row>
    <row r="2527" s="379" customFormat="1" customHeight="1" spans="5:10">
      <c r="E2527" s="232"/>
      <c r="F2527" s="385"/>
      <c r="G2527" s="232"/>
      <c r="H2527" s="385"/>
      <c r="I2527" s="385"/>
      <c r="J2527" s="385"/>
    </row>
    <row r="2528" s="379" customFormat="1" customHeight="1" spans="5:10">
      <c r="E2528" s="232"/>
      <c r="F2528" s="385"/>
      <c r="G2528" s="232"/>
      <c r="H2528" s="385"/>
      <c r="I2528" s="385"/>
      <c r="J2528" s="385"/>
    </row>
    <row r="2529" s="379" customFormat="1" customHeight="1" spans="5:10">
      <c r="E2529" s="232"/>
      <c r="F2529" s="385"/>
      <c r="G2529" s="232"/>
      <c r="H2529" s="385"/>
      <c r="I2529" s="385"/>
      <c r="J2529" s="385"/>
    </row>
    <row r="2530" s="379" customFormat="1" customHeight="1" spans="5:10">
      <c r="E2530" s="232"/>
      <c r="F2530" s="385"/>
      <c r="G2530" s="232"/>
      <c r="H2530" s="385"/>
      <c r="I2530" s="385"/>
      <c r="J2530" s="385"/>
    </row>
    <row r="2531" s="379" customFormat="1" customHeight="1" spans="5:10">
      <c r="E2531" s="232"/>
      <c r="F2531" s="385"/>
      <c r="G2531" s="232"/>
      <c r="H2531" s="385"/>
      <c r="I2531" s="385"/>
      <c r="J2531" s="385"/>
    </row>
    <row r="2532" s="379" customFormat="1" customHeight="1" spans="5:10">
      <c r="E2532" s="232"/>
      <c r="F2532" s="385"/>
      <c r="G2532" s="232"/>
      <c r="H2532" s="385"/>
      <c r="I2532" s="385"/>
      <c r="J2532" s="385"/>
    </row>
    <row r="2533" s="379" customFormat="1" customHeight="1" spans="5:10">
      <c r="E2533" s="232"/>
      <c r="F2533" s="385"/>
      <c r="G2533" s="232"/>
      <c r="H2533" s="385"/>
      <c r="I2533" s="385"/>
      <c r="J2533" s="385"/>
    </row>
    <row r="2534" s="379" customFormat="1" customHeight="1" spans="5:10">
      <c r="E2534" s="232"/>
      <c r="F2534" s="385"/>
      <c r="G2534" s="232"/>
      <c r="H2534" s="385"/>
      <c r="I2534" s="385"/>
      <c r="J2534" s="385"/>
    </row>
    <row r="2535" s="379" customFormat="1" customHeight="1" spans="5:10">
      <c r="E2535" s="232"/>
      <c r="F2535" s="385"/>
      <c r="G2535" s="232"/>
      <c r="H2535" s="385"/>
      <c r="I2535" s="385"/>
      <c r="J2535" s="385"/>
    </row>
    <row r="2536" s="379" customFormat="1" customHeight="1" spans="5:10">
      <c r="E2536" s="232"/>
      <c r="F2536" s="385"/>
      <c r="G2536" s="232"/>
      <c r="H2536" s="385"/>
      <c r="I2536" s="385"/>
      <c r="J2536" s="385"/>
    </row>
    <row r="2537" s="379" customFormat="1" customHeight="1" spans="5:10">
      <c r="E2537" s="232"/>
      <c r="F2537" s="385"/>
      <c r="G2537" s="232"/>
      <c r="H2537" s="385"/>
      <c r="I2537" s="385"/>
      <c r="J2537" s="385"/>
    </row>
    <row r="2538" s="379" customFormat="1" customHeight="1" spans="5:10">
      <c r="E2538" s="232"/>
      <c r="F2538" s="385"/>
      <c r="G2538" s="232"/>
      <c r="H2538" s="385"/>
      <c r="I2538" s="385"/>
      <c r="J2538" s="385"/>
    </row>
    <row r="2539" s="379" customFormat="1" customHeight="1" spans="5:10">
      <c r="E2539" s="232"/>
      <c r="F2539" s="385"/>
      <c r="G2539" s="232"/>
      <c r="H2539" s="385"/>
      <c r="I2539" s="385"/>
      <c r="J2539" s="385"/>
    </row>
    <row r="2540" s="379" customFormat="1" customHeight="1" spans="5:10">
      <c r="E2540" s="232"/>
      <c r="F2540" s="385"/>
      <c r="G2540" s="232"/>
      <c r="H2540" s="385"/>
      <c r="I2540" s="385"/>
      <c r="J2540" s="385"/>
    </row>
    <row r="2541" s="379" customFormat="1" customHeight="1" spans="5:10">
      <c r="E2541" s="232"/>
      <c r="F2541" s="385"/>
      <c r="G2541" s="232"/>
      <c r="H2541" s="385"/>
      <c r="I2541" s="385"/>
      <c r="J2541" s="385"/>
    </row>
    <row r="2542" s="379" customFormat="1" customHeight="1" spans="5:10">
      <c r="E2542" s="232"/>
      <c r="F2542" s="385"/>
      <c r="G2542" s="232"/>
      <c r="H2542" s="385"/>
      <c r="I2542" s="385"/>
      <c r="J2542" s="385"/>
    </row>
    <row r="2543" s="379" customFormat="1" customHeight="1" spans="5:10">
      <c r="E2543" s="232"/>
      <c r="F2543" s="385"/>
      <c r="G2543" s="232"/>
      <c r="H2543" s="385"/>
      <c r="I2543" s="385"/>
      <c r="J2543" s="385"/>
    </row>
    <row r="2544" s="379" customFormat="1" customHeight="1" spans="5:10">
      <c r="E2544" s="232"/>
      <c r="F2544" s="385"/>
      <c r="G2544" s="232"/>
      <c r="H2544" s="385"/>
      <c r="I2544" s="385"/>
      <c r="J2544" s="385"/>
    </row>
    <row r="2545" s="379" customFormat="1" customHeight="1" spans="5:10">
      <c r="E2545" s="232"/>
      <c r="F2545" s="385"/>
      <c r="G2545" s="232"/>
      <c r="H2545" s="385"/>
      <c r="I2545" s="385"/>
      <c r="J2545" s="385"/>
    </row>
    <row r="2546" s="379" customFormat="1" customHeight="1" spans="5:10">
      <c r="E2546" s="232"/>
      <c r="F2546" s="385"/>
      <c r="G2546" s="232"/>
      <c r="H2546" s="385"/>
      <c r="I2546" s="385"/>
      <c r="J2546" s="385"/>
    </row>
    <row r="2547" s="379" customFormat="1" customHeight="1" spans="5:10">
      <c r="E2547" s="232"/>
      <c r="F2547" s="385"/>
      <c r="G2547" s="232"/>
      <c r="H2547" s="385"/>
      <c r="I2547" s="385"/>
      <c r="J2547" s="385"/>
    </row>
    <row r="2548" s="379" customFormat="1" customHeight="1" spans="5:10">
      <c r="E2548" s="232"/>
      <c r="F2548" s="385"/>
      <c r="G2548" s="232"/>
      <c r="H2548" s="385"/>
      <c r="I2548" s="385"/>
      <c r="J2548" s="385"/>
    </row>
    <row r="2549" s="379" customFormat="1" customHeight="1" spans="5:10">
      <c r="E2549" s="232"/>
      <c r="F2549" s="385"/>
      <c r="G2549" s="232"/>
      <c r="H2549" s="385"/>
      <c r="I2549" s="385"/>
      <c r="J2549" s="385"/>
    </row>
    <row r="2550" s="379" customFormat="1" customHeight="1" spans="5:10">
      <c r="E2550" s="232"/>
      <c r="F2550" s="385"/>
      <c r="G2550" s="232"/>
      <c r="H2550" s="385"/>
      <c r="I2550" s="385"/>
      <c r="J2550" s="385"/>
    </row>
    <row r="2551" s="379" customFormat="1" customHeight="1" spans="5:10">
      <c r="E2551" s="232"/>
      <c r="F2551" s="385"/>
      <c r="G2551" s="232"/>
      <c r="H2551" s="385"/>
      <c r="I2551" s="385"/>
      <c r="J2551" s="385"/>
    </row>
    <row r="2552" s="379" customFormat="1" customHeight="1" spans="5:10">
      <c r="E2552" s="232"/>
      <c r="F2552" s="385"/>
      <c r="G2552" s="232"/>
      <c r="H2552" s="385"/>
      <c r="I2552" s="385"/>
      <c r="J2552" s="385"/>
    </row>
    <row r="2553" s="379" customFormat="1" customHeight="1" spans="5:10">
      <c r="E2553" s="232"/>
      <c r="F2553" s="385"/>
      <c r="G2553" s="232"/>
      <c r="H2553" s="385"/>
      <c r="I2553" s="385"/>
      <c r="J2553" s="385"/>
    </row>
    <row r="2554" s="379" customFormat="1" customHeight="1" spans="5:10">
      <c r="E2554" s="232"/>
      <c r="F2554" s="385"/>
      <c r="G2554" s="232"/>
      <c r="H2554" s="385"/>
      <c r="I2554" s="385"/>
      <c r="J2554" s="385"/>
    </row>
    <row r="2555" s="379" customFormat="1" customHeight="1" spans="5:10">
      <c r="E2555" s="232"/>
      <c r="F2555" s="385"/>
      <c r="G2555" s="232"/>
      <c r="H2555" s="385"/>
      <c r="I2555" s="385"/>
      <c r="J2555" s="385"/>
    </row>
    <row r="2556" s="379" customFormat="1" customHeight="1" spans="5:10">
      <c r="E2556" s="232"/>
      <c r="F2556" s="385"/>
      <c r="G2556" s="232"/>
      <c r="H2556" s="385"/>
      <c r="I2556" s="385"/>
      <c r="J2556" s="385"/>
    </row>
    <row r="2557" s="379" customFormat="1" customHeight="1" spans="5:10">
      <c r="E2557" s="232"/>
      <c r="F2557" s="385"/>
      <c r="G2557" s="232"/>
      <c r="H2557" s="385"/>
      <c r="I2557" s="385"/>
      <c r="J2557" s="385"/>
    </row>
    <row r="2558" s="379" customFormat="1" customHeight="1" spans="5:10">
      <c r="E2558" s="232"/>
      <c r="F2558" s="385"/>
      <c r="G2558" s="232"/>
      <c r="H2558" s="385"/>
      <c r="I2558" s="385"/>
      <c r="J2558" s="385"/>
    </row>
    <row r="2559" s="379" customFormat="1" customHeight="1" spans="5:10">
      <c r="E2559" s="232"/>
      <c r="F2559" s="385"/>
      <c r="G2559" s="232"/>
      <c r="H2559" s="385"/>
      <c r="I2559" s="385"/>
      <c r="J2559" s="385"/>
    </row>
    <row r="2560" s="379" customFormat="1" customHeight="1" spans="5:10">
      <c r="E2560" s="232"/>
      <c r="F2560" s="385"/>
      <c r="G2560" s="232"/>
      <c r="H2560" s="385"/>
      <c r="I2560" s="385"/>
      <c r="J2560" s="385"/>
    </row>
    <row r="2561" s="379" customFormat="1" customHeight="1" spans="5:10">
      <c r="E2561" s="232"/>
      <c r="F2561" s="385"/>
      <c r="G2561" s="232"/>
      <c r="H2561" s="385"/>
      <c r="I2561" s="385"/>
      <c r="J2561" s="385"/>
    </row>
    <row r="2562" s="379" customFormat="1" customHeight="1" spans="5:10">
      <c r="E2562" s="232"/>
      <c r="F2562" s="385"/>
      <c r="G2562" s="232"/>
      <c r="H2562" s="385"/>
      <c r="I2562" s="385"/>
      <c r="J2562" s="385"/>
    </row>
    <row r="2563" s="379" customFormat="1" customHeight="1" spans="5:10">
      <c r="E2563" s="232"/>
      <c r="F2563" s="385"/>
      <c r="G2563" s="232"/>
      <c r="H2563" s="385"/>
      <c r="I2563" s="385"/>
      <c r="J2563" s="385"/>
    </row>
    <row r="2564" s="379" customFormat="1" customHeight="1" spans="5:10">
      <c r="E2564" s="232"/>
      <c r="F2564" s="385"/>
      <c r="G2564" s="232"/>
      <c r="H2564" s="385"/>
      <c r="I2564" s="385"/>
      <c r="J2564" s="385"/>
    </row>
    <row r="2565" s="379" customFormat="1" customHeight="1" spans="5:10">
      <c r="E2565" s="232"/>
      <c r="F2565" s="385"/>
      <c r="G2565" s="232"/>
      <c r="H2565" s="385"/>
      <c r="I2565" s="385"/>
      <c r="J2565" s="385"/>
    </row>
    <row r="2566" s="379" customFormat="1" customHeight="1" spans="5:10">
      <c r="E2566" s="232"/>
      <c r="F2566" s="385"/>
      <c r="G2566" s="232"/>
      <c r="H2566" s="385"/>
      <c r="I2566" s="385"/>
      <c r="J2566" s="385"/>
    </row>
    <row r="2567" s="379" customFormat="1" customHeight="1" spans="5:10">
      <c r="E2567" s="232"/>
      <c r="F2567" s="385"/>
      <c r="G2567" s="232"/>
      <c r="H2567" s="385"/>
      <c r="I2567" s="385"/>
      <c r="J2567" s="385"/>
    </row>
    <row r="2568" s="379" customFormat="1" customHeight="1" spans="5:10">
      <c r="E2568" s="232"/>
      <c r="F2568" s="385"/>
      <c r="G2568" s="232"/>
      <c r="H2568" s="385"/>
      <c r="I2568" s="385"/>
      <c r="J2568" s="385"/>
    </row>
    <row r="2569" s="379" customFormat="1" customHeight="1" spans="5:10">
      <c r="E2569" s="232"/>
      <c r="F2569" s="385"/>
      <c r="G2569" s="232"/>
      <c r="H2569" s="385"/>
      <c r="I2569" s="385"/>
      <c r="J2569" s="385"/>
    </row>
    <row r="2570" s="379" customFormat="1" customHeight="1" spans="5:10">
      <c r="E2570" s="232"/>
      <c r="F2570" s="385"/>
      <c r="G2570" s="232"/>
      <c r="H2570" s="385"/>
      <c r="I2570" s="385"/>
      <c r="J2570" s="385"/>
    </row>
    <row r="2571" s="379" customFormat="1" customHeight="1" spans="5:10">
      <c r="E2571" s="232"/>
      <c r="F2571" s="385"/>
      <c r="G2571" s="232"/>
      <c r="H2571" s="385"/>
      <c r="I2571" s="385"/>
      <c r="J2571" s="385"/>
    </row>
    <row r="2572" s="379" customFormat="1" customHeight="1" spans="5:10">
      <c r="E2572" s="232"/>
      <c r="F2572" s="385"/>
      <c r="G2572" s="232"/>
      <c r="H2572" s="385"/>
      <c r="I2572" s="385"/>
      <c r="J2572" s="385"/>
    </row>
    <row r="2573" s="379" customFormat="1" customHeight="1" spans="5:10">
      <c r="E2573" s="232"/>
      <c r="F2573" s="385"/>
      <c r="G2573" s="232"/>
      <c r="H2573" s="385"/>
      <c r="I2573" s="385"/>
      <c r="J2573" s="385"/>
    </row>
    <row r="2574" s="379" customFormat="1" customHeight="1" spans="5:10">
      <c r="E2574" s="232"/>
      <c r="F2574" s="385"/>
      <c r="G2574" s="232"/>
      <c r="H2574" s="385"/>
      <c r="I2574" s="385"/>
      <c r="J2574" s="385"/>
    </row>
    <row r="2575" s="379" customFormat="1" customHeight="1" spans="5:10">
      <c r="E2575" s="232"/>
      <c r="F2575" s="385"/>
      <c r="G2575" s="232"/>
      <c r="H2575" s="385"/>
      <c r="I2575" s="385"/>
      <c r="J2575" s="385"/>
    </row>
    <row r="2576" s="379" customFormat="1" customHeight="1" spans="5:10">
      <c r="E2576" s="232"/>
      <c r="F2576" s="385"/>
      <c r="G2576" s="232"/>
      <c r="H2576" s="385"/>
      <c r="I2576" s="385"/>
      <c r="J2576" s="385"/>
    </row>
    <row r="2577" s="379" customFormat="1" customHeight="1" spans="5:10">
      <c r="E2577" s="232"/>
      <c r="F2577" s="385"/>
      <c r="G2577" s="232"/>
      <c r="H2577" s="385"/>
      <c r="I2577" s="385"/>
      <c r="J2577" s="385"/>
    </row>
    <row r="2578" s="379" customFormat="1" customHeight="1" spans="5:10">
      <c r="E2578" s="232"/>
      <c r="F2578" s="385"/>
      <c r="G2578" s="232"/>
      <c r="H2578" s="385"/>
      <c r="I2578" s="385"/>
      <c r="J2578" s="385"/>
    </row>
    <row r="2579" s="379" customFormat="1" customHeight="1" spans="5:10">
      <c r="E2579" s="232"/>
      <c r="F2579" s="385"/>
      <c r="G2579" s="232"/>
      <c r="H2579" s="385"/>
      <c r="I2579" s="385"/>
      <c r="J2579" s="385"/>
    </row>
    <row r="2580" s="379" customFormat="1" customHeight="1" spans="5:10">
      <c r="E2580" s="232"/>
      <c r="F2580" s="385"/>
      <c r="G2580" s="232"/>
      <c r="H2580" s="385"/>
      <c r="I2580" s="385"/>
      <c r="J2580" s="385"/>
    </row>
    <row r="2581" s="379" customFormat="1" customHeight="1" spans="5:10">
      <c r="E2581" s="232"/>
      <c r="F2581" s="385"/>
      <c r="G2581" s="232"/>
      <c r="H2581" s="385"/>
      <c r="I2581" s="385"/>
      <c r="J2581" s="385"/>
    </row>
    <row r="2582" s="379" customFormat="1" customHeight="1" spans="5:10">
      <c r="E2582" s="232"/>
      <c r="F2582" s="385"/>
      <c r="G2582" s="232"/>
      <c r="H2582" s="385"/>
      <c r="I2582" s="385"/>
      <c r="J2582" s="385"/>
    </row>
    <row r="2583" s="379" customFormat="1" customHeight="1" spans="5:10">
      <c r="E2583" s="232"/>
      <c r="F2583" s="385"/>
      <c r="G2583" s="232"/>
      <c r="H2583" s="385"/>
      <c r="I2583" s="385"/>
      <c r="J2583" s="385"/>
    </row>
    <row r="2584" s="379" customFormat="1" customHeight="1" spans="5:10">
      <c r="E2584" s="232"/>
      <c r="F2584" s="385"/>
      <c r="G2584" s="232"/>
      <c r="H2584" s="385"/>
      <c r="I2584" s="385"/>
      <c r="J2584" s="385"/>
    </row>
    <row r="2585" s="379" customFormat="1" customHeight="1" spans="5:10">
      <c r="E2585" s="232"/>
      <c r="F2585" s="385"/>
      <c r="G2585" s="232"/>
      <c r="H2585" s="385"/>
      <c r="I2585" s="385"/>
      <c r="J2585" s="385"/>
    </row>
    <row r="2586" s="379" customFormat="1" customHeight="1" spans="5:10">
      <c r="E2586" s="232"/>
      <c r="F2586" s="385"/>
      <c r="G2586" s="232"/>
      <c r="H2586" s="385"/>
      <c r="I2586" s="385"/>
      <c r="J2586" s="385"/>
    </row>
    <row r="2587" s="379" customFormat="1" customHeight="1" spans="5:10">
      <c r="E2587" s="232"/>
      <c r="F2587" s="385"/>
      <c r="G2587" s="232"/>
      <c r="H2587" s="385"/>
      <c r="I2587" s="385"/>
      <c r="J2587" s="385"/>
    </row>
    <row r="2588" s="379" customFormat="1" customHeight="1" spans="5:10">
      <c r="E2588" s="232"/>
      <c r="F2588" s="385"/>
      <c r="G2588" s="232"/>
      <c r="H2588" s="385"/>
      <c r="I2588" s="385"/>
      <c r="J2588" s="385"/>
    </row>
    <row r="2589" s="379" customFormat="1" customHeight="1" spans="5:10">
      <c r="E2589" s="232"/>
      <c r="F2589" s="385"/>
      <c r="G2589" s="232"/>
      <c r="H2589" s="385"/>
      <c r="I2589" s="385"/>
      <c r="J2589" s="385"/>
    </row>
    <row r="2590" s="379" customFormat="1" customHeight="1" spans="5:10">
      <c r="E2590" s="232"/>
      <c r="F2590" s="385"/>
      <c r="G2590" s="232"/>
      <c r="H2590" s="385"/>
      <c r="I2590" s="385"/>
      <c r="J2590" s="385"/>
    </row>
    <row r="2591" s="379" customFormat="1" customHeight="1" spans="5:10">
      <c r="E2591" s="232"/>
      <c r="F2591" s="385"/>
      <c r="G2591" s="232"/>
      <c r="H2591" s="385"/>
      <c r="I2591" s="385"/>
      <c r="J2591" s="385"/>
    </row>
    <row r="2592" s="379" customFormat="1" customHeight="1" spans="5:10">
      <c r="E2592" s="232"/>
      <c r="F2592" s="385"/>
      <c r="G2592" s="232"/>
      <c r="H2592" s="385"/>
      <c r="I2592" s="385"/>
      <c r="J2592" s="385"/>
    </row>
    <row r="2593" s="379" customFormat="1" customHeight="1" spans="5:10">
      <c r="E2593" s="232"/>
      <c r="F2593" s="385"/>
      <c r="G2593" s="232"/>
      <c r="H2593" s="385"/>
      <c r="I2593" s="385"/>
      <c r="J2593" s="385"/>
    </row>
    <row r="2594" s="379" customFormat="1" customHeight="1" spans="5:10">
      <c r="E2594" s="232"/>
      <c r="F2594" s="385"/>
      <c r="G2594" s="232"/>
      <c r="H2594" s="385"/>
      <c r="I2594" s="385"/>
      <c r="J2594" s="385"/>
    </row>
    <row r="2595" s="379" customFormat="1" customHeight="1" spans="5:10">
      <c r="E2595" s="232"/>
      <c r="F2595" s="385"/>
      <c r="G2595" s="232"/>
      <c r="H2595" s="385"/>
      <c r="I2595" s="385"/>
      <c r="J2595" s="385"/>
    </row>
    <row r="2596" s="379" customFormat="1" customHeight="1" spans="5:10">
      <c r="E2596" s="232"/>
      <c r="F2596" s="385"/>
      <c r="G2596" s="232"/>
      <c r="H2596" s="385"/>
      <c r="I2596" s="385"/>
      <c r="J2596" s="385"/>
    </row>
    <row r="2597" s="379" customFormat="1" customHeight="1" spans="5:10">
      <c r="E2597" s="232"/>
      <c r="F2597" s="385"/>
      <c r="G2597" s="232"/>
      <c r="H2597" s="385"/>
      <c r="I2597" s="385"/>
      <c r="J2597" s="385"/>
    </row>
    <row r="2598" s="379" customFormat="1" customHeight="1" spans="5:10">
      <c r="E2598" s="232"/>
      <c r="F2598" s="385"/>
      <c r="G2598" s="232"/>
      <c r="H2598" s="385"/>
      <c r="I2598" s="385"/>
      <c r="J2598" s="385"/>
    </row>
    <row r="2599" s="379" customFormat="1" customHeight="1" spans="5:10">
      <c r="E2599" s="232"/>
      <c r="F2599" s="385"/>
      <c r="G2599" s="232"/>
      <c r="H2599" s="385"/>
      <c r="I2599" s="385"/>
      <c r="J2599" s="385"/>
    </row>
    <row r="2600" s="379" customFormat="1" customHeight="1" spans="5:10">
      <c r="E2600" s="232"/>
      <c r="F2600" s="385"/>
      <c r="G2600" s="232"/>
      <c r="H2600" s="385"/>
      <c r="I2600" s="385"/>
      <c r="J2600" s="385"/>
    </row>
    <row r="2601" s="379" customFormat="1" customHeight="1" spans="5:10">
      <c r="E2601" s="232"/>
      <c r="F2601" s="385"/>
      <c r="G2601" s="232"/>
      <c r="H2601" s="385"/>
      <c r="I2601" s="385"/>
      <c r="J2601" s="385"/>
    </row>
    <row r="2602" s="379" customFormat="1" customHeight="1" spans="5:10">
      <c r="E2602" s="232"/>
      <c r="F2602" s="385"/>
      <c r="G2602" s="232"/>
      <c r="H2602" s="385"/>
      <c r="I2602" s="385"/>
      <c r="J2602" s="385"/>
    </row>
    <row r="2603" s="379" customFormat="1" customHeight="1" spans="5:10">
      <c r="E2603" s="232"/>
      <c r="F2603" s="385"/>
      <c r="G2603" s="232"/>
      <c r="H2603" s="385"/>
      <c r="I2603" s="385"/>
      <c r="J2603" s="385"/>
    </row>
    <row r="2604" s="379" customFormat="1" customHeight="1" spans="5:10">
      <c r="E2604" s="232"/>
      <c r="F2604" s="385"/>
      <c r="G2604" s="232"/>
      <c r="H2604" s="385"/>
      <c r="I2604" s="385"/>
      <c r="J2604" s="385"/>
    </row>
    <row r="2605" s="379" customFormat="1" customHeight="1" spans="5:10">
      <c r="E2605" s="232"/>
      <c r="F2605" s="385"/>
      <c r="G2605" s="232"/>
      <c r="H2605" s="385"/>
      <c r="I2605" s="385"/>
      <c r="J2605" s="385"/>
    </row>
    <row r="2606" s="379" customFormat="1" customHeight="1" spans="5:10">
      <c r="E2606" s="232"/>
      <c r="F2606" s="385"/>
      <c r="G2606" s="232"/>
      <c r="H2606" s="385"/>
      <c r="I2606" s="385"/>
      <c r="J2606" s="385"/>
    </row>
    <row r="2607" s="379" customFormat="1" customHeight="1" spans="5:10">
      <c r="E2607" s="232"/>
      <c r="F2607" s="385"/>
      <c r="G2607" s="232"/>
      <c r="H2607" s="385"/>
      <c r="I2607" s="385"/>
      <c r="J2607" s="385"/>
    </row>
    <row r="2608" s="379" customFormat="1" customHeight="1" spans="5:10">
      <c r="E2608" s="232"/>
      <c r="F2608" s="385"/>
      <c r="G2608" s="232"/>
      <c r="H2608" s="385"/>
      <c r="I2608" s="385"/>
      <c r="J2608" s="385"/>
    </row>
    <row r="2609" s="379" customFormat="1" customHeight="1" spans="5:10">
      <c r="E2609" s="232"/>
      <c r="F2609" s="385"/>
      <c r="G2609" s="232"/>
      <c r="H2609" s="385"/>
      <c r="I2609" s="385"/>
      <c r="J2609" s="385"/>
    </row>
    <row r="2610" s="379" customFormat="1" customHeight="1" spans="5:10">
      <c r="E2610" s="232"/>
      <c r="F2610" s="385"/>
      <c r="G2610" s="232"/>
      <c r="H2610" s="385"/>
      <c r="I2610" s="385"/>
      <c r="J2610" s="385"/>
    </row>
    <row r="2611" s="379" customFormat="1" customHeight="1" spans="5:10">
      <c r="E2611" s="232"/>
      <c r="F2611" s="385"/>
      <c r="G2611" s="232"/>
      <c r="H2611" s="385"/>
      <c r="I2611" s="385"/>
      <c r="J2611" s="385"/>
    </row>
    <row r="2612" s="379" customFormat="1" customHeight="1" spans="5:10">
      <c r="E2612" s="232"/>
      <c r="F2612" s="385"/>
      <c r="G2612" s="232"/>
      <c r="H2612" s="385"/>
      <c r="I2612" s="385"/>
      <c r="J2612" s="385"/>
    </row>
    <row r="2613" s="379" customFormat="1" customHeight="1" spans="5:10">
      <c r="E2613" s="232"/>
      <c r="F2613" s="385"/>
      <c r="G2613" s="232"/>
      <c r="H2613" s="385"/>
      <c r="I2613" s="385"/>
      <c r="J2613" s="385"/>
    </row>
    <row r="2614" s="379" customFormat="1" customHeight="1" spans="5:10">
      <c r="E2614" s="232"/>
      <c r="F2614" s="385"/>
      <c r="G2614" s="232"/>
      <c r="H2614" s="385"/>
      <c r="I2614" s="385"/>
      <c r="J2614" s="385"/>
    </row>
    <row r="2615" s="379" customFormat="1" customHeight="1" spans="5:10">
      <c r="E2615" s="232"/>
      <c r="F2615" s="385"/>
      <c r="G2615" s="232"/>
      <c r="H2615" s="385"/>
      <c r="I2615" s="385"/>
      <c r="J2615" s="385"/>
    </row>
    <row r="2616" s="379" customFormat="1" customHeight="1" spans="5:10">
      <c r="E2616" s="232"/>
      <c r="F2616" s="385"/>
      <c r="G2616" s="232"/>
      <c r="H2616" s="385"/>
      <c r="I2616" s="385"/>
      <c r="J2616" s="385"/>
    </row>
    <row r="2617" s="379" customFormat="1" customHeight="1" spans="5:10">
      <c r="E2617" s="232"/>
      <c r="F2617" s="385"/>
      <c r="G2617" s="232"/>
      <c r="H2617" s="385"/>
      <c r="I2617" s="385"/>
      <c r="J2617" s="385"/>
    </row>
    <row r="2618" s="379" customFormat="1" customHeight="1" spans="5:10">
      <c r="E2618" s="232"/>
      <c r="F2618" s="385"/>
      <c r="G2618" s="232"/>
      <c r="H2618" s="385"/>
      <c r="I2618" s="385"/>
      <c r="J2618" s="385"/>
    </row>
    <row r="2619" s="379" customFormat="1" customHeight="1" spans="5:10">
      <c r="E2619" s="232"/>
      <c r="F2619" s="385"/>
      <c r="G2619" s="232"/>
      <c r="H2619" s="385"/>
      <c r="I2619" s="385"/>
      <c r="J2619" s="385"/>
    </row>
    <row r="2620" s="379" customFormat="1" customHeight="1" spans="5:10">
      <c r="E2620" s="232"/>
      <c r="F2620" s="385"/>
      <c r="G2620" s="232"/>
      <c r="H2620" s="385"/>
      <c r="I2620" s="385"/>
      <c r="J2620" s="385"/>
    </row>
    <row r="2621" s="379" customFormat="1" customHeight="1" spans="5:10">
      <c r="E2621" s="232"/>
      <c r="F2621" s="385"/>
      <c r="G2621" s="232"/>
      <c r="H2621" s="385"/>
      <c r="I2621" s="385"/>
      <c r="J2621" s="385"/>
    </row>
    <row r="2622" s="379" customFormat="1" customHeight="1" spans="5:10">
      <c r="E2622" s="232"/>
      <c r="F2622" s="385"/>
      <c r="G2622" s="232"/>
      <c r="H2622" s="385"/>
      <c r="I2622" s="385"/>
      <c r="J2622" s="385"/>
    </row>
    <row r="2623" s="379" customFormat="1" customHeight="1" spans="5:10">
      <c r="E2623" s="232"/>
      <c r="F2623" s="385"/>
      <c r="G2623" s="232"/>
      <c r="H2623" s="385"/>
      <c r="I2623" s="385"/>
      <c r="J2623" s="385"/>
    </row>
    <row r="2624" s="379" customFormat="1" customHeight="1" spans="5:10">
      <c r="E2624" s="232"/>
      <c r="F2624" s="385"/>
      <c r="G2624" s="232"/>
      <c r="H2624" s="385"/>
      <c r="I2624" s="385"/>
      <c r="J2624" s="385"/>
    </row>
    <row r="2625" s="379" customFormat="1" customHeight="1" spans="5:10">
      <c r="E2625" s="232"/>
      <c r="F2625" s="385"/>
      <c r="G2625" s="232"/>
      <c r="H2625" s="385"/>
      <c r="I2625" s="385"/>
      <c r="J2625" s="385"/>
    </row>
    <row r="2626" s="379" customFormat="1" customHeight="1" spans="5:10">
      <c r="E2626" s="232"/>
      <c r="F2626" s="385"/>
      <c r="G2626" s="232"/>
      <c r="H2626" s="385"/>
      <c r="I2626" s="385"/>
      <c r="J2626" s="385"/>
    </row>
    <row r="2627" s="379" customFormat="1" customHeight="1" spans="5:10">
      <c r="E2627" s="232"/>
      <c r="F2627" s="385"/>
      <c r="G2627" s="232"/>
      <c r="H2627" s="385"/>
      <c r="I2627" s="385"/>
      <c r="J2627" s="385"/>
    </row>
    <row r="2628" s="379" customFormat="1" customHeight="1" spans="5:10">
      <c r="E2628" s="232"/>
      <c r="F2628" s="385"/>
      <c r="G2628" s="232"/>
      <c r="H2628" s="385"/>
      <c r="I2628" s="385"/>
      <c r="J2628" s="385"/>
    </row>
    <row r="2629" s="379" customFormat="1" customHeight="1" spans="5:10">
      <c r="E2629" s="232"/>
      <c r="F2629" s="385"/>
      <c r="G2629" s="232"/>
      <c r="H2629" s="385"/>
      <c r="I2629" s="385"/>
      <c r="J2629" s="385"/>
    </row>
    <row r="2630" s="379" customFormat="1" customHeight="1" spans="5:10">
      <c r="E2630" s="232"/>
      <c r="F2630" s="385"/>
      <c r="G2630" s="232"/>
      <c r="H2630" s="385"/>
      <c r="I2630" s="385"/>
      <c r="J2630" s="385"/>
    </row>
    <row r="2631" s="379" customFormat="1" customHeight="1" spans="5:10">
      <c r="E2631" s="232"/>
      <c r="F2631" s="385"/>
      <c r="G2631" s="232"/>
      <c r="H2631" s="385"/>
      <c r="I2631" s="385"/>
      <c r="J2631" s="385"/>
    </row>
    <row r="2632" s="379" customFormat="1" customHeight="1" spans="5:10">
      <c r="E2632" s="232"/>
      <c r="F2632" s="385"/>
      <c r="G2632" s="232"/>
      <c r="H2632" s="385"/>
      <c r="I2632" s="385"/>
      <c r="J2632" s="385"/>
    </row>
    <row r="2633" s="379" customFormat="1" customHeight="1" spans="5:10">
      <c r="E2633" s="232"/>
      <c r="F2633" s="385"/>
      <c r="G2633" s="232"/>
      <c r="H2633" s="385"/>
      <c r="I2633" s="385"/>
      <c r="J2633" s="385"/>
    </row>
    <row r="2634" s="379" customFormat="1" customHeight="1" spans="5:10">
      <c r="E2634" s="232"/>
      <c r="F2634" s="385"/>
      <c r="G2634" s="232"/>
      <c r="H2634" s="385"/>
      <c r="I2634" s="385"/>
      <c r="J2634" s="385"/>
    </row>
    <row r="2635" s="379" customFormat="1" customHeight="1" spans="5:10">
      <c r="E2635" s="232"/>
      <c r="F2635" s="385"/>
      <c r="G2635" s="232"/>
      <c r="H2635" s="385"/>
      <c r="I2635" s="385"/>
      <c r="J2635" s="385"/>
    </row>
    <row r="2636" s="379" customFormat="1" customHeight="1" spans="5:10">
      <c r="E2636" s="232"/>
      <c r="F2636" s="385"/>
      <c r="G2636" s="232"/>
      <c r="H2636" s="385"/>
      <c r="I2636" s="385"/>
      <c r="J2636" s="385"/>
    </row>
    <row r="2637" s="379" customFormat="1" customHeight="1" spans="5:10">
      <c r="E2637" s="232"/>
      <c r="F2637" s="385"/>
      <c r="G2637" s="232"/>
      <c r="H2637" s="385"/>
      <c r="I2637" s="385"/>
      <c r="J2637" s="385"/>
    </row>
    <row r="2638" s="379" customFormat="1" customHeight="1" spans="5:10">
      <c r="E2638" s="232"/>
      <c r="F2638" s="385"/>
      <c r="G2638" s="232"/>
      <c r="H2638" s="385"/>
      <c r="I2638" s="385"/>
      <c r="J2638" s="385"/>
    </row>
    <row r="2639" s="379" customFormat="1" customHeight="1" spans="5:10">
      <c r="E2639" s="232"/>
      <c r="F2639" s="385"/>
      <c r="G2639" s="232"/>
      <c r="H2639" s="385"/>
      <c r="I2639" s="385"/>
      <c r="J2639" s="385"/>
    </row>
    <row r="2640" s="379" customFormat="1" customHeight="1" spans="5:10">
      <c r="E2640" s="232"/>
      <c r="F2640" s="385"/>
      <c r="G2640" s="232"/>
      <c r="H2640" s="385"/>
      <c r="I2640" s="385"/>
      <c r="J2640" s="385"/>
    </row>
    <row r="2641" s="379" customFormat="1" customHeight="1" spans="5:10">
      <c r="E2641" s="232"/>
      <c r="F2641" s="385"/>
      <c r="G2641" s="232"/>
      <c r="H2641" s="385"/>
      <c r="I2641" s="385"/>
      <c r="J2641" s="385"/>
    </row>
    <row r="2642" s="379" customFormat="1" customHeight="1" spans="5:10">
      <c r="E2642" s="232"/>
      <c r="F2642" s="385"/>
      <c r="G2642" s="232"/>
      <c r="H2642" s="385"/>
      <c r="I2642" s="385"/>
      <c r="J2642" s="385"/>
    </row>
    <row r="2643" s="379" customFormat="1" customHeight="1" spans="5:10">
      <c r="E2643" s="232"/>
      <c r="F2643" s="385"/>
      <c r="G2643" s="232"/>
      <c r="H2643" s="385"/>
      <c r="I2643" s="385"/>
      <c r="J2643" s="385"/>
    </row>
    <row r="2644" s="379" customFormat="1" customHeight="1" spans="5:10">
      <c r="E2644" s="232"/>
      <c r="F2644" s="385"/>
      <c r="G2644" s="232"/>
      <c r="H2644" s="385"/>
      <c r="I2644" s="385"/>
      <c r="J2644" s="385"/>
    </row>
    <row r="2645" s="379" customFormat="1" customHeight="1" spans="5:10">
      <c r="E2645" s="232"/>
      <c r="F2645" s="385"/>
      <c r="G2645" s="232"/>
      <c r="H2645" s="385"/>
      <c r="I2645" s="385"/>
      <c r="J2645" s="385"/>
    </row>
    <row r="2646" s="379" customFormat="1" customHeight="1" spans="5:10">
      <c r="E2646" s="232"/>
      <c r="F2646" s="385"/>
      <c r="G2646" s="232"/>
      <c r="H2646" s="385"/>
      <c r="I2646" s="385"/>
      <c r="J2646" s="385"/>
    </row>
    <row r="2647" s="379" customFormat="1" customHeight="1" spans="5:10">
      <c r="E2647" s="232"/>
      <c r="F2647" s="385"/>
      <c r="G2647" s="232"/>
      <c r="H2647" s="385"/>
      <c r="I2647" s="385"/>
      <c r="J2647" s="385"/>
    </row>
    <row r="2648" s="379" customFormat="1" customHeight="1" spans="5:10">
      <c r="E2648" s="232"/>
      <c r="F2648" s="385"/>
      <c r="G2648" s="232"/>
      <c r="H2648" s="385"/>
      <c r="I2648" s="385"/>
      <c r="J2648" s="385"/>
    </row>
    <row r="2649" s="379" customFormat="1" customHeight="1" spans="5:10">
      <c r="E2649" s="232"/>
      <c r="F2649" s="385"/>
      <c r="G2649" s="232"/>
      <c r="H2649" s="385"/>
      <c r="I2649" s="385"/>
      <c r="J2649" s="385"/>
    </row>
    <row r="2650" s="379" customFormat="1" customHeight="1" spans="5:10">
      <c r="E2650" s="232"/>
      <c r="F2650" s="385"/>
      <c r="G2650" s="232"/>
      <c r="H2650" s="385"/>
      <c r="I2650" s="385"/>
      <c r="J2650" s="385"/>
    </row>
    <row r="2651" s="379" customFormat="1" customHeight="1" spans="5:10">
      <c r="E2651" s="232"/>
      <c r="F2651" s="385"/>
      <c r="G2651" s="232"/>
      <c r="H2651" s="385"/>
      <c r="I2651" s="385"/>
      <c r="J2651" s="385"/>
    </row>
    <row r="2652" s="379" customFormat="1" customHeight="1" spans="5:10">
      <c r="E2652" s="232"/>
      <c r="F2652" s="385"/>
      <c r="G2652" s="232"/>
      <c r="H2652" s="385"/>
      <c r="I2652" s="385"/>
      <c r="J2652" s="385"/>
    </row>
    <row r="2653" s="379" customFormat="1" customHeight="1" spans="5:10">
      <c r="E2653" s="232"/>
      <c r="F2653" s="385"/>
      <c r="G2653" s="232"/>
      <c r="H2653" s="385"/>
      <c r="I2653" s="385"/>
      <c r="J2653" s="385"/>
    </row>
    <row r="2654" s="379" customFormat="1" customHeight="1" spans="5:10">
      <c r="E2654" s="232"/>
      <c r="F2654" s="385"/>
      <c r="G2654" s="232"/>
      <c r="H2654" s="385"/>
      <c r="I2654" s="385"/>
      <c r="J2654" s="385"/>
    </row>
    <row r="2655" s="379" customFormat="1" customHeight="1" spans="5:10">
      <c r="E2655" s="232"/>
      <c r="F2655" s="385"/>
      <c r="G2655" s="232"/>
      <c r="H2655" s="385"/>
      <c r="I2655" s="385"/>
      <c r="J2655" s="385"/>
    </row>
    <row r="2656" s="379" customFormat="1" customHeight="1" spans="5:10">
      <c r="E2656" s="232"/>
      <c r="F2656" s="385"/>
      <c r="G2656" s="232"/>
      <c r="H2656" s="385"/>
      <c r="I2656" s="385"/>
      <c r="J2656" s="385"/>
    </row>
    <row r="2657" s="379" customFormat="1" customHeight="1" spans="5:10">
      <c r="E2657" s="232"/>
      <c r="F2657" s="385"/>
      <c r="G2657" s="232"/>
      <c r="H2657" s="385"/>
      <c r="I2657" s="385"/>
      <c r="J2657" s="385"/>
    </row>
    <row r="2658" s="379" customFormat="1" customHeight="1" spans="5:10">
      <c r="E2658" s="232"/>
      <c r="F2658" s="385"/>
      <c r="G2658" s="232"/>
      <c r="H2658" s="385"/>
      <c r="I2658" s="385"/>
      <c r="J2658" s="385"/>
    </row>
    <row r="2659" s="379" customFormat="1" customHeight="1" spans="5:10">
      <c r="E2659" s="232"/>
      <c r="F2659" s="385"/>
      <c r="G2659" s="232"/>
      <c r="H2659" s="385"/>
      <c r="I2659" s="385"/>
      <c r="J2659" s="385"/>
    </row>
    <row r="2660" s="379" customFormat="1" customHeight="1" spans="5:10">
      <c r="E2660" s="232"/>
      <c r="F2660" s="385"/>
      <c r="G2660" s="232"/>
      <c r="H2660" s="385"/>
      <c r="I2660" s="385"/>
      <c r="J2660" s="385"/>
    </row>
    <row r="2661" s="379" customFormat="1" customHeight="1" spans="5:10">
      <c r="E2661" s="232"/>
      <c r="F2661" s="385"/>
      <c r="G2661" s="232"/>
      <c r="H2661" s="385"/>
      <c r="I2661" s="385"/>
      <c r="J2661" s="385"/>
    </row>
    <row r="2662" s="379" customFormat="1" customHeight="1" spans="5:10">
      <c r="E2662" s="232"/>
      <c r="F2662" s="385"/>
      <c r="G2662" s="232"/>
      <c r="H2662" s="385"/>
      <c r="I2662" s="385"/>
      <c r="J2662" s="385"/>
    </row>
    <row r="2663" s="379" customFormat="1" customHeight="1" spans="5:10">
      <c r="E2663" s="232"/>
      <c r="F2663" s="385"/>
      <c r="G2663" s="232"/>
      <c r="H2663" s="385"/>
      <c r="I2663" s="385"/>
      <c r="J2663" s="385"/>
    </row>
    <row r="2664" s="379" customFormat="1" customHeight="1" spans="5:10">
      <c r="E2664" s="232"/>
      <c r="F2664" s="385"/>
      <c r="G2664" s="232"/>
      <c r="H2664" s="385"/>
      <c r="I2664" s="385"/>
      <c r="J2664" s="385"/>
    </row>
    <row r="2665" s="379" customFormat="1" customHeight="1" spans="5:10">
      <c r="E2665" s="232"/>
      <c r="F2665" s="385"/>
      <c r="G2665" s="232"/>
      <c r="H2665" s="385"/>
      <c r="I2665" s="385"/>
      <c r="J2665" s="385"/>
    </row>
    <row r="2666" s="379" customFormat="1" customHeight="1" spans="5:10">
      <c r="E2666" s="232"/>
      <c r="F2666" s="385"/>
      <c r="G2666" s="232"/>
      <c r="H2666" s="385"/>
      <c r="I2666" s="385"/>
      <c r="J2666" s="385"/>
    </row>
    <row r="2667" s="379" customFormat="1" customHeight="1" spans="5:10">
      <c r="E2667" s="232"/>
      <c r="F2667" s="385"/>
      <c r="G2667" s="232"/>
      <c r="H2667" s="385"/>
      <c r="I2667" s="385"/>
      <c r="J2667" s="385"/>
    </row>
    <row r="2668" s="379" customFormat="1" customHeight="1" spans="5:10">
      <c r="E2668" s="232"/>
      <c r="F2668" s="385"/>
      <c r="G2668" s="232"/>
      <c r="H2668" s="385"/>
      <c r="I2668" s="385"/>
      <c r="J2668" s="385"/>
    </row>
    <row r="2669" s="379" customFormat="1" customHeight="1" spans="5:10">
      <c r="E2669" s="232"/>
      <c r="F2669" s="385"/>
      <c r="G2669" s="232"/>
      <c r="H2669" s="385"/>
      <c r="I2669" s="385"/>
      <c r="J2669" s="385"/>
    </row>
    <row r="2670" s="379" customFormat="1" customHeight="1" spans="5:10">
      <c r="E2670" s="232"/>
      <c r="F2670" s="385"/>
      <c r="G2670" s="232"/>
      <c r="H2670" s="385"/>
      <c r="I2670" s="385"/>
      <c r="J2670" s="385"/>
    </row>
    <row r="2671" s="379" customFormat="1" customHeight="1" spans="5:10">
      <c r="E2671" s="232"/>
      <c r="F2671" s="385"/>
      <c r="G2671" s="232"/>
      <c r="H2671" s="385"/>
      <c r="I2671" s="385"/>
      <c r="J2671" s="385"/>
    </row>
    <row r="2672" s="379" customFormat="1" customHeight="1" spans="5:10">
      <c r="E2672" s="232"/>
      <c r="F2672" s="385"/>
      <c r="G2672" s="232"/>
      <c r="H2672" s="385"/>
      <c r="I2672" s="385"/>
      <c r="J2672" s="385"/>
    </row>
    <row r="2673" s="379" customFormat="1" customHeight="1" spans="5:10">
      <c r="E2673" s="232"/>
      <c r="F2673" s="385"/>
      <c r="G2673" s="232"/>
      <c r="H2673" s="385"/>
      <c r="I2673" s="385"/>
      <c r="J2673" s="385"/>
    </row>
    <row r="2674" s="379" customFormat="1" customHeight="1" spans="5:10">
      <c r="E2674" s="232"/>
      <c r="F2674" s="385"/>
      <c r="G2674" s="232"/>
      <c r="H2674" s="385"/>
      <c r="I2674" s="385"/>
      <c r="J2674" s="385"/>
    </row>
    <row r="2675" s="379" customFormat="1" customHeight="1" spans="5:10">
      <c r="E2675" s="232"/>
      <c r="F2675" s="385"/>
      <c r="G2675" s="232"/>
      <c r="H2675" s="385"/>
      <c r="I2675" s="385"/>
      <c r="J2675" s="385"/>
    </row>
    <row r="2676" s="379" customFormat="1" customHeight="1" spans="5:10">
      <c r="E2676" s="232"/>
      <c r="F2676" s="385"/>
      <c r="G2676" s="232"/>
      <c r="H2676" s="385"/>
      <c r="I2676" s="385"/>
      <c r="J2676" s="385"/>
    </row>
    <row r="2677" s="379" customFormat="1" customHeight="1" spans="5:10">
      <c r="E2677" s="232"/>
      <c r="F2677" s="385"/>
      <c r="G2677" s="232"/>
      <c r="H2677" s="385"/>
      <c r="I2677" s="385"/>
      <c r="J2677" s="385"/>
    </row>
    <row r="2678" s="379" customFormat="1" customHeight="1" spans="5:10">
      <c r="E2678" s="232"/>
      <c r="F2678" s="385"/>
      <c r="G2678" s="232"/>
      <c r="H2678" s="385"/>
      <c r="I2678" s="385"/>
      <c r="J2678" s="385"/>
    </row>
    <row r="2679" s="379" customFormat="1" customHeight="1" spans="5:10">
      <c r="E2679" s="232"/>
      <c r="F2679" s="385"/>
      <c r="G2679" s="232"/>
      <c r="H2679" s="385"/>
      <c r="I2679" s="385"/>
      <c r="J2679" s="385"/>
    </row>
    <row r="2680" s="379" customFormat="1" customHeight="1" spans="5:10">
      <c r="E2680" s="232"/>
      <c r="F2680" s="385"/>
      <c r="G2680" s="232"/>
      <c r="H2680" s="385"/>
      <c r="I2680" s="385"/>
      <c r="J2680" s="385"/>
    </row>
    <row r="2681" s="379" customFormat="1" customHeight="1" spans="5:10">
      <c r="E2681" s="232"/>
      <c r="F2681" s="385"/>
      <c r="G2681" s="232"/>
      <c r="H2681" s="385"/>
      <c r="I2681" s="385"/>
      <c r="J2681" s="385"/>
    </row>
    <row r="2682" s="379" customFormat="1" customHeight="1" spans="5:10">
      <c r="E2682" s="232"/>
      <c r="F2682" s="385"/>
      <c r="G2682" s="232"/>
      <c r="H2682" s="385"/>
      <c r="I2682" s="385"/>
      <c r="J2682" s="385"/>
    </row>
    <row r="2683" s="379" customFormat="1" customHeight="1" spans="5:10">
      <c r="E2683" s="232"/>
      <c r="F2683" s="385"/>
      <c r="G2683" s="232"/>
      <c r="H2683" s="385"/>
      <c r="I2683" s="385"/>
      <c r="J2683" s="385"/>
    </row>
    <row r="2684" s="379" customFormat="1" customHeight="1" spans="5:10">
      <c r="E2684" s="232"/>
      <c r="F2684" s="385"/>
      <c r="G2684" s="232"/>
      <c r="H2684" s="385"/>
      <c r="I2684" s="385"/>
      <c r="J2684" s="385"/>
    </row>
    <row r="2685" s="379" customFormat="1" customHeight="1" spans="5:10">
      <c r="E2685" s="232"/>
      <c r="F2685" s="385"/>
      <c r="G2685" s="232"/>
      <c r="H2685" s="385"/>
      <c r="I2685" s="385"/>
      <c r="J2685" s="385"/>
    </row>
    <row r="2686" s="379" customFormat="1" customHeight="1" spans="5:10">
      <c r="E2686" s="232"/>
      <c r="F2686" s="385"/>
      <c r="G2686" s="232"/>
      <c r="H2686" s="385"/>
      <c r="I2686" s="385"/>
      <c r="J2686" s="385"/>
    </row>
    <row r="2687" s="379" customFormat="1" customHeight="1" spans="5:10">
      <c r="E2687" s="232"/>
      <c r="F2687" s="385"/>
      <c r="G2687" s="232"/>
      <c r="H2687" s="385"/>
      <c r="I2687" s="385"/>
      <c r="J2687" s="385"/>
    </row>
    <row r="2688" s="379" customFormat="1" customHeight="1" spans="5:10">
      <c r="E2688" s="232"/>
      <c r="F2688" s="385"/>
      <c r="G2688" s="232"/>
      <c r="H2688" s="385"/>
      <c r="I2688" s="385"/>
      <c r="J2688" s="385"/>
    </row>
    <row r="2689" s="379" customFormat="1" customHeight="1" spans="5:10">
      <c r="E2689" s="232"/>
      <c r="F2689" s="385"/>
      <c r="G2689" s="232"/>
      <c r="H2689" s="385"/>
      <c r="I2689" s="385"/>
      <c r="J2689" s="385"/>
    </row>
    <row r="2690" s="379" customFormat="1" customHeight="1" spans="5:10">
      <c r="E2690" s="232"/>
      <c r="F2690" s="385"/>
      <c r="G2690" s="232"/>
      <c r="H2690" s="385"/>
      <c r="I2690" s="385"/>
      <c r="J2690" s="385"/>
    </row>
    <row r="2691" s="379" customFormat="1" customHeight="1" spans="5:10">
      <c r="E2691" s="232"/>
      <c r="F2691" s="385"/>
      <c r="G2691" s="232"/>
      <c r="H2691" s="385"/>
      <c r="I2691" s="385"/>
      <c r="J2691" s="385"/>
    </row>
    <row r="2692" s="379" customFormat="1" customHeight="1" spans="5:10">
      <c r="E2692" s="232"/>
      <c r="F2692" s="385"/>
      <c r="G2692" s="232"/>
      <c r="H2692" s="385"/>
      <c r="I2692" s="385"/>
      <c r="J2692" s="385"/>
    </row>
    <row r="2693" s="379" customFormat="1" customHeight="1" spans="5:10">
      <c r="E2693" s="232"/>
      <c r="F2693" s="385"/>
      <c r="G2693" s="232"/>
      <c r="H2693" s="385"/>
      <c r="I2693" s="385"/>
      <c r="J2693" s="385"/>
    </row>
    <row r="2694" s="379" customFormat="1" customHeight="1" spans="5:10">
      <c r="E2694" s="232"/>
      <c r="F2694" s="385"/>
      <c r="G2694" s="232"/>
      <c r="H2694" s="385"/>
      <c r="I2694" s="385"/>
      <c r="J2694" s="385"/>
    </row>
    <row r="2695" s="379" customFormat="1" customHeight="1" spans="5:10">
      <c r="E2695" s="232"/>
      <c r="F2695" s="385"/>
      <c r="G2695" s="232"/>
      <c r="H2695" s="385"/>
      <c r="I2695" s="385"/>
      <c r="J2695" s="385"/>
    </row>
    <row r="2696" s="379" customFormat="1" customHeight="1" spans="5:10">
      <c r="E2696" s="232"/>
      <c r="F2696" s="385"/>
      <c r="G2696" s="232"/>
      <c r="H2696" s="385"/>
      <c r="I2696" s="385"/>
      <c r="J2696" s="385"/>
    </row>
    <row r="2697" s="379" customFormat="1" customHeight="1" spans="5:10">
      <c r="E2697" s="232"/>
      <c r="F2697" s="385"/>
      <c r="G2697" s="232"/>
      <c r="H2697" s="385"/>
      <c r="I2697" s="385"/>
      <c r="J2697" s="385"/>
    </row>
    <row r="2698" s="379" customFormat="1" customHeight="1" spans="5:10">
      <c r="E2698" s="232"/>
      <c r="F2698" s="385"/>
      <c r="G2698" s="232"/>
      <c r="H2698" s="385"/>
      <c r="I2698" s="385"/>
      <c r="J2698" s="385"/>
    </row>
    <row r="2699" s="379" customFormat="1" customHeight="1" spans="5:10">
      <c r="E2699" s="232"/>
      <c r="F2699" s="385"/>
      <c r="G2699" s="232"/>
      <c r="H2699" s="385"/>
      <c r="I2699" s="385"/>
      <c r="J2699" s="385"/>
    </row>
    <row r="2700" s="379" customFormat="1" customHeight="1" spans="5:10">
      <c r="E2700" s="232"/>
      <c r="F2700" s="385"/>
      <c r="G2700" s="232"/>
      <c r="H2700" s="385"/>
      <c r="I2700" s="385"/>
      <c r="J2700" s="385"/>
    </row>
    <row r="2701" s="379" customFormat="1" customHeight="1" spans="5:10">
      <c r="E2701" s="232"/>
      <c r="F2701" s="385"/>
      <c r="G2701" s="232"/>
      <c r="H2701" s="385"/>
      <c r="I2701" s="385"/>
      <c r="J2701" s="385"/>
    </row>
    <row r="2702" s="379" customFormat="1" customHeight="1" spans="5:10">
      <c r="E2702" s="232"/>
      <c r="F2702" s="385"/>
      <c r="G2702" s="232"/>
      <c r="H2702" s="385"/>
      <c r="I2702" s="385"/>
      <c r="J2702" s="385"/>
    </row>
    <row r="2703" s="379" customFormat="1" customHeight="1" spans="5:10">
      <c r="E2703" s="232"/>
      <c r="F2703" s="385"/>
      <c r="G2703" s="232"/>
      <c r="H2703" s="385"/>
      <c r="I2703" s="385"/>
      <c r="J2703" s="385"/>
    </row>
    <row r="2704" s="379" customFormat="1" customHeight="1" spans="5:10">
      <c r="E2704" s="232"/>
      <c r="F2704" s="385"/>
      <c r="G2704" s="232"/>
      <c r="H2704" s="385"/>
      <c r="I2704" s="385"/>
      <c r="J2704" s="385"/>
    </row>
    <row r="2705" s="379" customFormat="1" customHeight="1" spans="5:10">
      <c r="E2705" s="232"/>
      <c r="F2705" s="385"/>
      <c r="G2705" s="232"/>
      <c r="H2705" s="385"/>
      <c r="I2705" s="385"/>
      <c r="J2705" s="385"/>
    </row>
    <row r="2706" s="379" customFormat="1" customHeight="1" spans="5:10">
      <c r="E2706" s="232"/>
      <c r="F2706" s="385"/>
      <c r="G2706" s="232"/>
      <c r="H2706" s="385"/>
      <c r="I2706" s="385"/>
      <c r="J2706" s="385"/>
    </row>
    <row r="2707" s="379" customFormat="1" customHeight="1" spans="5:10">
      <c r="E2707" s="232"/>
      <c r="F2707" s="385"/>
      <c r="G2707" s="232"/>
      <c r="H2707" s="385"/>
      <c r="I2707" s="385"/>
      <c r="J2707" s="385"/>
    </row>
    <row r="2708" s="379" customFormat="1" customHeight="1" spans="5:10">
      <c r="E2708" s="232"/>
      <c r="F2708" s="385"/>
      <c r="G2708" s="232"/>
      <c r="H2708" s="385"/>
      <c r="I2708" s="385"/>
      <c r="J2708" s="385"/>
    </row>
    <row r="2709" s="379" customFormat="1" customHeight="1" spans="5:10">
      <c r="E2709" s="232"/>
      <c r="F2709" s="385"/>
      <c r="G2709" s="232"/>
      <c r="H2709" s="385"/>
      <c r="I2709" s="385"/>
      <c r="J2709" s="385"/>
    </row>
    <row r="2710" s="379" customFormat="1" customHeight="1" spans="5:10">
      <c r="E2710" s="232"/>
      <c r="F2710" s="385"/>
      <c r="G2710" s="232"/>
      <c r="H2710" s="385"/>
      <c r="I2710" s="385"/>
      <c r="J2710" s="385"/>
    </row>
    <row r="2711" s="379" customFormat="1" customHeight="1" spans="5:10">
      <c r="E2711" s="232"/>
      <c r="F2711" s="385"/>
      <c r="G2711" s="232"/>
      <c r="H2711" s="385"/>
      <c r="I2711" s="385"/>
      <c r="J2711" s="385"/>
    </row>
    <row r="2712" s="379" customFormat="1" customHeight="1" spans="5:10">
      <c r="E2712" s="232"/>
      <c r="F2712" s="385"/>
      <c r="G2712" s="232"/>
      <c r="H2712" s="385"/>
      <c r="I2712" s="385"/>
      <c r="J2712" s="385"/>
    </row>
    <row r="2713" s="379" customFormat="1" customHeight="1" spans="5:10">
      <c r="E2713" s="232"/>
      <c r="F2713" s="385"/>
      <c r="G2713" s="232"/>
      <c r="H2713" s="385"/>
      <c r="I2713" s="385"/>
      <c r="J2713" s="385"/>
    </row>
    <row r="2714" s="379" customFormat="1" customHeight="1" spans="5:10">
      <c r="E2714" s="232"/>
      <c r="F2714" s="385"/>
      <c r="G2714" s="232"/>
      <c r="H2714" s="385"/>
      <c r="I2714" s="385"/>
      <c r="J2714" s="385"/>
    </row>
    <row r="2715" s="379" customFormat="1" customHeight="1" spans="5:10">
      <c r="E2715" s="232"/>
      <c r="F2715" s="385"/>
      <c r="G2715" s="232"/>
      <c r="H2715" s="385"/>
      <c r="I2715" s="385"/>
      <c r="J2715" s="385"/>
    </row>
    <row r="2716" s="379" customFormat="1" customHeight="1" spans="5:10">
      <c r="E2716" s="232"/>
      <c r="F2716" s="385"/>
      <c r="G2716" s="232"/>
      <c r="H2716" s="385"/>
      <c r="I2716" s="385"/>
      <c r="J2716" s="385"/>
    </row>
    <row r="2717" s="379" customFormat="1" customHeight="1" spans="5:10">
      <c r="E2717" s="232"/>
      <c r="F2717" s="385"/>
      <c r="G2717" s="232"/>
      <c r="H2717" s="385"/>
      <c r="I2717" s="385"/>
      <c r="J2717" s="385"/>
    </row>
    <row r="2718" s="379" customFormat="1" customHeight="1" spans="5:10">
      <c r="E2718" s="232"/>
      <c r="F2718" s="385"/>
      <c r="G2718" s="232"/>
      <c r="H2718" s="385"/>
      <c r="I2718" s="385"/>
      <c r="J2718" s="385"/>
    </row>
    <row r="2719" s="379" customFormat="1" customHeight="1" spans="5:10">
      <c r="E2719" s="232"/>
      <c r="F2719" s="385"/>
      <c r="G2719" s="232"/>
      <c r="H2719" s="385"/>
      <c r="I2719" s="385"/>
      <c r="J2719" s="385"/>
    </row>
    <row r="2720" s="379" customFormat="1" customHeight="1" spans="5:10">
      <c r="E2720" s="232"/>
      <c r="F2720" s="385"/>
      <c r="G2720" s="232"/>
      <c r="H2720" s="385"/>
      <c r="I2720" s="385"/>
      <c r="J2720" s="385"/>
    </row>
    <row r="2721" s="379" customFormat="1" customHeight="1" spans="5:10">
      <c r="E2721" s="232"/>
      <c r="F2721" s="385"/>
      <c r="G2721" s="232"/>
      <c r="H2721" s="385"/>
      <c r="I2721" s="385"/>
      <c r="J2721" s="385"/>
    </row>
    <row r="2722" s="379" customFormat="1" customHeight="1" spans="5:10">
      <c r="E2722" s="232"/>
      <c r="F2722" s="385"/>
      <c r="G2722" s="232"/>
      <c r="H2722" s="385"/>
      <c r="I2722" s="385"/>
      <c r="J2722" s="385"/>
    </row>
    <row r="2723" s="379" customFormat="1" customHeight="1" spans="5:10">
      <c r="E2723" s="232"/>
      <c r="F2723" s="385"/>
      <c r="G2723" s="232"/>
      <c r="H2723" s="385"/>
      <c r="I2723" s="385"/>
      <c r="J2723" s="385"/>
    </row>
    <row r="2724" s="379" customFormat="1" customHeight="1" spans="5:10">
      <c r="E2724" s="232"/>
      <c r="F2724" s="385"/>
      <c r="G2724" s="232"/>
      <c r="H2724" s="385"/>
      <c r="I2724" s="385"/>
      <c r="J2724" s="385"/>
    </row>
    <row r="2725" s="379" customFormat="1" customHeight="1" spans="5:10">
      <c r="E2725" s="232"/>
      <c r="F2725" s="385"/>
      <c r="G2725" s="232"/>
      <c r="H2725" s="385"/>
      <c r="I2725" s="385"/>
      <c r="J2725" s="385"/>
    </row>
    <row r="2726" s="379" customFormat="1" customHeight="1" spans="5:10">
      <c r="E2726" s="232"/>
      <c r="F2726" s="385"/>
      <c r="G2726" s="232"/>
      <c r="H2726" s="385"/>
      <c r="I2726" s="385"/>
      <c r="J2726" s="385"/>
    </row>
    <row r="2727" s="379" customFormat="1" customHeight="1" spans="5:10">
      <c r="E2727" s="232"/>
      <c r="F2727" s="385"/>
      <c r="G2727" s="232"/>
      <c r="H2727" s="385"/>
      <c r="I2727" s="385"/>
      <c r="J2727" s="385"/>
    </row>
    <row r="2728" s="379" customFormat="1" customHeight="1" spans="5:10">
      <c r="E2728" s="232"/>
      <c r="F2728" s="385"/>
      <c r="G2728" s="232"/>
      <c r="H2728" s="385"/>
      <c r="I2728" s="385"/>
      <c r="J2728" s="385"/>
    </row>
    <row r="2729" s="379" customFormat="1" customHeight="1" spans="5:10">
      <c r="E2729" s="232"/>
      <c r="F2729" s="385"/>
      <c r="G2729" s="232"/>
      <c r="H2729" s="385"/>
      <c r="I2729" s="385"/>
      <c r="J2729" s="385"/>
    </row>
    <row r="2730" s="379" customFormat="1" customHeight="1" spans="5:10">
      <c r="E2730" s="232"/>
      <c r="F2730" s="385"/>
      <c r="G2730" s="232"/>
      <c r="H2730" s="385"/>
      <c r="I2730" s="385"/>
      <c r="J2730" s="385"/>
    </row>
    <row r="2731" s="379" customFormat="1" customHeight="1" spans="5:10">
      <c r="E2731" s="232"/>
      <c r="F2731" s="385"/>
      <c r="G2731" s="232"/>
      <c r="H2731" s="385"/>
      <c r="I2731" s="385"/>
      <c r="J2731" s="385"/>
    </row>
    <row r="2732" s="379" customFormat="1" customHeight="1" spans="5:10">
      <c r="E2732" s="232"/>
      <c r="F2732" s="385"/>
      <c r="G2732" s="232"/>
      <c r="H2732" s="385"/>
      <c r="I2732" s="385"/>
      <c r="J2732" s="385"/>
    </row>
    <row r="2733" s="379" customFormat="1" customHeight="1" spans="5:10">
      <c r="E2733" s="232"/>
      <c r="F2733" s="385"/>
      <c r="G2733" s="232"/>
      <c r="H2733" s="385"/>
      <c r="I2733" s="385"/>
      <c r="J2733" s="385"/>
    </row>
    <row r="2734" s="379" customFormat="1" customHeight="1" spans="5:10">
      <c r="E2734" s="232"/>
      <c r="F2734" s="385"/>
      <c r="G2734" s="232"/>
      <c r="H2734" s="385"/>
      <c r="I2734" s="385"/>
      <c r="J2734" s="385"/>
    </row>
    <row r="2735" s="379" customFormat="1" customHeight="1" spans="5:10">
      <c r="E2735" s="232"/>
      <c r="F2735" s="385"/>
      <c r="G2735" s="232"/>
      <c r="H2735" s="385"/>
      <c r="I2735" s="385"/>
      <c r="J2735" s="385"/>
    </row>
    <row r="2736" s="379" customFormat="1" customHeight="1" spans="5:10">
      <c r="E2736" s="232"/>
      <c r="F2736" s="385"/>
      <c r="G2736" s="232"/>
      <c r="H2736" s="385"/>
      <c r="I2736" s="385"/>
      <c r="J2736" s="385"/>
    </row>
    <row r="2737" s="379" customFormat="1" customHeight="1" spans="5:10">
      <c r="E2737" s="232"/>
      <c r="F2737" s="385"/>
      <c r="G2737" s="232"/>
      <c r="H2737" s="385"/>
      <c r="I2737" s="385"/>
      <c r="J2737" s="385"/>
    </row>
    <row r="2738" s="379" customFormat="1" customHeight="1" spans="5:10">
      <c r="E2738" s="232"/>
      <c r="F2738" s="385"/>
      <c r="G2738" s="232"/>
      <c r="H2738" s="385"/>
      <c r="I2738" s="385"/>
      <c r="J2738" s="385"/>
    </row>
    <row r="2739" s="379" customFormat="1" customHeight="1" spans="5:10">
      <c r="E2739" s="232"/>
      <c r="F2739" s="385"/>
      <c r="G2739" s="232"/>
      <c r="H2739" s="385"/>
      <c r="I2739" s="385"/>
      <c r="J2739" s="385"/>
    </row>
    <row r="2740" s="379" customFormat="1" customHeight="1" spans="5:10">
      <c r="E2740" s="232"/>
      <c r="F2740" s="385"/>
      <c r="G2740" s="232"/>
      <c r="H2740" s="385"/>
      <c r="I2740" s="385"/>
      <c r="J2740" s="385"/>
    </row>
    <row r="2741" s="379" customFormat="1" customHeight="1" spans="5:10">
      <c r="E2741" s="232"/>
      <c r="F2741" s="385"/>
      <c r="G2741" s="232"/>
      <c r="H2741" s="385"/>
      <c r="I2741" s="385"/>
      <c r="J2741" s="385"/>
    </row>
    <row r="2742" s="379" customFormat="1" customHeight="1" spans="5:10">
      <c r="E2742" s="232"/>
      <c r="F2742" s="385"/>
      <c r="G2742" s="232"/>
      <c r="H2742" s="385"/>
      <c r="I2742" s="385"/>
      <c r="J2742" s="385"/>
    </row>
    <row r="2743" s="379" customFormat="1" customHeight="1" spans="5:10">
      <c r="E2743" s="232"/>
      <c r="F2743" s="385"/>
      <c r="G2743" s="232"/>
      <c r="H2743" s="385"/>
      <c r="I2743" s="385"/>
      <c r="J2743" s="385"/>
    </row>
    <row r="2744" s="379" customFormat="1" customHeight="1" spans="5:10">
      <c r="E2744" s="232"/>
      <c r="F2744" s="385"/>
      <c r="G2744" s="232"/>
      <c r="H2744" s="385"/>
      <c r="I2744" s="385"/>
      <c r="J2744" s="385"/>
    </row>
    <row r="2745" s="379" customFormat="1" customHeight="1" spans="5:10">
      <c r="E2745" s="232"/>
      <c r="F2745" s="385"/>
      <c r="G2745" s="232"/>
      <c r="H2745" s="385"/>
      <c r="I2745" s="385"/>
      <c r="J2745" s="385"/>
    </row>
    <row r="2746" s="379" customFormat="1" customHeight="1" spans="5:10">
      <c r="E2746" s="232"/>
      <c r="F2746" s="385"/>
      <c r="G2746" s="232"/>
      <c r="H2746" s="385"/>
      <c r="I2746" s="385"/>
      <c r="J2746" s="385"/>
    </row>
    <row r="2747" s="379" customFormat="1" customHeight="1" spans="5:10">
      <c r="E2747" s="232"/>
      <c r="F2747" s="385"/>
      <c r="G2747" s="232"/>
      <c r="H2747" s="385"/>
      <c r="I2747" s="385"/>
      <c r="J2747" s="385"/>
    </row>
    <row r="2748" s="379" customFormat="1" customHeight="1" spans="5:10">
      <c r="E2748" s="232"/>
      <c r="F2748" s="385"/>
      <c r="G2748" s="232"/>
      <c r="H2748" s="385"/>
      <c r="I2748" s="385"/>
      <c r="J2748" s="385"/>
    </row>
    <row r="2749" s="379" customFormat="1" customHeight="1" spans="5:10">
      <c r="E2749" s="232"/>
      <c r="F2749" s="385"/>
      <c r="G2749" s="232"/>
      <c r="H2749" s="385"/>
      <c r="I2749" s="385"/>
      <c r="J2749" s="385"/>
    </row>
    <row r="2750" s="379" customFormat="1" customHeight="1" spans="5:10">
      <c r="E2750" s="232"/>
      <c r="F2750" s="385"/>
      <c r="G2750" s="232"/>
      <c r="H2750" s="385"/>
      <c r="I2750" s="385"/>
      <c r="J2750" s="385"/>
    </row>
    <row r="2751" s="379" customFormat="1" customHeight="1" spans="5:10">
      <c r="E2751" s="232"/>
      <c r="F2751" s="385"/>
      <c r="G2751" s="232"/>
      <c r="H2751" s="385"/>
      <c r="I2751" s="385"/>
      <c r="J2751" s="385"/>
    </row>
    <row r="2752" s="379" customFormat="1" customHeight="1" spans="5:10">
      <c r="E2752" s="232"/>
      <c r="F2752" s="385"/>
      <c r="G2752" s="232"/>
      <c r="H2752" s="385"/>
      <c r="I2752" s="385"/>
      <c r="J2752" s="385"/>
    </row>
    <row r="2753" s="379" customFormat="1" customHeight="1" spans="5:10">
      <c r="E2753" s="232"/>
      <c r="F2753" s="385"/>
      <c r="G2753" s="232"/>
      <c r="H2753" s="385"/>
      <c r="I2753" s="385"/>
      <c r="J2753" s="385"/>
    </row>
    <row r="2754" s="379" customFormat="1" customHeight="1" spans="5:10">
      <c r="E2754" s="232"/>
      <c r="F2754" s="385"/>
      <c r="G2754" s="232"/>
      <c r="H2754" s="385"/>
      <c r="I2754" s="385"/>
      <c r="J2754" s="385"/>
    </row>
    <row r="2755" s="379" customFormat="1" customHeight="1" spans="5:10">
      <c r="E2755" s="232"/>
      <c r="F2755" s="385"/>
      <c r="G2755" s="232"/>
      <c r="H2755" s="385"/>
      <c r="I2755" s="385"/>
      <c r="J2755" s="385"/>
    </row>
    <row r="2756" s="379" customFormat="1" customHeight="1" spans="5:10">
      <c r="E2756" s="232"/>
      <c r="F2756" s="385"/>
      <c r="G2756" s="232"/>
      <c r="H2756" s="385"/>
      <c r="I2756" s="385"/>
      <c r="J2756" s="385"/>
    </row>
    <row r="2757" s="379" customFormat="1" customHeight="1" spans="5:10">
      <c r="E2757" s="232"/>
      <c r="F2757" s="385"/>
      <c r="G2757" s="232"/>
      <c r="H2757" s="385"/>
      <c r="I2757" s="385"/>
      <c r="J2757" s="385"/>
    </row>
    <row r="2758" s="379" customFormat="1" customHeight="1" spans="5:10">
      <c r="E2758" s="232"/>
      <c r="F2758" s="385"/>
      <c r="G2758" s="232"/>
      <c r="H2758" s="385"/>
      <c r="I2758" s="385"/>
      <c r="J2758" s="385"/>
    </row>
    <row r="2759" s="379" customFormat="1" customHeight="1" spans="5:10">
      <c r="E2759" s="232"/>
      <c r="F2759" s="385"/>
      <c r="G2759" s="232"/>
      <c r="H2759" s="385"/>
      <c r="I2759" s="385"/>
      <c r="J2759" s="385"/>
    </row>
    <row r="2760" s="379" customFormat="1" customHeight="1" spans="5:10">
      <c r="E2760" s="232"/>
      <c r="F2760" s="385"/>
      <c r="G2760" s="232"/>
      <c r="H2760" s="385"/>
      <c r="I2760" s="385"/>
      <c r="J2760" s="385"/>
    </row>
    <row r="2761" s="379" customFormat="1" customHeight="1" spans="5:10">
      <c r="E2761" s="232"/>
      <c r="F2761" s="385"/>
      <c r="G2761" s="232"/>
      <c r="H2761" s="385"/>
      <c r="I2761" s="385"/>
      <c r="J2761" s="385"/>
    </row>
    <row r="2762" s="379" customFormat="1" customHeight="1" spans="5:10">
      <c r="E2762" s="232"/>
      <c r="F2762" s="385"/>
      <c r="G2762" s="232"/>
      <c r="H2762" s="385"/>
      <c r="I2762" s="385"/>
      <c r="J2762" s="385"/>
    </row>
    <row r="2763" s="379" customFormat="1" customHeight="1" spans="5:10">
      <c r="E2763" s="232"/>
      <c r="F2763" s="385"/>
      <c r="G2763" s="232"/>
      <c r="H2763" s="385"/>
      <c r="I2763" s="385"/>
      <c r="J2763" s="385"/>
    </row>
    <row r="2764" s="379" customFormat="1" customHeight="1" spans="5:10">
      <c r="E2764" s="232"/>
      <c r="F2764" s="385"/>
      <c r="G2764" s="232"/>
      <c r="H2764" s="385"/>
      <c r="I2764" s="385"/>
      <c r="J2764" s="385"/>
    </row>
    <row r="2765" s="379" customFormat="1" customHeight="1" spans="5:10">
      <c r="E2765" s="232"/>
      <c r="F2765" s="385"/>
      <c r="G2765" s="232"/>
      <c r="H2765" s="385"/>
      <c r="I2765" s="385"/>
      <c r="J2765" s="385"/>
    </row>
    <row r="2766" s="379" customFormat="1" customHeight="1" spans="5:10">
      <c r="E2766" s="232"/>
      <c r="F2766" s="385"/>
      <c r="G2766" s="232"/>
      <c r="H2766" s="385"/>
      <c r="I2766" s="385"/>
      <c r="J2766" s="385"/>
    </row>
    <row r="2767" s="379" customFormat="1" customHeight="1" spans="5:10">
      <c r="E2767" s="232"/>
      <c r="F2767" s="385"/>
      <c r="G2767" s="232"/>
      <c r="H2767" s="385"/>
      <c r="I2767" s="385"/>
      <c r="J2767" s="385"/>
    </row>
    <row r="2768" s="379" customFormat="1" customHeight="1" spans="5:10">
      <c r="E2768" s="232"/>
      <c r="F2768" s="385"/>
      <c r="G2768" s="232"/>
      <c r="H2768" s="385"/>
      <c r="I2768" s="385"/>
      <c r="J2768" s="385"/>
    </row>
    <row r="2769" s="379" customFormat="1" customHeight="1" spans="5:10">
      <c r="E2769" s="232"/>
      <c r="F2769" s="385"/>
      <c r="G2769" s="232"/>
      <c r="H2769" s="385"/>
      <c r="I2769" s="385"/>
      <c r="J2769" s="385"/>
    </row>
    <row r="2770" s="379" customFormat="1" customHeight="1" spans="5:10">
      <c r="E2770" s="232"/>
      <c r="F2770" s="385"/>
      <c r="G2770" s="232"/>
      <c r="H2770" s="385"/>
      <c r="I2770" s="385"/>
      <c r="J2770" s="385"/>
    </row>
    <row r="2771" s="379" customFormat="1" customHeight="1" spans="5:10">
      <c r="E2771" s="232"/>
      <c r="F2771" s="385"/>
      <c r="G2771" s="232"/>
      <c r="H2771" s="385"/>
      <c r="I2771" s="385"/>
      <c r="J2771" s="385"/>
    </row>
    <row r="2772" s="379" customFormat="1" customHeight="1" spans="5:10">
      <c r="E2772" s="232"/>
      <c r="F2772" s="385"/>
      <c r="G2772" s="232"/>
      <c r="H2772" s="385"/>
      <c r="I2772" s="385"/>
      <c r="J2772" s="385"/>
    </row>
    <row r="2773" s="379" customFormat="1" customHeight="1" spans="5:10">
      <c r="E2773" s="232"/>
      <c r="F2773" s="385"/>
      <c r="G2773" s="232"/>
      <c r="H2773" s="385"/>
      <c r="I2773" s="385"/>
      <c r="J2773" s="385"/>
    </row>
    <row r="2774" s="379" customFormat="1" customHeight="1" spans="5:10">
      <c r="E2774" s="232"/>
      <c r="F2774" s="385"/>
      <c r="G2774" s="232"/>
      <c r="H2774" s="385"/>
      <c r="I2774" s="385"/>
      <c r="J2774" s="385"/>
    </row>
    <row r="2775" s="379" customFormat="1" customHeight="1" spans="5:10">
      <c r="E2775" s="232"/>
      <c r="F2775" s="385"/>
      <c r="G2775" s="232"/>
      <c r="H2775" s="385"/>
      <c r="I2775" s="385"/>
      <c r="J2775" s="385"/>
    </row>
    <row r="2776" s="379" customFormat="1" customHeight="1" spans="5:10">
      <c r="E2776" s="232"/>
      <c r="F2776" s="385"/>
      <c r="G2776" s="232"/>
      <c r="H2776" s="385"/>
      <c r="I2776" s="385"/>
      <c r="J2776" s="385"/>
    </row>
    <row r="2777" s="379" customFormat="1" customHeight="1" spans="5:10">
      <c r="E2777" s="232"/>
      <c r="F2777" s="385"/>
      <c r="G2777" s="232"/>
      <c r="H2777" s="385"/>
      <c r="I2777" s="385"/>
      <c r="J2777" s="385"/>
    </row>
    <row r="2778" s="379" customFormat="1" customHeight="1" spans="5:10">
      <c r="E2778" s="232"/>
      <c r="F2778" s="385"/>
      <c r="G2778" s="232"/>
      <c r="H2778" s="385"/>
      <c r="I2778" s="385"/>
      <c r="J2778" s="385"/>
    </row>
    <row r="2779" s="379" customFormat="1" customHeight="1" spans="5:10">
      <c r="E2779" s="232"/>
      <c r="F2779" s="385"/>
      <c r="G2779" s="232"/>
      <c r="H2779" s="385"/>
      <c r="I2779" s="385"/>
      <c r="J2779" s="385"/>
    </row>
    <row r="2780" s="379" customFormat="1" customHeight="1" spans="5:10">
      <c r="E2780" s="232"/>
      <c r="F2780" s="385"/>
      <c r="G2780" s="232"/>
      <c r="H2780" s="385"/>
      <c r="I2780" s="385"/>
      <c r="J2780" s="385"/>
    </row>
    <row r="2781" s="379" customFormat="1" customHeight="1" spans="5:10">
      <c r="E2781" s="232"/>
      <c r="F2781" s="385"/>
      <c r="G2781" s="232"/>
      <c r="H2781" s="385"/>
      <c r="I2781" s="385"/>
      <c r="J2781" s="385"/>
    </row>
    <row r="2782" s="379" customFormat="1" customHeight="1" spans="5:10">
      <c r="E2782" s="232"/>
      <c r="F2782" s="385"/>
      <c r="G2782" s="232"/>
      <c r="H2782" s="385"/>
      <c r="I2782" s="385"/>
      <c r="J2782" s="385"/>
    </row>
    <row r="2783" s="379" customFormat="1" customHeight="1" spans="5:10">
      <c r="E2783" s="232"/>
      <c r="F2783" s="385"/>
      <c r="G2783" s="232"/>
      <c r="H2783" s="385"/>
      <c r="I2783" s="385"/>
      <c r="J2783" s="385"/>
    </row>
    <row r="2784" s="379" customFormat="1" customHeight="1" spans="5:10">
      <c r="E2784" s="232"/>
      <c r="F2784" s="385"/>
      <c r="G2784" s="232"/>
      <c r="H2784" s="385"/>
      <c r="I2784" s="385"/>
      <c r="J2784" s="385"/>
    </row>
    <row r="2785" s="379" customFormat="1" customHeight="1" spans="5:10">
      <c r="E2785" s="232"/>
      <c r="F2785" s="385"/>
      <c r="G2785" s="232"/>
      <c r="H2785" s="385"/>
      <c r="I2785" s="385"/>
      <c r="J2785" s="385"/>
    </row>
    <row r="2786" s="379" customFormat="1" customHeight="1" spans="5:10">
      <c r="E2786" s="232"/>
      <c r="F2786" s="385"/>
      <c r="G2786" s="232"/>
      <c r="H2786" s="385"/>
      <c r="I2786" s="385"/>
      <c r="J2786" s="385"/>
    </row>
    <row r="2787" s="379" customFormat="1" customHeight="1" spans="5:10">
      <c r="E2787" s="232"/>
      <c r="F2787" s="385"/>
      <c r="G2787" s="232"/>
      <c r="H2787" s="385"/>
      <c r="I2787" s="385"/>
      <c r="J2787" s="385"/>
    </row>
    <row r="2788" s="379" customFormat="1" customHeight="1" spans="5:10">
      <c r="E2788" s="232"/>
      <c r="F2788" s="385"/>
      <c r="G2788" s="232"/>
      <c r="H2788" s="385"/>
      <c r="I2788" s="385"/>
      <c r="J2788" s="385"/>
    </row>
    <row r="2789" s="379" customFormat="1" customHeight="1" spans="5:10">
      <c r="E2789" s="232"/>
      <c r="F2789" s="385"/>
      <c r="G2789" s="232"/>
      <c r="H2789" s="385"/>
      <c r="I2789" s="385"/>
      <c r="J2789" s="385"/>
    </row>
    <row r="2790" s="379" customFormat="1" customHeight="1" spans="5:10">
      <c r="E2790" s="232"/>
      <c r="F2790" s="385"/>
      <c r="G2790" s="232"/>
      <c r="H2790" s="385"/>
      <c r="I2790" s="385"/>
      <c r="J2790" s="385"/>
    </row>
    <row r="2791" s="379" customFormat="1" customHeight="1" spans="5:10">
      <c r="E2791" s="232"/>
      <c r="F2791" s="385"/>
      <c r="G2791" s="232"/>
      <c r="H2791" s="385"/>
      <c r="I2791" s="385"/>
      <c r="J2791" s="385"/>
    </row>
    <row r="2792" s="379" customFormat="1" customHeight="1" spans="5:10">
      <c r="E2792" s="232"/>
      <c r="F2792" s="385"/>
      <c r="G2792" s="232"/>
      <c r="H2792" s="385"/>
      <c r="I2792" s="385"/>
      <c r="J2792" s="385"/>
    </row>
    <row r="2793" s="379" customFormat="1" customHeight="1" spans="5:10">
      <c r="E2793" s="232"/>
      <c r="F2793" s="385"/>
      <c r="G2793" s="232"/>
      <c r="H2793" s="385"/>
      <c r="I2793" s="385"/>
      <c r="J2793" s="385"/>
    </row>
    <row r="2794" s="379" customFormat="1" customHeight="1" spans="5:10">
      <c r="E2794" s="232"/>
      <c r="F2794" s="385"/>
      <c r="G2794" s="232"/>
      <c r="H2794" s="385"/>
      <c r="I2794" s="385"/>
      <c r="J2794" s="385"/>
    </row>
    <row r="2795" s="379" customFormat="1" customHeight="1" spans="5:10">
      <c r="E2795" s="232"/>
      <c r="F2795" s="385"/>
      <c r="G2795" s="232"/>
      <c r="H2795" s="385"/>
      <c r="I2795" s="385"/>
      <c r="J2795" s="385"/>
    </row>
    <row r="2796" s="379" customFormat="1" customHeight="1" spans="5:10">
      <c r="E2796" s="232"/>
      <c r="F2796" s="385"/>
      <c r="G2796" s="232"/>
      <c r="H2796" s="385"/>
      <c r="I2796" s="385"/>
      <c r="J2796" s="385"/>
    </row>
    <row r="2797" s="379" customFormat="1" customHeight="1" spans="5:10">
      <c r="E2797" s="232"/>
      <c r="F2797" s="385"/>
      <c r="G2797" s="232"/>
      <c r="H2797" s="385"/>
      <c r="I2797" s="385"/>
      <c r="J2797" s="385"/>
    </row>
    <row r="2798" s="379" customFormat="1" customHeight="1" spans="5:10">
      <c r="E2798" s="232"/>
      <c r="F2798" s="385"/>
      <c r="G2798" s="232"/>
      <c r="H2798" s="385"/>
      <c r="I2798" s="385"/>
      <c r="J2798" s="385"/>
    </row>
    <row r="2799" s="379" customFormat="1" customHeight="1" spans="5:10">
      <c r="E2799" s="232"/>
      <c r="F2799" s="385"/>
      <c r="G2799" s="232"/>
      <c r="H2799" s="385"/>
      <c r="I2799" s="385"/>
      <c r="J2799" s="385"/>
    </row>
    <row r="2800" s="379" customFormat="1" customHeight="1" spans="5:10">
      <c r="E2800" s="232"/>
      <c r="F2800" s="385"/>
      <c r="G2800" s="232"/>
      <c r="H2800" s="385"/>
      <c r="I2800" s="385"/>
      <c r="J2800" s="385"/>
    </row>
    <row r="2801" s="379" customFormat="1" customHeight="1" spans="5:10">
      <c r="E2801" s="232"/>
      <c r="F2801" s="385"/>
      <c r="G2801" s="232"/>
      <c r="H2801" s="385"/>
      <c r="I2801" s="385"/>
      <c r="J2801" s="385"/>
    </row>
    <row r="2802" s="379" customFormat="1" customHeight="1" spans="5:10">
      <c r="E2802" s="232"/>
      <c r="F2802" s="385"/>
      <c r="G2802" s="232"/>
      <c r="H2802" s="385"/>
      <c r="I2802" s="385"/>
      <c r="J2802" s="385"/>
    </row>
    <row r="2803" s="379" customFormat="1" customHeight="1" spans="5:10">
      <c r="E2803" s="232"/>
      <c r="F2803" s="385"/>
      <c r="G2803" s="232"/>
      <c r="H2803" s="385"/>
      <c r="I2803" s="385"/>
      <c r="J2803" s="385"/>
    </row>
    <row r="2804" s="379" customFormat="1" customHeight="1" spans="5:10">
      <c r="E2804" s="232"/>
      <c r="F2804" s="385"/>
      <c r="G2804" s="232"/>
      <c r="H2804" s="385"/>
      <c r="I2804" s="385"/>
      <c r="J2804" s="385"/>
    </row>
    <row r="2805" s="379" customFormat="1" customHeight="1" spans="5:10">
      <c r="E2805" s="232"/>
      <c r="F2805" s="385"/>
      <c r="G2805" s="232"/>
      <c r="H2805" s="385"/>
      <c r="I2805" s="385"/>
      <c r="J2805" s="385"/>
    </row>
    <row r="2806" s="379" customFormat="1" customHeight="1" spans="5:10">
      <c r="E2806" s="232"/>
      <c r="F2806" s="385"/>
      <c r="G2806" s="232"/>
      <c r="H2806" s="385"/>
      <c r="I2806" s="385"/>
      <c r="J2806" s="385"/>
    </row>
    <row r="2807" s="379" customFormat="1" customHeight="1" spans="5:10">
      <c r="E2807" s="232"/>
      <c r="F2807" s="385"/>
      <c r="G2807" s="232"/>
      <c r="H2807" s="385"/>
      <c r="I2807" s="385"/>
      <c r="J2807" s="385"/>
    </row>
    <row r="2808" s="379" customFormat="1" customHeight="1" spans="5:10">
      <c r="E2808" s="232"/>
      <c r="F2808" s="385"/>
      <c r="G2808" s="232"/>
      <c r="H2808" s="385"/>
      <c r="I2808" s="385"/>
      <c r="J2808" s="385"/>
    </row>
    <row r="2809" s="379" customFormat="1" customHeight="1" spans="5:10">
      <c r="E2809" s="232"/>
      <c r="F2809" s="385"/>
      <c r="G2809" s="232"/>
      <c r="H2809" s="385"/>
      <c r="I2809" s="385"/>
      <c r="J2809" s="385"/>
    </row>
    <row r="2810" s="379" customFormat="1" customHeight="1" spans="5:10">
      <c r="E2810" s="232"/>
      <c r="F2810" s="385"/>
      <c r="G2810" s="232"/>
      <c r="H2810" s="385"/>
      <c r="I2810" s="385"/>
      <c r="J2810" s="385"/>
    </row>
    <row r="2811" s="379" customFormat="1" customHeight="1" spans="5:10">
      <c r="E2811" s="232"/>
      <c r="F2811" s="385"/>
      <c r="G2811" s="232"/>
      <c r="H2811" s="385"/>
      <c r="I2811" s="385"/>
      <c r="J2811" s="385"/>
    </row>
    <row r="2812" s="379" customFormat="1" customHeight="1" spans="5:10">
      <c r="E2812" s="232"/>
      <c r="F2812" s="385"/>
      <c r="G2812" s="232"/>
      <c r="H2812" s="385"/>
      <c r="I2812" s="385"/>
      <c r="J2812" s="385"/>
    </row>
    <row r="2813" s="379" customFormat="1" customHeight="1" spans="5:10">
      <c r="E2813" s="232"/>
      <c r="F2813" s="385"/>
      <c r="G2813" s="232"/>
      <c r="H2813" s="385"/>
      <c r="I2813" s="385"/>
      <c r="J2813" s="385"/>
    </row>
    <row r="2814" s="379" customFormat="1" customHeight="1" spans="5:10">
      <c r="E2814" s="232"/>
      <c r="F2814" s="385"/>
      <c r="G2814" s="232"/>
      <c r="H2814" s="385"/>
      <c r="I2814" s="385"/>
      <c r="J2814" s="385"/>
    </row>
    <row r="2815" s="379" customFormat="1" customHeight="1" spans="5:10">
      <c r="E2815" s="232"/>
      <c r="F2815" s="385"/>
      <c r="G2815" s="232"/>
      <c r="H2815" s="385"/>
      <c r="I2815" s="385"/>
      <c r="J2815" s="385"/>
    </row>
    <row r="2816" s="379" customFormat="1" customHeight="1" spans="5:10">
      <c r="E2816" s="232"/>
      <c r="F2816" s="385"/>
      <c r="G2816" s="232"/>
      <c r="H2816" s="385"/>
      <c r="I2816" s="385"/>
      <c r="J2816" s="385"/>
    </row>
    <row r="2817" s="379" customFormat="1" customHeight="1" spans="5:10">
      <c r="E2817" s="232"/>
      <c r="F2817" s="385"/>
      <c r="G2817" s="232"/>
      <c r="H2817" s="385"/>
      <c r="I2817" s="385"/>
      <c r="J2817" s="385"/>
    </row>
    <row r="2818" s="379" customFormat="1" customHeight="1" spans="5:10">
      <c r="E2818" s="232"/>
      <c r="F2818" s="385"/>
      <c r="G2818" s="232"/>
      <c r="H2818" s="385"/>
      <c r="I2818" s="385"/>
      <c r="J2818" s="385"/>
    </row>
    <row r="2819" s="379" customFormat="1" customHeight="1" spans="5:10">
      <c r="E2819" s="232"/>
      <c r="F2819" s="385"/>
      <c r="G2819" s="232"/>
      <c r="H2819" s="385"/>
      <c r="I2819" s="385"/>
      <c r="J2819" s="385"/>
    </row>
    <row r="2820" s="379" customFormat="1" customHeight="1" spans="5:10">
      <c r="E2820" s="232"/>
      <c r="F2820" s="385"/>
      <c r="G2820" s="232"/>
      <c r="H2820" s="385"/>
      <c r="I2820" s="385"/>
      <c r="J2820" s="385"/>
    </row>
    <row r="2821" s="379" customFormat="1" customHeight="1" spans="5:10">
      <c r="E2821" s="232"/>
      <c r="F2821" s="385"/>
      <c r="G2821" s="232"/>
      <c r="H2821" s="385"/>
      <c r="I2821" s="385"/>
      <c r="J2821" s="385"/>
    </row>
    <row r="2822" s="379" customFormat="1" customHeight="1" spans="5:10">
      <c r="E2822" s="232"/>
      <c r="F2822" s="385"/>
      <c r="G2822" s="232"/>
      <c r="H2822" s="385"/>
      <c r="I2822" s="385"/>
      <c r="J2822" s="385"/>
    </row>
    <row r="2823" s="379" customFormat="1" customHeight="1" spans="5:10">
      <c r="E2823" s="232"/>
      <c r="F2823" s="385"/>
      <c r="G2823" s="232"/>
      <c r="H2823" s="385"/>
      <c r="I2823" s="385"/>
      <c r="J2823" s="385"/>
    </row>
    <row r="2824" s="379" customFormat="1" customHeight="1" spans="5:10">
      <c r="E2824" s="232"/>
      <c r="F2824" s="385"/>
      <c r="G2824" s="232"/>
      <c r="H2824" s="385"/>
      <c r="I2824" s="385"/>
      <c r="J2824" s="385"/>
    </row>
    <row r="2825" s="379" customFormat="1" customHeight="1" spans="5:10">
      <c r="E2825" s="232"/>
      <c r="F2825" s="385"/>
      <c r="G2825" s="232"/>
      <c r="H2825" s="385"/>
      <c r="I2825" s="385"/>
      <c r="J2825" s="385"/>
    </row>
    <row r="2826" s="379" customFormat="1" customHeight="1" spans="5:10">
      <c r="E2826" s="232"/>
      <c r="F2826" s="385"/>
      <c r="G2826" s="232"/>
      <c r="H2826" s="385"/>
      <c r="I2826" s="385"/>
      <c r="J2826" s="385"/>
    </row>
    <row r="2827" s="379" customFormat="1" customHeight="1" spans="5:10">
      <c r="E2827" s="232"/>
      <c r="F2827" s="385"/>
      <c r="G2827" s="232"/>
      <c r="H2827" s="385"/>
      <c r="I2827" s="385"/>
      <c r="J2827" s="385"/>
    </row>
    <row r="2828" s="379" customFormat="1" customHeight="1" spans="5:10">
      <c r="E2828" s="232"/>
      <c r="F2828" s="385"/>
      <c r="G2828" s="232"/>
      <c r="H2828" s="385"/>
      <c r="I2828" s="385"/>
      <c r="J2828" s="385"/>
    </row>
    <row r="2829" s="379" customFormat="1" customHeight="1" spans="5:10">
      <c r="E2829" s="232"/>
      <c r="F2829" s="385"/>
      <c r="G2829" s="232"/>
      <c r="H2829" s="385"/>
      <c r="I2829" s="385"/>
      <c r="J2829" s="385"/>
    </row>
    <row r="2830" s="379" customFormat="1" customHeight="1" spans="5:10">
      <c r="E2830" s="232"/>
      <c r="F2830" s="385"/>
      <c r="G2830" s="232"/>
      <c r="H2830" s="385"/>
      <c r="I2830" s="385"/>
      <c r="J2830" s="385"/>
    </row>
    <row r="2831" s="379" customFormat="1" customHeight="1" spans="5:10">
      <c r="E2831" s="232"/>
      <c r="F2831" s="385"/>
      <c r="G2831" s="232"/>
      <c r="H2831" s="385"/>
      <c r="I2831" s="385"/>
      <c r="J2831" s="385"/>
    </row>
    <row r="2832" s="379" customFormat="1" customHeight="1" spans="5:10">
      <c r="E2832" s="232"/>
      <c r="F2832" s="385"/>
      <c r="G2832" s="232"/>
      <c r="H2832" s="385"/>
      <c r="I2832" s="385"/>
      <c r="J2832" s="385"/>
    </row>
    <row r="2833" s="379" customFormat="1" customHeight="1" spans="5:10">
      <c r="E2833" s="232"/>
      <c r="F2833" s="385"/>
      <c r="G2833" s="232"/>
      <c r="H2833" s="385"/>
      <c r="I2833" s="385"/>
      <c r="J2833" s="385"/>
    </row>
    <row r="2834" s="379" customFormat="1" customHeight="1" spans="5:10">
      <c r="E2834" s="232"/>
      <c r="F2834" s="385"/>
      <c r="G2834" s="232"/>
      <c r="H2834" s="385"/>
      <c r="I2834" s="385"/>
      <c r="J2834" s="385"/>
    </row>
    <row r="2835" s="379" customFormat="1" customHeight="1" spans="5:10">
      <c r="E2835" s="232"/>
      <c r="F2835" s="385"/>
      <c r="G2835" s="232"/>
      <c r="H2835" s="385"/>
      <c r="I2835" s="385"/>
      <c r="J2835" s="385"/>
    </row>
    <row r="2836" s="379" customFormat="1" customHeight="1" spans="5:10">
      <c r="E2836" s="232"/>
      <c r="F2836" s="385"/>
      <c r="G2836" s="232"/>
      <c r="H2836" s="385"/>
      <c r="I2836" s="385"/>
      <c r="J2836" s="385"/>
    </row>
    <row r="2837" s="379" customFormat="1" customHeight="1" spans="5:10">
      <c r="E2837" s="232"/>
      <c r="F2837" s="385"/>
      <c r="G2837" s="232"/>
      <c r="H2837" s="385"/>
      <c r="I2837" s="385"/>
      <c r="J2837" s="385"/>
    </row>
    <row r="2838" s="379" customFormat="1" customHeight="1" spans="5:10">
      <c r="E2838" s="232"/>
      <c r="F2838" s="385"/>
      <c r="G2838" s="232"/>
      <c r="H2838" s="385"/>
      <c r="I2838" s="385"/>
      <c r="J2838" s="385"/>
    </row>
    <row r="2839" s="379" customFormat="1" customHeight="1" spans="5:10">
      <c r="E2839" s="232"/>
      <c r="F2839" s="385"/>
      <c r="G2839" s="232"/>
      <c r="H2839" s="385"/>
      <c r="I2839" s="385"/>
      <c r="J2839" s="385"/>
    </row>
    <row r="2840" s="379" customFormat="1" customHeight="1" spans="5:10">
      <c r="E2840" s="232"/>
      <c r="F2840" s="385"/>
      <c r="G2840" s="232"/>
      <c r="H2840" s="385"/>
      <c r="I2840" s="385"/>
      <c r="J2840" s="385"/>
    </row>
    <row r="2841" s="379" customFormat="1" customHeight="1" spans="5:10">
      <c r="E2841" s="232"/>
      <c r="F2841" s="385"/>
      <c r="G2841" s="232"/>
      <c r="H2841" s="385"/>
      <c r="I2841" s="385"/>
      <c r="J2841" s="385"/>
    </row>
    <row r="2842" s="379" customFormat="1" customHeight="1" spans="5:10">
      <c r="E2842" s="232"/>
      <c r="F2842" s="385"/>
      <c r="G2842" s="232"/>
      <c r="H2842" s="385"/>
      <c r="I2842" s="385"/>
      <c r="J2842" s="385"/>
    </row>
    <row r="2843" s="379" customFormat="1" customHeight="1" spans="5:10">
      <c r="E2843" s="232"/>
      <c r="F2843" s="385"/>
      <c r="G2843" s="232"/>
      <c r="H2843" s="385"/>
      <c r="I2843" s="385"/>
      <c r="J2843" s="385"/>
    </row>
    <row r="2844" s="379" customFormat="1" customHeight="1" spans="5:10">
      <c r="E2844" s="232"/>
      <c r="F2844" s="385"/>
      <c r="G2844" s="232"/>
      <c r="H2844" s="385"/>
      <c r="I2844" s="385"/>
      <c r="J2844" s="385"/>
    </row>
    <row r="2845" s="379" customFormat="1" customHeight="1" spans="5:10">
      <c r="E2845" s="232"/>
      <c r="F2845" s="385"/>
      <c r="G2845" s="232"/>
      <c r="H2845" s="385"/>
      <c r="I2845" s="385"/>
      <c r="J2845" s="385"/>
    </row>
    <row r="2846" s="379" customFormat="1" customHeight="1" spans="5:10">
      <c r="E2846" s="232"/>
      <c r="F2846" s="385"/>
      <c r="G2846" s="232"/>
      <c r="H2846" s="385"/>
      <c r="I2846" s="385"/>
      <c r="J2846" s="385"/>
    </row>
    <row r="2847" s="379" customFormat="1" customHeight="1" spans="5:10">
      <c r="E2847" s="232"/>
      <c r="F2847" s="385"/>
      <c r="G2847" s="232"/>
      <c r="H2847" s="385"/>
      <c r="I2847" s="385"/>
      <c r="J2847" s="385"/>
    </row>
    <row r="2848" s="379" customFormat="1" customHeight="1" spans="5:10">
      <c r="E2848" s="232"/>
      <c r="F2848" s="385"/>
      <c r="G2848" s="232"/>
      <c r="H2848" s="385"/>
      <c r="I2848" s="385"/>
      <c r="J2848" s="385"/>
    </row>
    <row r="2849" s="379" customFormat="1" customHeight="1" spans="5:10">
      <c r="E2849" s="232"/>
      <c r="F2849" s="385"/>
      <c r="G2849" s="232"/>
      <c r="H2849" s="385"/>
      <c r="I2849" s="385"/>
      <c r="J2849" s="385"/>
    </row>
    <row r="2850" s="379" customFormat="1" customHeight="1" spans="5:10">
      <c r="E2850" s="232"/>
      <c r="F2850" s="385"/>
      <c r="G2850" s="232"/>
      <c r="H2850" s="385"/>
      <c r="I2850" s="385"/>
      <c r="J2850" s="385"/>
    </row>
    <row r="2851" s="379" customFormat="1" customHeight="1" spans="5:10">
      <c r="E2851" s="232"/>
      <c r="F2851" s="385"/>
      <c r="G2851" s="232"/>
      <c r="H2851" s="385"/>
      <c r="I2851" s="385"/>
      <c r="J2851" s="385"/>
    </row>
    <row r="2852" s="379" customFormat="1" customHeight="1" spans="5:10">
      <c r="E2852" s="232"/>
      <c r="F2852" s="385"/>
      <c r="G2852" s="232"/>
      <c r="H2852" s="385"/>
      <c r="I2852" s="385"/>
      <c r="J2852" s="385"/>
    </row>
    <row r="2853" s="379" customFormat="1" customHeight="1" spans="5:10">
      <c r="E2853" s="232"/>
      <c r="F2853" s="385"/>
      <c r="G2853" s="232"/>
      <c r="H2853" s="385"/>
      <c r="I2853" s="385"/>
      <c r="J2853" s="385"/>
    </row>
    <row r="2854" s="379" customFormat="1" customHeight="1" spans="5:10">
      <c r="E2854" s="232"/>
      <c r="F2854" s="385"/>
      <c r="G2854" s="232"/>
      <c r="H2854" s="385"/>
      <c r="I2854" s="385"/>
      <c r="J2854" s="385"/>
    </row>
    <row r="2855" s="379" customFormat="1" customHeight="1" spans="5:10">
      <c r="E2855" s="232"/>
      <c r="F2855" s="385"/>
      <c r="G2855" s="232"/>
      <c r="H2855" s="385"/>
      <c r="I2855" s="385"/>
      <c r="J2855" s="385"/>
    </row>
    <row r="2856" s="379" customFormat="1" customHeight="1" spans="5:10">
      <c r="E2856" s="232"/>
      <c r="F2856" s="385"/>
      <c r="G2856" s="232"/>
      <c r="H2856" s="385"/>
      <c r="I2856" s="385"/>
      <c r="J2856" s="385"/>
    </row>
    <row r="2857" s="379" customFormat="1" customHeight="1" spans="5:10">
      <c r="E2857" s="232"/>
      <c r="F2857" s="385"/>
      <c r="G2857" s="232"/>
      <c r="H2857" s="385"/>
      <c r="I2857" s="385"/>
      <c r="J2857" s="385"/>
    </row>
    <row r="2858" s="379" customFormat="1" customHeight="1" spans="5:10">
      <c r="E2858" s="232"/>
      <c r="F2858" s="385"/>
      <c r="G2858" s="232"/>
      <c r="H2858" s="385"/>
      <c r="I2858" s="385"/>
      <c r="J2858" s="385"/>
    </row>
    <row r="2859" s="379" customFormat="1" customHeight="1" spans="5:10">
      <c r="E2859" s="232"/>
      <c r="F2859" s="385"/>
      <c r="G2859" s="232"/>
      <c r="H2859" s="385"/>
      <c r="I2859" s="385"/>
      <c r="J2859" s="385"/>
    </row>
    <row r="2860" s="379" customFormat="1" customHeight="1" spans="5:10">
      <c r="E2860" s="232"/>
      <c r="F2860" s="385"/>
      <c r="G2860" s="232"/>
      <c r="H2860" s="385"/>
      <c r="I2860" s="385"/>
      <c r="J2860" s="385"/>
    </row>
    <row r="2861" s="379" customFormat="1" customHeight="1" spans="5:10">
      <c r="E2861" s="232"/>
      <c r="F2861" s="385"/>
      <c r="G2861" s="232"/>
      <c r="H2861" s="385"/>
      <c r="I2861" s="385"/>
      <c r="J2861" s="385"/>
    </row>
    <row r="2862" s="379" customFormat="1" customHeight="1" spans="5:10">
      <c r="E2862" s="232"/>
      <c r="F2862" s="385"/>
      <c r="G2862" s="232"/>
      <c r="H2862" s="385"/>
      <c r="I2862" s="385"/>
      <c r="J2862" s="385"/>
    </row>
    <row r="2863" s="379" customFormat="1" customHeight="1" spans="5:10">
      <c r="E2863" s="232"/>
      <c r="F2863" s="385"/>
      <c r="G2863" s="232"/>
      <c r="H2863" s="385"/>
      <c r="I2863" s="385"/>
      <c r="J2863" s="385"/>
    </row>
    <row r="2864" s="379" customFormat="1" customHeight="1" spans="5:10">
      <c r="E2864" s="232"/>
      <c r="F2864" s="385"/>
      <c r="G2864" s="232"/>
      <c r="H2864" s="385"/>
      <c r="I2864" s="385"/>
      <c r="J2864" s="385"/>
    </row>
    <row r="2865" s="379" customFormat="1" customHeight="1" spans="5:10">
      <c r="E2865" s="232"/>
      <c r="F2865" s="385"/>
      <c r="G2865" s="232"/>
      <c r="H2865" s="385"/>
      <c r="I2865" s="385"/>
      <c r="J2865" s="385"/>
    </row>
    <row r="2866" s="379" customFormat="1" customHeight="1" spans="5:10">
      <c r="E2866" s="232"/>
      <c r="F2866" s="385"/>
      <c r="G2866" s="232"/>
      <c r="H2866" s="385"/>
      <c r="I2866" s="385"/>
      <c r="J2866" s="385"/>
    </row>
    <row r="2867" s="379" customFormat="1" customHeight="1" spans="5:10">
      <c r="E2867" s="232"/>
      <c r="F2867" s="385"/>
      <c r="G2867" s="232"/>
      <c r="H2867" s="385"/>
      <c r="I2867" s="385"/>
      <c r="J2867" s="385"/>
    </row>
    <row r="2868" s="379" customFormat="1" customHeight="1" spans="5:10">
      <c r="E2868" s="232"/>
      <c r="F2868" s="385"/>
      <c r="G2868" s="232"/>
      <c r="H2868" s="385"/>
      <c r="I2868" s="385"/>
      <c r="J2868" s="385"/>
    </row>
    <row r="2869" s="379" customFormat="1" customHeight="1" spans="5:10">
      <c r="E2869" s="232"/>
      <c r="F2869" s="385"/>
      <c r="G2869" s="232"/>
      <c r="H2869" s="385"/>
      <c r="I2869" s="385"/>
      <c r="J2869" s="385"/>
    </row>
    <row r="2870" s="379" customFormat="1" customHeight="1" spans="5:10">
      <c r="E2870" s="232"/>
      <c r="F2870" s="385"/>
      <c r="G2870" s="232"/>
      <c r="H2870" s="385"/>
      <c r="I2870" s="385"/>
      <c r="J2870" s="385"/>
    </row>
    <row r="2871" s="379" customFormat="1" customHeight="1" spans="5:10">
      <c r="E2871" s="232"/>
      <c r="F2871" s="385"/>
      <c r="G2871" s="232"/>
      <c r="H2871" s="385"/>
      <c r="I2871" s="385"/>
      <c r="J2871" s="385"/>
    </row>
    <row r="2872" s="379" customFormat="1" customHeight="1" spans="5:10">
      <c r="E2872" s="232"/>
      <c r="F2872" s="385"/>
      <c r="G2872" s="232"/>
      <c r="H2872" s="385"/>
      <c r="I2872" s="385"/>
      <c r="J2872" s="385"/>
    </row>
    <row r="2873" s="379" customFormat="1" customHeight="1" spans="5:10">
      <c r="E2873" s="232"/>
      <c r="F2873" s="385"/>
      <c r="G2873" s="232"/>
      <c r="H2873" s="385"/>
      <c r="I2873" s="385"/>
      <c r="J2873" s="385"/>
    </row>
    <row r="2874" s="379" customFormat="1" customHeight="1" spans="5:10">
      <c r="E2874" s="232"/>
      <c r="F2874" s="385"/>
      <c r="G2874" s="232"/>
      <c r="H2874" s="385"/>
      <c r="I2874" s="385"/>
      <c r="J2874" s="385"/>
    </row>
    <row r="2875" s="379" customFormat="1" customHeight="1" spans="5:10">
      <c r="E2875" s="232"/>
      <c r="F2875" s="385"/>
      <c r="G2875" s="232"/>
      <c r="H2875" s="385"/>
      <c r="I2875" s="385"/>
      <c r="J2875" s="385"/>
    </row>
    <row r="2876" s="379" customFormat="1" customHeight="1" spans="5:10">
      <c r="E2876" s="232"/>
      <c r="F2876" s="385"/>
      <c r="G2876" s="232"/>
      <c r="H2876" s="385"/>
      <c r="I2876" s="385"/>
      <c r="J2876" s="385"/>
    </row>
    <row r="2877" s="379" customFormat="1" customHeight="1" spans="5:10">
      <c r="E2877" s="232"/>
      <c r="F2877" s="385"/>
      <c r="G2877" s="232"/>
      <c r="H2877" s="385"/>
      <c r="I2877" s="385"/>
      <c r="J2877" s="385"/>
    </row>
    <row r="2878" s="379" customFormat="1" customHeight="1" spans="5:10">
      <c r="E2878" s="232"/>
      <c r="F2878" s="385"/>
      <c r="G2878" s="232"/>
      <c r="H2878" s="385"/>
      <c r="I2878" s="385"/>
      <c r="J2878" s="385"/>
    </row>
    <row r="2879" s="379" customFormat="1" customHeight="1" spans="5:10">
      <c r="E2879" s="232"/>
      <c r="F2879" s="385"/>
      <c r="G2879" s="232"/>
      <c r="H2879" s="385"/>
      <c r="I2879" s="385"/>
      <c r="J2879" s="385"/>
    </row>
    <row r="2880" s="379" customFormat="1" customHeight="1" spans="5:10">
      <c r="E2880" s="232"/>
      <c r="F2880" s="385"/>
      <c r="G2880" s="232"/>
      <c r="H2880" s="385"/>
      <c r="I2880" s="385"/>
      <c r="J2880" s="385"/>
    </row>
    <row r="2881" s="379" customFormat="1" customHeight="1" spans="5:10">
      <c r="E2881" s="232"/>
      <c r="F2881" s="385"/>
      <c r="G2881" s="232"/>
      <c r="H2881" s="385"/>
      <c r="I2881" s="385"/>
      <c r="J2881" s="385"/>
    </row>
    <row r="2882" s="379" customFormat="1" customHeight="1" spans="5:10">
      <c r="E2882" s="232"/>
      <c r="F2882" s="385"/>
      <c r="G2882" s="232"/>
      <c r="H2882" s="385"/>
      <c r="I2882" s="385"/>
      <c r="J2882" s="385"/>
    </row>
    <row r="2883" s="379" customFormat="1" customHeight="1" spans="5:10">
      <c r="E2883" s="232"/>
      <c r="F2883" s="385"/>
      <c r="G2883" s="232"/>
      <c r="H2883" s="385"/>
      <c r="I2883" s="385"/>
      <c r="J2883" s="385"/>
    </row>
    <row r="2884" s="379" customFormat="1" customHeight="1" spans="5:10">
      <c r="E2884" s="232"/>
      <c r="F2884" s="385"/>
      <c r="G2884" s="232"/>
      <c r="H2884" s="385"/>
      <c r="I2884" s="385"/>
      <c r="J2884" s="385"/>
    </row>
    <row r="2885" s="379" customFormat="1" customHeight="1" spans="5:10">
      <c r="E2885" s="232"/>
      <c r="F2885" s="385"/>
      <c r="G2885" s="232"/>
      <c r="H2885" s="385"/>
      <c r="I2885" s="385"/>
      <c r="J2885" s="385"/>
    </row>
    <row r="2886" s="379" customFormat="1" customHeight="1" spans="5:10">
      <c r="E2886" s="232"/>
      <c r="F2886" s="385"/>
      <c r="G2886" s="232"/>
      <c r="H2886" s="385"/>
      <c r="I2886" s="385"/>
      <c r="J2886" s="385"/>
    </row>
    <row r="2887" s="379" customFormat="1" customHeight="1" spans="5:10">
      <c r="E2887" s="232"/>
      <c r="F2887" s="385"/>
      <c r="G2887" s="232"/>
      <c r="H2887" s="385"/>
      <c r="I2887" s="385"/>
      <c r="J2887" s="385"/>
    </row>
    <row r="2888" s="379" customFormat="1" customHeight="1" spans="5:10">
      <c r="E2888" s="232"/>
      <c r="F2888" s="385"/>
      <c r="G2888" s="232"/>
      <c r="H2888" s="385"/>
      <c r="I2888" s="385"/>
      <c r="J2888" s="385"/>
    </row>
    <row r="2889" s="379" customFormat="1" customHeight="1" spans="5:10">
      <c r="E2889" s="232"/>
      <c r="F2889" s="385"/>
      <c r="G2889" s="232"/>
      <c r="H2889" s="385"/>
      <c r="I2889" s="385"/>
      <c r="J2889" s="385"/>
    </row>
    <row r="2890" s="379" customFormat="1" customHeight="1" spans="5:10">
      <c r="E2890" s="232"/>
      <c r="F2890" s="385"/>
      <c r="G2890" s="232"/>
      <c r="H2890" s="385"/>
      <c r="I2890" s="385"/>
      <c r="J2890" s="385"/>
    </row>
    <row r="2891" s="379" customFormat="1" customHeight="1" spans="5:10">
      <c r="E2891" s="232"/>
      <c r="F2891" s="385"/>
      <c r="G2891" s="232"/>
      <c r="H2891" s="385"/>
      <c r="I2891" s="385"/>
      <c r="J2891" s="385"/>
    </row>
    <row r="2892" s="379" customFormat="1" customHeight="1" spans="5:10">
      <c r="E2892" s="232"/>
      <c r="F2892" s="385"/>
      <c r="G2892" s="232"/>
      <c r="H2892" s="385"/>
      <c r="I2892" s="385"/>
      <c r="J2892" s="385"/>
    </row>
    <row r="2893" s="379" customFormat="1" customHeight="1" spans="5:10">
      <c r="E2893" s="232"/>
      <c r="F2893" s="385"/>
      <c r="G2893" s="232"/>
      <c r="H2893" s="385"/>
      <c r="I2893" s="385"/>
      <c r="J2893" s="385"/>
    </row>
    <row r="2894" s="379" customFormat="1" customHeight="1" spans="5:10">
      <c r="E2894" s="232"/>
      <c r="F2894" s="385"/>
      <c r="G2894" s="232"/>
      <c r="H2894" s="385"/>
      <c r="I2894" s="385"/>
      <c r="J2894" s="385"/>
    </row>
    <row r="2895" s="379" customFormat="1" customHeight="1" spans="5:10">
      <c r="E2895" s="232"/>
      <c r="F2895" s="385"/>
      <c r="G2895" s="232"/>
      <c r="H2895" s="385"/>
      <c r="I2895" s="385"/>
      <c r="J2895" s="385"/>
    </row>
    <row r="2896" s="379" customFormat="1" customHeight="1" spans="5:10">
      <c r="E2896" s="232"/>
      <c r="F2896" s="385"/>
      <c r="G2896" s="232"/>
      <c r="H2896" s="385"/>
      <c r="I2896" s="385"/>
      <c r="J2896" s="385"/>
    </row>
    <row r="2897" s="379" customFormat="1" customHeight="1" spans="5:10">
      <c r="E2897" s="232"/>
      <c r="F2897" s="385"/>
      <c r="G2897" s="232"/>
      <c r="H2897" s="385"/>
      <c r="I2897" s="385"/>
      <c r="J2897" s="385"/>
    </row>
    <row r="2898" s="379" customFormat="1" customHeight="1" spans="5:10">
      <c r="E2898" s="232"/>
      <c r="F2898" s="385"/>
      <c r="G2898" s="232"/>
      <c r="H2898" s="385"/>
      <c r="I2898" s="385"/>
      <c r="J2898" s="385"/>
    </row>
    <row r="2899" s="379" customFormat="1" customHeight="1" spans="5:10">
      <c r="E2899" s="232"/>
      <c r="F2899" s="385"/>
      <c r="G2899" s="232"/>
      <c r="H2899" s="385"/>
      <c r="I2899" s="385"/>
      <c r="J2899" s="385"/>
    </row>
    <row r="2900" s="379" customFormat="1" customHeight="1" spans="5:10">
      <c r="E2900" s="232"/>
      <c r="F2900" s="385"/>
      <c r="G2900" s="232"/>
      <c r="H2900" s="385"/>
      <c r="I2900" s="385"/>
      <c r="J2900" s="385"/>
    </row>
    <row r="2901" s="379" customFormat="1" customHeight="1" spans="5:10">
      <c r="E2901" s="232"/>
      <c r="F2901" s="385"/>
      <c r="G2901" s="232"/>
      <c r="H2901" s="385"/>
      <c r="I2901" s="385"/>
      <c r="J2901" s="385"/>
    </row>
    <row r="2902" s="379" customFormat="1" customHeight="1" spans="5:10">
      <c r="E2902" s="232"/>
      <c r="F2902" s="385"/>
      <c r="G2902" s="232"/>
      <c r="H2902" s="385"/>
      <c r="I2902" s="385"/>
      <c r="J2902" s="385"/>
    </row>
    <row r="2903" s="379" customFormat="1" customHeight="1" spans="5:10">
      <c r="E2903" s="232"/>
      <c r="F2903" s="385"/>
      <c r="G2903" s="232"/>
      <c r="H2903" s="385"/>
      <c r="I2903" s="385"/>
      <c r="J2903" s="385"/>
    </row>
    <row r="2904" s="379" customFormat="1" customHeight="1" spans="5:10">
      <c r="E2904" s="232"/>
      <c r="F2904" s="385"/>
      <c r="G2904" s="232"/>
      <c r="H2904" s="385"/>
      <c r="I2904" s="385"/>
      <c r="J2904" s="385"/>
    </row>
    <row r="2905" s="379" customFormat="1" customHeight="1" spans="5:10">
      <c r="E2905" s="232"/>
      <c r="F2905" s="385"/>
      <c r="G2905" s="232"/>
      <c r="H2905" s="385"/>
      <c r="I2905" s="385"/>
      <c r="J2905" s="385"/>
    </row>
    <row r="2906" s="379" customFormat="1" customHeight="1" spans="5:10">
      <c r="E2906" s="232"/>
      <c r="F2906" s="385"/>
      <c r="G2906" s="232"/>
      <c r="H2906" s="385"/>
      <c r="I2906" s="385"/>
      <c r="J2906" s="385"/>
    </row>
    <row r="2907" s="379" customFormat="1" customHeight="1" spans="5:10">
      <c r="E2907" s="232"/>
      <c r="F2907" s="385"/>
      <c r="G2907" s="232"/>
      <c r="H2907" s="385"/>
      <c r="I2907" s="385"/>
      <c r="J2907" s="385"/>
    </row>
    <row r="2908" s="379" customFormat="1" customHeight="1" spans="5:10">
      <c r="E2908" s="232"/>
      <c r="F2908" s="385"/>
      <c r="G2908" s="232"/>
      <c r="H2908" s="385"/>
      <c r="I2908" s="385"/>
      <c r="J2908" s="385"/>
    </row>
    <row r="2909" s="379" customFormat="1" customHeight="1" spans="5:10">
      <c r="E2909" s="232"/>
      <c r="F2909" s="385"/>
      <c r="G2909" s="232"/>
      <c r="H2909" s="385"/>
      <c r="I2909" s="385"/>
      <c r="J2909" s="385"/>
    </row>
    <row r="2910" s="379" customFormat="1" customHeight="1" spans="5:10">
      <c r="E2910" s="232"/>
      <c r="F2910" s="385"/>
      <c r="G2910" s="232"/>
      <c r="H2910" s="385"/>
      <c r="I2910" s="385"/>
      <c r="J2910" s="385"/>
    </row>
    <row r="2911" s="379" customFormat="1" customHeight="1" spans="5:10">
      <c r="E2911" s="232"/>
      <c r="F2911" s="385"/>
      <c r="G2911" s="232"/>
      <c r="H2911" s="385"/>
      <c r="I2911" s="385"/>
      <c r="J2911" s="385"/>
    </row>
    <row r="2912" s="379" customFormat="1" customHeight="1" spans="5:10">
      <c r="E2912" s="232"/>
      <c r="F2912" s="385"/>
      <c r="G2912" s="232"/>
      <c r="H2912" s="385"/>
      <c r="I2912" s="385"/>
      <c r="J2912" s="385"/>
    </row>
    <row r="2913" s="379" customFormat="1" customHeight="1" spans="5:10">
      <c r="E2913" s="232"/>
      <c r="F2913" s="385"/>
      <c r="G2913" s="232"/>
      <c r="H2913" s="385"/>
      <c r="I2913" s="385"/>
      <c r="J2913" s="385"/>
    </row>
    <row r="2914" s="379" customFormat="1" customHeight="1" spans="5:10">
      <c r="E2914" s="232"/>
      <c r="F2914" s="385"/>
      <c r="G2914" s="232"/>
      <c r="H2914" s="385"/>
      <c r="I2914" s="385"/>
      <c r="J2914" s="385"/>
    </row>
    <row r="2915" s="379" customFormat="1" customHeight="1" spans="5:10">
      <c r="E2915" s="232"/>
      <c r="F2915" s="385"/>
      <c r="G2915" s="232"/>
      <c r="H2915" s="385"/>
      <c r="I2915" s="385"/>
      <c r="J2915" s="385"/>
    </row>
    <row r="2916" s="379" customFormat="1" customHeight="1" spans="5:10">
      <c r="E2916" s="232"/>
      <c r="F2916" s="385"/>
      <c r="G2916" s="232"/>
      <c r="H2916" s="385"/>
      <c r="I2916" s="385"/>
      <c r="J2916" s="385"/>
    </row>
    <row r="2917" s="379" customFormat="1" customHeight="1" spans="5:10">
      <c r="E2917" s="232"/>
      <c r="F2917" s="385"/>
      <c r="G2917" s="232"/>
      <c r="H2917" s="385"/>
      <c r="I2917" s="385"/>
      <c r="J2917" s="385"/>
    </row>
    <row r="2918" s="379" customFormat="1" customHeight="1" spans="5:10">
      <c r="E2918" s="232"/>
      <c r="F2918" s="385"/>
      <c r="G2918" s="232"/>
      <c r="H2918" s="385"/>
      <c r="I2918" s="385"/>
      <c r="J2918" s="385"/>
    </row>
    <row r="2919" s="379" customFormat="1" customHeight="1" spans="5:10">
      <c r="E2919" s="232"/>
      <c r="F2919" s="385"/>
      <c r="G2919" s="232"/>
      <c r="H2919" s="385"/>
      <c r="I2919" s="385"/>
      <c r="J2919" s="385"/>
    </row>
    <row r="2920" s="379" customFormat="1" customHeight="1" spans="5:10">
      <c r="E2920" s="232"/>
      <c r="F2920" s="385"/>
      <c r="G2920" s="232"/>
      <c r="H2920" s="385"/>
      <c r="I2920" s="385"/>
      <c r="J2920" s="385"/>
    </row>
    <row r="2921" s="379" customFormat="1" customHeight="1" spans="5:10">
      <c r="E2921" s="232"/>
      <c r="F2921" s="385"/>
      <c r="G2921" s="232"/>
      <c r="H2921" s="385"/>
      <c r="I2921" s="385"/>
      <c r="J2921" s="385"/>
    </row>
    <row r="2922" s="379" customFormat="1" customHeight="1" spans="5:10">
      <c r="E2922" s="232"/>
      <c r="F2922" s="385"/>
      <c r="G2922" s="232"/>
      <c r="H2922" s="385"/>
      <c r="I2922" s="385"/>
      <c r="J2922" s="385"/>
    </row>
    <row r="2923" s="379" customFormat="1" customHeight="1" spans="5:10">
      <c r="E2923" s="232"/>
      <c r="F2923" s="385"/>
      <c r="G2923" s="232"/>
      <c r="H2923" s="385"/>
      <c r="I2923" s="385"/>
      <c r="J2923" s="385"/>
    </row>
    <row r="2924" s="379" customFormat="1" customHeight="1" spans="5:10">
      <c r="E2924" s="232"/>
      <c r="F2924" s="385"/>
      <c r="G2924" s="232"/>
      <c r="H2924" s="385"/>
      <c r="I2924" s="385"/>
      <c r="J2924" s="385"/>
    </row>
    <row r="2925" s="379" customFormat="1" customHeight="1" spans="5:10">
      <c r="E2925" s="232"/>
      <c r="F2925" s="385"/>
      <c r="G2925" s="232"/>
      <c r="H2925" s="385"/>
      <c r="I2925" s="385"/>
      <c r="J2925" s="385"/>
    </row>
    <row r="2926" s="379" customFormat="1" customHeight="1" spans="5:10">
      <c r="E2926" s="232"/>
      <c r="F2926" s="385"/>
      <c r="G2926" s="232"/>
      <c r="H2926" s="385"/>
      <c r="I2926" s="385"/>
      <c r="J2926" s="385"/>
    </row>
    <row r="2927" s="379" customFormat="1" customHeight="1" spans="5:10">
      <c r="E2927" s="232"/>
      <c r="F2927" s="385"/>
      <c r="G2927" s="232"/>
      <c r="H2927" s="385"/>
      <c r="I2927" s="385"/>
      <c r="J2927" s="385"/>
    </row>
    <row r="2928" s="379" customFormat="1" customHeight="1" spans="5:10">
      <c r="E2928" s="232"/>
      <c r="F2928" s="385"/>
      <c r="G2928" s="232"/>
      <c r="H2928" s="385"/>
      <c r="I2928" s="385"/>
      <c r="J2928" s="385"/>
    </row>
    <row r="2929" s="379" customFormat="1" customHeight="1" spans="5:10">
      <c r="E2929" s="232"/>
      <c r="F2929" s="385"/>
      <c r="G2929" s="232"/>
      <c r="H2929" s="385"/>
      <c r="I2929" s="385"/>
      <c r="J2929" s="385"/>
    </row>
    <row r="2930" s="379" customFormat="1" customHeight="1" spans="5:10">
      <c r="E2930" s="232"/>
      <c r="F2930" s="385"/>
      <c r="G2930" s="232"/>
      <c r="H2930" s="385"/>
      <c r="I2930" s="385"/>
      <c r="J2930" s="385"/>
    </row>
    <row r="2931" s="379" customFormat="1" customHeight="1" spans="5:10">
      <c r="E2931" s="232"/>
      <c r="F2931" s="385"/>
      <c r="G2931" s="232"/>
      <c r="H2931" s="385"/>
      <c r="I2931" s="385"/>
      <c r="J2931" s="385"/>
    </row>
    <row r="2932" s="379" customFormat="1" customHeight="1" spans="5:10">
      <c r="E2932" s="232"/>
      <c r="F2932" s="385"/>
      <c r="G2932" s="232"/>
      <c r="H2932" s="385"/>
      <c r="I2932" s="385"/>
      <c r="J2932" s="385"/>
    </row>
    <row r="2933" s="379" customFormat="1" customHeight="1" spans="5:10">
      <c r="E2933" s="232"/>
      <c r="F2933" s="385"/>
      <c r="G2933" s="232"/>
      <c r="H2933" s="385"/>
      <c r="I2933" s="385"/>
      <c r="J2933" s="385"/>
    </row>
    <row r="2934" s="379" customFormat="1" customHeight="1" spans="5:10">
      <c r="E2934" s="232"/>
      <c r="F2934" s="385"/>
      <c r="G2934" s="232"/>
      <c r="H2934" s="385"/>
      <c r="I2934" s="385"/>
      <c r="J2934" s="385"/>
    </row>
    <row r="2935" s="379" customFormat="1" customHeight="1" spans="5:10">
      <c r="E2935" s="232"/>
      <c r="F2935" s="385"/>
      <c r="G2935" s="232"/>
      <c r="H2935" s="385"/>
      <c r="I2935" s="385"/>
      <c r="J2935" s="385"/>
    </row>
    <row r="2936" s="379" customFormat="1" customHeight="1" spans="5:10">
      <c r="E2936" s="232"/>
      <c r="F2936" s="385"/>
      <c r="G2936" s="232"/>
      <c r="H2936" s="385"/>
      <c r="I2936" s="385"/>
      <c r="J2936" s="385"/>
    </row>
    <row r="2937" s="379" customFormat="1" customHeight="1" spans="5:10">
      <c r="E2937" s="232"/>
      <c r="F2937" s="385"/>
      <c r="G2937" s="232"/>
      <c r="H2937" s="385"/>
      <c r="I2937" s="385"/>
      <c r="J2937" s="385"/>
    </row>
    <row r="2938" s="379" customFormat="1" customHeight="1" spans="5:10">
      <c r="E2938" s="232"/>
      <c r="F2938" s="385"/>
      <c r="G2938" s="232"/>
      <c r="H2938" s="385"/>
      <c r="I2938" s="385"/>
      <c r="J2938" s="385"/>
    </row>
    <row r="2939" s="379" customFormat="1" customHeight="1" spans="5:10">
      <c r="E2939" s="232"/>
      <c r="F2939" s="385"/>
      <c r="G2939" s="232"/>
      <c r="H2939" s="385"/>
      <c r="I2939" s="385"/>
      <c r="J2939" s="385"/>
    </row>
    <row r="2940" s="379" customFormat="1" customHeight="1" spans="5:10">
      <c r="E2940" s="232"/>
      <c r="F2940" s="385"/>
      <c r="G2940" s="232"/>
      <c r="H2940" s="385"/>
      <c r="I2940" s="385"/>
      <c r="J2940" s="385"/>
    </row>
    <row r="2941" s="379" customFormat="1" customHeight="1" spans="5:10">
      <c r="E2941" s="232"/>
      <c r="F2941" s="385"/>
      <c r="G2941" s="232"/>
      <c r="H2941" s="385"/>
      <c r="I2941" s="385"/>
      <c r="J2941" s="385"/>
    </row>
    <row r="2942" s="379" customFormat="1" customHeight="1" spans="5:10">
      <c r="E2942" s="232"/>
      <c r="F2942" s="385"/>
      <c r="G2942" s="232"/>
      <c r="H2942" s="385"/>
      <c r="I2942" s="385"/>
      <c r="J2942" s="385"/>
    </row>
    <row r="2943" s="379" customFormat="1" customHeight="1" spans="5:10">
      <c r="E2943" s="232"/>
      <c r="F2943" s="385"/>
      <c r="G2943" s="232"/>
      <c r="H2943" s="385"/>
      <c r="I2943" s="385"/>
      <c r="J2943" s="385"/>
    </row>
    <row r="2944" s="379" customFormat="1" customHeight="1" spans="5:10">
      <c r="E2944" s="232"/>
      <c r="F2944" s="385"/>
      <c r="G2944" s="232"/>
      <c r="H2944" s="385"/>
      <c r="I2944" s="385"/>
      <c r="J2944" s="385"/>
    </row>
    <row r="2945" s="379" customFormat="1" customHeight="1" spans="5:10">
      <c r="E2945" s="232"/>
      <c r="F2945" s="385"/>
      <c r="G2945" s="232"/>
      <c r="H2945" s="385"/>
      <c r="I2945" s="385"/>
      <c r="J2945" s="385"/>
    </row>
    <row r="2946" s="379" customFormat="1" customHeight="1" spans="5:10">
      <c r="E2946" s="232"/>
      <c r="F2946" s="385"/>
      <c r="G2946" s="232"/>
      <c r="H2946" s="385"/>
      <c r="I2946" s="385"/>
      <c r="J2946" s="385"/>
    </row>
    <row r="2947" s="379" customFormat="1" customHeight="1" spans="5:10">
      <c r="E2947" s="232"/>
      <c r="F2947" s="385"/>
      <c r="G2947" s="232"/>
      <c r="H2947" s="385"/>
      <c r="I2947" s="385"/>
      <c r="J2947" s="385"/>
    </row>
    <row r="2948" s="379" customFormat="1" customHeight="1" spans="5:10">
      <c r="E2948" s="232"/>
      <c r="F2948" s="385"/>
      <c r="G2948" s="232"/>
      <c r="H2948" s="385"/>
      <c r="I2948" s="385"/>
      <c r="J2948" s="385"/>
    </row>
    <row r="2949" s="379" customFormat="1" customHeight="1" spans="5:10">
      <c r="E2949" s="232"/>
      <c r="F2949" s="385"/>
      <c r="G2949" s="232"/>
      <c r="H2949" s="385"/>
      <c r="I2949" s="385"/>
      <c r="J2949" s="385"/>
    </row>
    <row r="2950" s="379" customFormat="1" customHeight="1" spans="5:10">
      <c r="E2950" s="232"/>
      <c r="F2950" s="385"/>
      <c r="G2950" s="232"/>
      <c r="H2950" s="385"/>
      <c r="I2950" s="385"/>
      <c r="J2950" s="385"/>
    </row>
    <row r="2951" s="379" customFormat="1" customHeight="1" spans="5:10">
      <c r="E2951" s="232"/>
      <c r="F2951" s="385"/>
      <c r="G2951" s="232"/>
      <c r="H2951" s="385"/>
      <c r="I2951" s="385"/>
      <c r="J2951" s="385"/>
    </row>
    <row r="2952" s="379" customFormat="1" customHeight="1" spans="5:10">
      <c r="E2952" s="232"/>
      <c r="F2952" s="385"/>
      <c r="G2952" s="232"/>
      <c r="H2952" s="385"/>
      <c r="I2952" s="385"/>
      <c r="J2952" s="385"/>
    </row>
    <row r="2953" s="379" customFormat="1" customHeight="1" spans="5:10">
      <c r="E2953" s="232"/>
      <c r="F2953" s="385"/>
      <c r="G2953" s="232"/>
      <c r="H2953" s="385"/>
      <c r="I2953" s="385"/>
      <c r="J2953" s="385"/>
    </row>
    <row r="2954" s="379" customFormat="1" customHeight="1" spans="5:10">
      <c r="E2954" s="232"/>
      <c r="F2954" s="385"/>
      <c r="G2954" s="232"/>
      <c r="H2954" s="385"/>
      <c r="I2954" s="385"/>
      <c r="J2954" s="385"/>
    </row>
    <row r="2955" s="379" customFormat="1" customHeight="1" spans="5:10">
      <c r="E2955" s="232"/>
      <c r="F2955" s="385"/>
      <c r="G2955" s="232"/>
      <c r="H2955" s="385"/>
      <c r="I2955" s="385"/>
      <c r="J2955" s="385"/>
    </row>
    <row r="2956" s="379" customFormat="1" customHeight="1" spans="5:10">
      <c r="E2956" s="232"/>
      <c r="F2956" s="385"/>
      <c r="G2956" s="232"/>
      <c r="H2956" s="385"/>
      <c r="I2956" s="385"/>
      <c r="J2956" s="385"/>
    </row>
    <row r="2957" s="379" customFormat="1" customHeight="1" spans="5:10">
      <c r="E2957" s="232"/>
      <c r="F2957" s="385"/>
      <c r="G2957" s="232"/>
      <c r="H2957" s="385"/>
      <c r="I2957" s="385"/>
      <c r="J2957" s="385"/>
    </row>
    <row r="2958" s="379" customFormat="1" customHeight="1" spans="5:10">
      <c r="E2958" s="232"/>
      <c r="F2958" s="385"/>
      <c r="G2958" s="232"/>
      <c r="H2958" s="385"/>
      <c r="I2958" s="385"/>
      <c r="J2958" s="385"/>
    </row>
    <row r="2959" s="379" customFormat="1" customHeight="1" spans="5:10">
      <c r="E2959" s="232"/>
      <c r="F2959" s="385"/>
      <c r="G2959" s="232"/>
      <c r="H2959" s="385"/>
      <c r="I2959" s="385"/>
      <c r="J2959" s="385"/>
    </row>
    <row r="2960" s="379" customFormat="1" customHeight="1" spans="5:10">
      <c r="E2960" s="232"/>
      <c r="F2960" s="385"/>
      <c r="G2960" s="232"/>
      <c r="H2960" s="385"/>
      <c r="I2960" s="385"/>
      <c r="J2960" s="385"/>
    </row>
    <row r="2961" s="379" customFormat="1" customHeight="1" spans="5:10">
      <c r="E2961" s="232"/>
      <c r="F2961" s="385"/>
      <c r="G2961" s="232"/>
      <c r="H2961" s="385"/>
      <c r="I2961" s="385"/>
      <c r="J2961" s="385"/>
    </row>
    <row r="2962" s="379" customFormat="1" customHeight="1" spans="5:10">
      <c r="E2962" s="232"/>
      <c r="F2962" s="385"/>
      <c r="G2962" s="232"/>
      <c r="H2962" s="385"/>
      <c r="I2962" s="385"/>
      <c r="J2962" s="385"/>
    </row>
    <row r="2963" s="379" customFormat="1" customHeight="1" spans="5:10">
      <c r="E2963" s="232"/>
      <c r="F2963" s="385"/>
      <c r="G2963" s="232"/>
      <c r="H2963" s="385"/>
      <c r="I2963" s="385"/>
      <c r="J2963" s="385"/>
    </row>
    <row r="2964" s="379" customFormat="1" customHeight="1" spans="5:10">
      <c r="E2964" s="232"/>
      <c r="F2964" s="385"/>
      <c r="G2964" s="232"/>
      <c r="H2964" s="385"/>
      <c r="I2964" s="385"/>
      <c r="J2964" s="385"/>
    </row>
    <row r="2965" s="379" customFormat="1" customHeight="1" spans="5:10">
      <c r="E2965" s="232"/>
      <c r="F2965" s="385"/>
      <c r="G2965" s="232"/>
      <c r="H2965" s="385"/>
      <c r="I2965" s="385"/>
      <c r="J2965" s="385"/>
    </row>
    <row r="2966" s="379" customFormat="1" customHeight="1" spans="5:10">
      <c r="E2966" s="232"/>
      <c r="F2966" s="385"/>
      <c r="G2966" s="232"/>
      <c r="H2966" s="385"/>
      <c r="I2966" s="385"/>
      <c r="J2966" s="385"/>
    </row>
    <row r="2967" s="379" customFormat="1" customHeight="1" spans="5:10">
      <c r="E2967" s="232"/>
      <c r="F2967" s="385"/>
      <c r="G2967" s="232"/>
      <c r="H2967" s="385"/>
      <c r="I2967" s="385"/>
      <c r="J2967" s="385"/>
    </row>
    <row r="2968" s="379" customFormat="1" customHeight="1" spans="5:10">
      <c r="E2968" s="232"/>
      <c r="F2968" s="385"/>
      <c r="G2968" s="232"/>
      <c r="H2968" s="385"/>
      <c r="I2968" s="385"/>
      <c r="J2968" s="385"/>
    </row>
    <row r="2969" s="379" customFormat="1" customHeight="1" spans="5:10">
      <c r="E2969" s="232"/>
      <c r="F2969" s="385"/>
      <c r="G2969" s="232"/>
      <c r="H2969" s="385"/>
      <c r="I2969" s="385"/>
      <c r="J2969" s="385"/>
    </row>
    <row r="2970" s="379" customFormat="1" customHeight="1" spans="5:10">
      <c r="E2970" s="232"/>
      <c r="F2970" s="385"/>
      <c r="G2970" s="232"/>
      <c r="H2970" s="385"/>
      <c r="I2970" s="385"/>
      <c r="J2970" s="385"/>
    </row>
    <row r="2971" s="379" customFormat="1" customHeight="1" spans="5:10">
      <c r="E2971" s="232"/>
      <c r="F2971" s="385"/>
      <c r="G2971" s="232"/>
      <c r="H2971" s="385"/>
      <c r="I2971" s="385"/>
      <c r="J2971" s="385"/>
    </row>
    <row r="2972" s="379" customFormat="1" customHeight="1" spans="5:10">
      <c r="E2972" s="232"/>
      <c r="F2972" s="385"/>
      <c r="G2972" s="232"/>
      <c r="H2972" s="385"/>
      <c r="I2972" s="385"/>
      <c r="J2972" s="385"/>
    </row>
    <row r="2973" s="379" customFormat="1" customHeight="1" spans="5:10">
      <c r="E2973" s="232"/>
      <c r="F2973" s="385"/>
      <c r="G2973" s="232"/>
      <c r="H2973" s="385"/>
      <c r="I2973" s="385"/>
      <c r="J2973" s="385"/>
    </row>
    <row r="2974" s="379" customFormat="1" customHeight="1" spans="5:10">
      <c r="E2974" s="232"/>
      <c r="F2974" s="385"/>
      <c r="G2974" s="232"/>
      <c r="H2974" s="385"/>
      <c r="I2974" s="385"/>
      <c r="J2974" s="385"/>
    </row>
    <row r="2975" s="379" customFormat="1" customHeight="1" spans="5:10">
      <c r="E2975" s="232"/>
      <c r="F2975" s="385"/>
      <c r="G2975" s="232"/>
      <c r="H2975" s="385"/>
      <c r="I2975" s="385"/>
      <c r="J2975" s="385"/>
    </row>
    <row r="2976" s="379" customFormat="1" customHeight="1" spans="5:10">
      <c r="E2976" s="232"/>
      <c r="F2976" s="385"/>
      <c r="G2976" s="232"/>
      <c r="H2976" s="385"/>
      <c r="I2976" s="385"/>
      <c r="J2976" s="385"/>
    </row>
    <row r="2977" s="379" customFormat="1" customHeight="1" spans="5:10">
      <c r="E2977" s="232"/>
      <c r="F2977" s="385"/>
      <c r="G2977" s="232"/>
      <c r="H2977" s="385"/>
      <c r="I2977" s="385"/>
      <c r="J2977" s="385"/>
    </row>
    <row r="2978" s="379" customFormat="1" customHeight="1" spans="5:10">
      <c r="E2978" s="232"/>
      <c r="F2978" s="385"/>
      <c r="G2978" s="232"/>
      <c r="H2978" s="385"/>
      <c r="I2978" s="385"/>
      <c r="J2978" s="385"/>
    </row>
    <row r="2979" s="379" customFormat="1" customHeight="1" spans="5:10">
      <c r="E2979" s="232"/>
      <c r="F2979" s="385"/>
      <c r="G2979" s="232"/>
      <c r="H2979" s="385"/>
      <c r="I2979" s="385"/>
      <c r="J2979" s="385"/>
    </row>
    <row r="2980" s="379" customFormat="1" customHeight="1" spans="5:10">
      <c r="E2980" s="232"/>
      <c r="F2980" s="385"/>
      <c r="G2980" s="232"/>
      <c r="H2980" s="385"/>
      <c r="I2980" s="385"/>
      <c r="J2980" s="385"/>
    </row>
    <row r="2981" s="379" customFormat="1" customHeight="1" spans="5:10">
      <c r="E2981" s="232"/>
      <c r="F2981" s="385"/>
      <c r="G2981" s="232"/>
      <c r="H2981" s="385"/>
      <c r="I2981" s="385"/>
      <c r="J2981" s="385"/>
    </row>
    <row r="2982" s="379" customFormat="1" customHeight="1" spans="5:10">
      <c r="E2982" s="232"/>
      <c r="F2982" s="385"/>
      <c r="G2982" s="232"/>
      <c r="H2982" s="385"/>
      <c r="I2982" s="385"/>
      <c r="J2982" s="385"/>
    </row>
    <row r="2983" s="379" customFormat="1" customHeight="1" spans="5:10">
      <c r="E2983" s="232"/>
      <c r="F2983" s="385"/>
      <c r="G2983" s="232"/>
      <c r="H2983" s="385"/>
      <c r="I2983" s="385"/>
      <c r="J2983" s="385"/>
    </row>
    <row r="2984" s="379" customFormat="1" customHeight="1" spans="5:10">
      <c r="E2984" s="232"/>
      <c r="F2984" s="385"/>
      <c r="G2984" s="232"/>
      <c r="H2984" s="385"/>
      <c r="I2984" s="385"/>
      <c r="J2984" s="385"/>
    </row>
    <row r="2985" s="379" customFormat="1" customHeight="1" spans="5:10">
      <c r="E2985" s="232"/>
      <c r="F2985" s="385"/>
      <c r="G2985" s="232"/>
      <c r="H2985" s="385"/>
      <c r="I2985" s="385"/>
      <c r="J2985" s="385"/>
    </row>
    <row r="2986" s="379" customFormat="1" customHeight="1" spans="5:10">
      <c r="E2986" s="232"/>
      <c r="F2986" s="385"/>
      <c r="G2986" s="232"/>
      <c r="H2986" s="385"/>
      <c r="I2986" s="385"/>
      <c r="J2986" s="385"/>
    </row>
    <row r="2987" s="379" customFormat="1" customHeight="1" spans="5:10">
      <c r="E2987" s="232"/>
      <c r="F2987" s="385"/>
      <c r="G2987" s="232"/>
      <c r="H2987" s="385"/>
      <c r="I2987" s="385"/>
      <c r="J2987" s="385"/>
    </row>
    <row r="2988" s="379" customFormat="1" customHeight="1" spans="5:10">
      <c r="E2988" s="232"/>
      <c r="F2988" s="385"/>
      <c r="G2988" s="232"/>
      <c r="H2988" s="385"/>
      <c r="I2988" s="385"/>
      <c r="J2988" s="385"/>
    </row>
    <row r="2989" s="379" customFormat="1" customHeight="1" spans="5:10">
      <c r="E2989" s="232"/>
      <c r="F2989" s="385"/>
      <c r="G2989" s="232"/>
      <c r="H2989" s="385"/>
      <c r="I2989" s="385"/>
      <c r="J2989" s="385"/>
    </row>
    <row r="2990" s="379" customFormat="1" customHeight="1" spans="5:10">
      <c r="E2990" s="232"/>
      <c r="F2990" s="385"/>
      <c r="G2990" s="232"/>
      <c r="H2990" s="385"/>
      <c r="I2990" s="385"/>
      <c r="J2990" s="385"/>
    </row>
    <row r="2991" s="379" customFormat="1" customHeight="1" spans="5:10">
      <c r="E2991" s="232"/>
      <c r="F2991" s="385"/>
      <c r="G2991" s="232"/>
      <c r="H2991" s="385"/>
      <c r="I2991" s="385"/>
      <c r="J2991" s="385"/>
    </row>
    <row r="2992" s="379" customFormat="1" customHeight="1" spans="5:10">
      <c r="E2992" s="232"/>
      <c r="F2992" s="385"/>
      <c r="G2992" s="232"/>
      <c r="H2992" s="385"/>
      <c r="I2992" s="385"/>
      <c r="J2992" s="385"/>
    </row>
    <row r="2993" s="379" customFormat="1" customHeight="1" spans="5:10">
      <c r="E2993" s="232"/>
      <c r="F2993" s="385"/>
      <c r="G2993" s="232"/>
      <c r="H2993" s="385"/>
      <c r="I2993" s="385"/>
      <c r="J2993" s="385"/>
    </row>
    <row r="2994" s="379" customFormat="1" customHeight="1" spans="5:10">
      <c r="E2994" s="232"/>
      <c r="F2994" s="385"/>
      <c r="G2994" s="232"/>
      <c r="H2994" s="385"/>
      <c r="I2994" s="385"/>
      <c r="J2994" s="385"/>
    </row>
    <row r="2995" s="379" customFormat="1" customHeight="1" spans="5:10">
      <c r="E2995" s="232"/>
      <c r="F2995" s="385"/>
      <c r="G2995" s="232"/>
      <c r="H2995" s="385"/>
      <c r="I2995" s="385"/>
      <c r="J2995" s="385"/>
    </row>
    <row r="2996" s="379" customFormat="1" customHeight="1" spans="5:10">
      <c r="E2996" s="232"/>
      <c r="F2996" s="385"/>
      <c r="G2996" s="232"/>
      <c r="H2996" s="385"/>
      <c r="I2996" s="385"/>
      <c r="J2996" s="385"/>
    </row>
    <row r="2997" s="379" customFormat="1" customHeight="1" spans="5:10">
      <c r="E2997" s="232"/>
      <c r="F2997" s="385"/>
      <c r="G2997" s="232"/>
      <c r="H2997" s="385"/>
      <c r="I2997" s="385"/>
      <c r="J2997" s="385"/>
    </row>
    <row r="2998" s="379" customFormat="1" customHeight="1" spans="5:10">
      <c r="E2998" s="232"/>
      <c r="F2998" s="385"/>
      <c r="G2998" s="232"/>
      <c r="H2998" s="385"/>
      <c r="I2998" s="385"/>
      <c r="J2998" s="385"/>
    </row>
    <row r="2999" s="379" customFormat="1" customHeight="1" spans="5:10">
      <c r="E2999" s="232"/>
      <c r="F2999" s="385"/>
      <c r="G2999" s="232"/>
      <c r="H2999" s="385"/>
      <c r="I2999" s="385"/>
      <c r="J2999" s="385"/>
    </row>
    <row r="3000" s="379" customFormat="1" customHeight="1" spans="5:10">
      <c r="E3000" s="232"/>
      <c r="F3000" s="385"/>
      <c r="G3000" s="232"/>
      <c r="H3000" s="385"/>
      <c r="I3000" s="385"/>
      <c r="J3000" s="385"/>
    </row>
    <row r="3001" s="379" customFormat="1" customHeight="1" spans="5:10">
      <c r="E3001" s="232"/>
      <c r="F3001" s="385"/>
      <c r="G3001" s="232"/>
      <c r="H3001" s="385"/>
      <c r="I3001" s="385"/>
      <c r="J3001" s="385"/>
    </row>
    <row r="3002" s="379" customFormat="1" customHeight="1" spans="5:10">
      <c r="E3002" s="232"/>
      <c r="F3002" s="385"/>
      <c r="G3002" s="232"/>
      <c r="H3002" s="385"/>
      <c r="I3002" s="385"/>
      <c r="J3002" s="385"/>
    </row>
    <row r="3003" s="379" customFormat="1" customHeight="1" spans="5:10">
      <c r="E3003" s="232"/>
      <c r="F3003" s="385"/>
      <c r="G3003" s="232"/>
      <c r="H3003" s="385"/>
      <c r="I3003" s="385"/>
      <c r="J3003" s="385"/>
    </row>
    <row r="3004" s="379" customFormat="1" customHeight="1" spans="5:10">
      <c r="E3004" s="232"/>
      <c r="F3004" s="385"/>
      <c r="G3004" s="232"/>
      <c r="H3004" s="385"/>
      <c r="I3004" s="385"/>
      <c r="J3004" s="385"/>
    </row>
    <row r="3005" s="379" customFormat="1" customHeight="1" spans="5:10">
      <c r="E3005" s="232"/>
      <c r="F3005" s="385"/>
      <c r="G3005" s="232"/>
      <c r="H3005" s="385"/>
      <c r="I3005" s="385"/>
      <c r="J3005" s="385"/>
    </row>
    <row r="3006" s="379" customFormat="1" customHeight="1" spans="5:10">
      <c r="E3006" s="232"/>
      <c r="F3006" s="385"/>
      <c r="G3006" s="232"/>
      <c r="H3006" s="385"/>
      <c r="I3006" s="385"/>
      <c r="J3006" s="385"/>
    </row>
    <row r="3007" s="379" customFormat="1" customHeight="1" spans="5:10">
      <c r="E3007" s="232"/>
      <c r="F3007" s="385"/>
      <c r="G3007" s="232"/>
      <c r="H3007" s="385"/>
      <c r="I3007" s="385"/>
      <c r="J3007" s="385"/>
    </row>
    <row r="3008" s="379" customFormat="1" customHeight="1" spans="5:10">
      <c r="E3008" s="232"/>
      <c r="F3008" s="385"/>
      <c r="G3008" s="232"/>
      <c r="H3008" s="385"/>
      <c r="I3008" s="385"/>
      <c r="J3008" s="385"/>
    </row>
    <row r="3009" s="379" customFormat="1" customHeight="1" spans="5:10">
      <c r="E3009" s="232"/>
      <c r="F3009" s="385"/>
      <c r="G3009" s="232"/>
      <c r="H3009" s="385"/>
      <c r="I3009" s="385"/>
      <c r="J3009" s="385"/>
    </row>
    <row r="3010" s="379" customFormat="1" customHeight="1" spans="5:10">
      <c r="E3010" s="232"/>
      <c r="F3010" s="385"/>
      <c r="G3010" s="232"/>
      <c r="H3010" s="385"/>
      <c r="I3010" s="385"/>
      <c r="J3010" s="385"/>
    </row>
    <row r="3011" s="379" customFormat="1" customHeight="1" spans="5:10">
      <c r="E3011" s="232"/>
      <c r="F3011" s="385"/>
      <c r="G3011" s="232"/>
      <c r="H3011" s="385"/>
      <c r="I3011" s="385"/>
      <c r="J3011" s="385"/>
    </row>
    <row r="3012" s="379" customFormat="1" customHeight="1" spans="5:10">
      <c r="E3012" s="232"/>
      <c r="F3012" s="385"/>
      <c r="G3012" s="232"/>
      <c r="H3012" s="385"/>
      <c r="I3012" s="385"/>
      <c r="J3012" s="385"/>
    </row>
    <row r="3013" s="379" customFormat="1" customHeight="1" spans="5:10">
      <c r="E3013" s="232"/>
      <c r="F3013" s="385"/>
      <c r="G3013" s="232"/>
      <c r="H3013" s="385"/>
      <c r="I3013" s="385"/>
      <c r="J3013" s="385"/>
    </row>
    <row r="3014" s="379" customFormat="1" customHeight="1" spans="5:10">
      <c r="E3014" s="232"/>
      <c r="F3014" s="385"/>
      <c r="G3014" s="232"/>
      <c r="H3014" s="385"/>
      <c r="I3014" s="385"/>
      <c r="J3014" s="385"/>
    </row>
    <row r="3015" s="379" customFormat="1" customHeight="1" spans="5:10">
      <c r="E3015" s="232"/>
      <c r="F3015" s="385"/>
      <c r="G3015" s="232"/>
      <c r="H3015" s="385"/>
      <c r="I3015" s="385"/>
      <c r="J3015" s="385"/>
    </row>
    <row r="3016" s="379" customFormat="1" customHeight="1" spans="5:10">
      <c r="E3016" s="232"/>
      <c r="F3016" s="385"/>
      <c r="G3016" s="232"/>
      <c r="H3016" s="385"/>
      <c r="I3016" s="385"/>
      <c r="J3016" s="385"/>
    </row>
    <row r="3017" s="379" customFormat="1" customHeight="1" spans="5:10">
      <c r="E3017" s="232"/>
      <c r="F3017" s="385"/>
      <c r="G3017" s="232"/>
      <c r="H3017" s="385"/>
      <c r="I3017" s="385"/>
      <c r="J3017" s="385"/>
    </row>
    <row r="3018" s="379" customFormat="1" customHeight="1" spans="5:10">
      <c r="E3018" s="232"/>
      <c r="F3018" s="385"/>
      <c r="G3018" s="232"/>
      <c r="H3018" s="385"/>
      <c r="I3018" s="385"/>
      <c r="J3018" s="385"/>
    </row>
    <row r="3019" s="379" customFormat="1" customHeight="1" spans="5:10">
      <c r="E3019" s="232"/>
      <c r="F3019" s="385"/>
      <c r="G3019" s="232"/>
      <c r="H3019" s="385"/>
      <c r="I3019" s="385"/>
      <c r="J3019" s="385"/>
    </row>
    <row r="3020" s="379" customFormat="1" customHeight="1" spans="5:10">
      <c r="E3020" s="232"/>
      <c r="F3020" s="385"/>
      <c r="G3020" s="232"/>
      <c r="H3020" s="385"/>
      <c r="I3020" s="385"/>
      <c r="J3020" s="385"/>
    </row>
    <row r="3021" s="379" customFormat="1" customHeight="1" spans="5:10">
      <c r="E3021" s="232"/>
      <c r="F3021" s="385"/>
      <c r="G3021" s="232"/>
      <c r="H3021" s="385"/>
      <c r="I3021" s="385"/>
      <c r="J3021" s="385"/>
    </row>
    <row r="3022" s="379" customFormat="1" customHeight="1" spans="5:10">
      <c r="E3022" s="232"/>
      <c r="F3022" s="385"/>
      <c r="G3022" s="232"/>
      <c r="H3022" s="385"/>
      <c r="I3022" s="385"/>
      <c r="J3022" s="385"/>
    </row>
    <row r="3023" s="379" customFormat="1" customHeight="1" spans="5:10">
      <c r="E3023" s="232"/>
      <c r="F3023" s="385"/>
      <c r="G3023" s="232"/>
      <c r="H3023" s="385"/>
      <c r="I3023" s="385"/>
      <c r="J3023" s="385"/>
    </row>
    <row r="3024" s="379" customFormat="1" customHeight="1" spans="5:10">
      <c r="E3024" s="232"/>
      <c r="F3024" s="385"/>
      <c r="G3024" s="232"/>
      <c r="H3024" s="385"/>
      <c r="I3024" s="385"/>
      <c r="J3024" s="385"/>
    </row>
    <row r="3025" s="379" customFormat="1" customHeight="1" spans="5:10">
      <c r="E3025" s="232"/>
      <c r="F3025" s="385"/>
      <c r="G3025" s="232"/>
      <c r="H3025" s="385"/>
      <c r="I3025" s="385"/>
      <c r="J3025" s="385"/>
    </row>
    <row r="3026" s="379" customFormat="1" customHeight="1" spans="5:10">
      <c r="E3026" s="232"/>
      <c r="F3026" s="385"/>
      <c r="G3026" s="232"/>
      <c r="H3026" s="385"/>
      <c r="I3026" s="385"/>
      <c r="J3026" s="385"/>
    </row>
    <row r="3027" s="379" customFormat="1" customHeight="1" spans="5:10">
      <c r="E3027" s="232"/>
      <c r="F3027" s="385"/>
      <c r="G3027" s="232"/>
      <c r="H3027" s="385"/>
      <c r="I3027" s="385"/>
      <c r="J3027" s="385"/>
    </row>
    <row r="3028" s="379" customFormat="1" customHeight="1" spans="5:10">
      <c r="E3028" s="232"/>
      <c r="F3028" s="385"/>
      <c r="G3028" s="232"/>
      <c r="H3028" s="385"/>
      <c r="I3028" s="385"/>
      <c r="J3028" s="385"/>
    </row>
    <row r="3029" s="379" customFormat="1" customHeight="1" spans="5:10">
      <c r="E3029" s="232"/>
      <c r="F3029" s="385"/>
      <c r="G3029" s="232"/>
      <c r="H3029" s="385"/>
      <c r="I3029" s="385"/>
      <c r="J3029" s="385"/>
    </row>
    <row r="3030" s="379" customFormat="1" customHeight="1" spans="5:10">
      <c r="E3030" s="232"/>
      <c r="F3030" s="385"/>
      <c r="G3030" s="232"/>
      <c r="H3030" s="385"/>
      <c r="I3030" s="385"/>
      <c r="J3030" s="385"/>
    </row>
    <row r="3031" s="379" customFormat="1" customHeight="1" spans="5:10">
      <c r="E3031" s="232"/>
      <c r="F3031" s="385"/>
      <c r="G3031" s="232"/>
      <c r="H3031" s="385"/>
      <c r="I3031" s="385"/>
      <c r="J3031" s="385"/>
    </row>
    <row r="3032" s="379" customFormat="1" customHeight="1" spans="5:10">
      <c r="E3032" s="232"/>
      <c r="F3032" s="385"/>
      <c r="G3032" s="232"/>
      <c r="H3032" s="385"/>
      <c r="I3032" s="385"/>
      <c r="J3032" s="385"/>
    </row>
    <row r="3033" s="379" customFormat="1" customHeight="1" spans="5:10">
      <c r="E3033" s="232"/>
      <c r="F3033" s="385"/>
      <c r="G3033" s="232"/>
      <c r="H3033" s="385"/>
      <c r="I3033" s="385"/>
      <c r="J3033" s="385"/>
    </row>
    <row r="3034" s="379" customFormat="1" customHeight="1" spans="5:10">
      <c r="E3034" s="232"/>
      <c r="F3034" s="385"/>
      <c r="G3034" s="232"/>
      <c r="H3034" s="385"/>
      <c r="I3034" s="385"/>
      <c r="J3034" s="385"/>
    </row>
    <row r="3035" s="379" customFormat="1" customHeight="1" spans="5:10">
      <c r="E3035" s="232"/>
      <c r="F3035" s="385"/>
      <c r="G3035" s="232"/>
      <c r="H3035" s="385"/>
      <c r="I3035" s="385"/>
      <c r="J3035" s="385"/>
    </row>
    <row r="3036" s="379" customFormat="1" customHeight="1" spans="5:10">
      <c r="E3036" s="232"/>
      <c r="F3036" s="385"/>
      <c r="G3036" s="232"/>
      <c r="H3036" s="385"/>
      <c r="I3036" s="385"/>
      <c r="J3036" s="385"/>
    </row>
    <row r="3037" s="379" customFormat="1" customHeight="1" spans="5:10">
      <c r="E3037" s="232"/>
      <c r="F3037" s="385"/>
      <c r="G3037" s="232"/>
      <c r="H3037" s="385"/>
      <c r="I3037" s="385"/>
      <c r="J3037" s="385"/>
    </row>
    <row r="3038" s="379" customFormat="1" customHeight="1" spans="5:10">
      <c r="E3038" s="232"/>
      <c r="F3038" s="385"/>
      <c r="G3038" s="232"/>
      <c r="H3038" s="385"/>
      <c r="I3038" s="385"/>
      <c r="J3038" s="385"/>
    </row>
    <row r="3039" s="379" customFormat="1" customHeight="1" spans="5:10">
      <c r="E3039" s="232"/>
      <c r="F3039" s="385"/>
      <c r="G3039" s="232"/>
      <c r="H3039" s="385"/>
      <c r="I3039" s="385"/>
      <c r="J3039" s="385"/>
    </row>
    <row r="3040" s="379" customFormat="1" customHeight="1" spans="5:10">
      <c r="E3040" s="232"/>
      <c r="F3040" s="385"/>
      <c r="G3040" s="232"/>
      <c r="H3040" s="385"/>
      <c r="I3040" s="385"/>
      <c r="J3040" s="385"/>
    </row>
    <row r="3041" s="379" customFormat="1" customHeight="1" spans="5:10">
      <c r="E3041" s="232"/>
      <c r="F3041" s="385"/>
      <c r="G3041" s="232"/>
      <c r="H3041" s="385"/>
      <c r="I3041" s="385"/>
      <c r="J3041" s="385"/>
    </row>
    <row r="3042" s="379" customFormat="1" customHeight="1" spans="5:10">
      <c r="E3042" s="232"/>
      <c r="F3042" s="385"/>
      <c r="G3042" s="232"/>
      <c r="H3042" s="385"/>
      <c r="I3042" s="385"/>
      <c r="J3042" s="385"/>
    </row>
    <row r="3043" s="379" customFormat="1" customHeight="1" spans="5:10">
      <c r="E3043" s="232"/>
      <c r="F3043" s="385"/>
      <c r="G3043" s="232"/>
      <c r="H3043" s="385"/>
      <c r="I3043" s="385"/>
      <c r="J3043" s="385"/>
    </row>
    <row r="3044" s="379" customFormat="1" customHeight="1" spans="5:10">
      <c r="E3044" s="232"/>
      <c r="F3044" s="385"/>
      <c r="G3044" s="232"/>
      <c r="H3044" s="385"/>
      <c r="I3044" s="385"/>
      <c r="J3044" s="385"/>
    </row>
    <row r="3045" s="379" customFormat="1" customHeight="1" spans="5:10">
      <c r="E3045" s="232"/>
      <c r="F3045" s="385"/>
      <c r="G3045" s="232"/>
      <c r="H3045" s="385"/>
      <c r="I3045" s="385"/>
      <c r="J3045" s="385"/>
    </row>
    <row r="3046" s="379" customFormat="1" customHeight="1" spans="5:10">
      <c r="E3046" s="232"/>
      <c r="F3046" s="385"/>
      <c r="G3046" s="232"/>
      <c r="H3046" s="385"/>
      <c r="I3046" s="385"/>
      <c r="J3046" s="385"/>
    </row>
    <row r="3047" s="379" customFormat="1" customHeight="1" spans="5:10">
      <c r="E3047" s="232"/>
      <c r="F3047" s="385"/>
      <c r="G3047" s="232"/>
      <c r="H3047" s="385"/>
      <c r="I3047" s="385"/>
      <c r="J3047" s="385"/>
    </row>
    <row r="3048" s="379" customFormat="1" customHeight="1" spans="5:10">
      <c r="E3048" s="232"/>
      <c r="F3048" s="385"/>
      <c r="G3048" s="232"/>
      <c r="H3048" s="385"/>
      <c r="I3048" s="385"/>
      <c r="J3048" s="385"/>
    </row>
    <row r="3049" s="379" customFormat="1" customHeight="1" spans="5:10">
      <c r="E3049" s="232"/>
      <c r="F3049" s="385"/>
      <c r="G3049" s="232"/>
      <c r="H3049" s="385"/>
      <c r="I3049" s="385"/>
      <c r="J3049" s="385"/>
    </row>
    <row r="3050" s="379" customFormat="1" customHeight="1" spans="5:10">
      <c r="E3050" s="232"/>
      <c r="F3050" s="385"/>
      <c r="G3050" s="232"/>
      <c r="H3050" s="385"/>
      <c r="I3050" s="385"/>
      <c r="J3050" s="385"/>
    </row>
    <row r="3051" s="379" customFormat="1" customHeight="1" spans="5:10">
      <c r="E3051" s="232"/>
      <c r="F3051" s="385"/>
      <c r="G3051" s="232"/>
      <c r="H3051" s="385"/>
      <c r="I3051" s="385"/>
      <c r="J3051" s="385"/>
    </row>
    <row r="3052" s="379" customFormat="1" customHeight="1" spans="5:10">
      <c r="E3052" s="232"/>
      <c r="F3052" s="385"/>
      <c r="G3052" s="232"/>
      <c r="H3052" s="385"/>
      <c r="I3052" s="385"/>
      <c r="J3052" s="385"/>
    </row>
    <row r="3053" s="379" customFormat="1" customHeight="1" spans="5:10">
      <c r="E3053" s="232"/>
      <c r="F3053" s="385"/>
      <c r="G3053" s="232"/>
      <c r="H3053" s="385"/>
      <c r="I3053" s="385"/>
      <c r="J3053" s="385"/>
    </row>
    <row r="3054" s="379" customFormat="1" customHeight="1" spans="5:10">
      <c r="E3054" s="232"/>
      <c r="F3054" s="385"/>
      <c r="G3054" s="232"/>
      <c r="H3054" s="385"/>
      <c r="I3054" s="385"/>
      <c r="J3054" s="385"/>
    </row>
    <row r="3055" s="379" customFormat="1" customHeight="1" spans="5:10">
      <c r="E3055" s="232"/>
      <c r="F3055" s="385"/>
      <c r="G3055" s="232"/>
      <c r="H3055" s="385"/>
      <c r="I3055" s="385"/>
      <c r="J3055" s="385"/>
    </row>
    <row r="3056" s="379" customFormat="1" customHeight="1" spans="5:10">
      <c r="E3056" s="232"/>
      <c r="F3056" s="385"/>
      <c r="G3056" s="232"/>
      <c r="H3056" s="385"/>
      <c r="I3056" s="385"/>
      <c r="J3056" s="385"/>
    </row>
    <row r="3057" s="379" customFormat="1" customHeight="1" spans="5:10">
      <c r="E3057" s="232"/>
      <c r="F3057" s="385"/>
      <c r="G3057" s="232"/>
      <c r="H3057" s="385"/>
      <c r="I3057" s="385"/>
      <c r="J3057" s="385"/>
    </row>
    <row r="3058" s="379" customFormat="1" customHeight="1" spans="5:10">
      <c r="E3058" s="232"/>
      <c r="F3058" s="385"/>
      <c r="G3058" s="232"/>
      <c r="H3058" s="385"/>
      <c r="I3058" s="385"/>
      <c r="J3058" s="385"/>
    </row>
    <row r="3059" s="379" customFormat="1" customHeight="1" spans="5:10">
      <c r="E3059" s="232"/>
      <c r="F3059" s="385"/>
      <c r="G3059" s="232"/>
      <c r="H3059" s="385"/>
      <c r="I3059" s="385"/>
      <c r="J3059" s="385"/>
    </row>
    <row r="3060" s="379" customFormat="1" customHeight="1" spans="5:10">
      <c r="E3060" s="232"/>
      <c r="F3060" s="385"/>
      <c r="G3060" s="232"/>
      <c r="H3060" s="385"/>
      <c r="I3060" s="385"/>
      <c r="J3060" s="385"/>
    </row>
    <row r="3061" s="379" customFormat="1" customHeight="1" spans="5:10">
      <c r="E3061" s="232"/>
      <c r="F3061" s="385"/>
      <c r="G3061" s="232"/>
      <c r="H3061" s="385"/>
      <c r="I3061" s="385"/>
      <c r="J3061" s="385"/>
    </row>
    <row r="3062" s="379" customFormat="1" customHeight="1" spans="5:10">
      <c r="E3062" s="232"/>
      <c r="F3062" s="385"/>
      <c r="G3062" s="232"/>
      <c r="H3062" s="385"/>
      <c r="I3062" s="385"/>
      <c r="J3062" s="385"/>
    </row>
    <row r="3063" s="379" customFormat="1" customHeight="1" spans="5:10">
      <c r="E3063" s="232"/>
      <c r="F3063" s="385"/>
      <c r="G3063" s="232"/>
      <c r="H3063" s="385"/>
      <c r="I3063" s="385"/>
      <c r="J3063" s="385"/>
    </row>
    <row r="3064" s="379" customFormat="1" customHeight="1" spans="5:10">
      <c r="E3064" s="232"/>
      <c r="F3064" s="385"/>
      <c r="G3064" s="232"/>
      <c r="H3064" s="385"/>
      <c r="I3064" s="385"/>
      <c r="J3064" s="385"/>
    </row>
    <row r="3065" s="379" customFormat="1" customHeight="1" spans="5:10">
      <c r="E3065" s="232"/>
      <c r="F3065" s="385"/>
      <c r="G3065" s="232"/>
      <c r="H3065" s="385"/>
      <c r="I3065" s="385"/>
      <c r="J3065" s="385"/>
    </row>
    <row r="3066" s="379" customFormat="1" customHeight="1" spans="5:10">
      <c r="E3066" s="232"/>
      <c r="F3066" s="385"/>
      <c r="G3066" s="232"/>
      <c r="H3066" s="385"/>
      <c r="I3066" s="385"/>
      <c r="J3066" s="385"/>
    </row>
    <row r="3067" s="379" customFormat="1" customHeight="1" spans="5:10">
      <c r="E3067" s="232"/>
      <c r="F3067" s="385"/>
      <c r="G3067" s="232"/>
      <c r="H3067" s="385"/>
      <c r="I3067" s="385"/>
      <c r="J3067" s="385"/>
    </row>
    <row r="3068" s="379" customFormat="1" customHeight="1" spans="5:10">
      <c r="E3068" s="232"/>
      <c r="F3068" s="385"/>
      <c r="G3068" s="232"/>
      <c r="H3068" s="385"/>
      <c r="I3068" s="385"/>
      <c r="J3068" s="385"/>
    </row>
    <row r="3069" s="379" customFormat="1" customHeight="1" spans="5:10">
      <c r="E3069" s="232"/>
      <c r="F3069" s="385"/>
      <c r="G3069" s="232"/>
      <c r="H3069" s="385"/>
      <c r="I3069" s="385"/>
      <c r="J3069" s="385"/>
    </row>
    <row r="3070" s="379" customFormat="1" customHeight="1" spans="5:10">
      <c r="E3070" s="232"/>
      <c r="F3070" s="385"/>
      <c r="G3070" s="232"/>
      <c r="H3070" s="385"/>
      <c r="I3070" s="385"/>
      <c r="J3070" s="385"/>
    </row>
    <row r="3071" s="379" customFormat="1" customHeight="1" spans="5:10">
      <c r="E3071" s="232"/>
      <c r="F3071" s="385"/>
      <c r="G3071" s="232"/>
      <c r="H3071" s="385"/>
      <c r="I3071" s="385"/>
      <c r="J3071" s="385"/>
    </row>
    <row r="3072" s="379" customFormat="1" customHeight="1" spans="5:10">
      <c r="E3072" s="232"/>
      <c r="F3072" s="385"/>
      <c r="G3072" s="232"/>
      <c r="H3072" s="385"/>
      <c r="I3072" s="385"/>
      <c r="J3072" s="385"/>
    </row>
    <row r="3073" s="379" customFormat="1" customHeight="1" spans="5:10">
      <c r="E3073" s="232"/>
      <c r="F3073" s="385"/>
      <c r="G3073" s="232"/>
      <c r="H3073" s="385"/>
      <c r="I3073" s="385"/>
      <c r="J3073" s="385"/>
    </row>
    <row r="3074" s="379" customFormat="1" customHeight="1" spans="5:10">
      <c r="E3074" s="232"/>
      <c r="F3074" s="385"/>
      <c r="G3074" s="232"/>
      <c r="H3074" s="385"/>
      <c r="I3074" s="385"/>
      <c r="J3074" s="385"/>
    </row>
    <row r="3075" s="379" customFormat="1" customHeight="1" spans="5:10">
      <c r="E3075" s="232"/>
      <c r="F3075" s="385"/>
      <c r="G3075" s="232"/>
      <c r="H3075" s="385"/>
      <c r="I3075" s="385"/>
      <c r="J3075" s="385"/>
    </row>
    <row r="3076" s="379" customFormat="1" customHeight="1" spans="5:10">
      <c r="E3076" s="232"/>
      <c r="F3076" s="385"/>
      <c r="G3076" s="232"/>
      <c r="H3076" s="385"/>
      <c r="I3076" s="385"/>
      <c r="J3076" s="385"/>
    </row>
    <row r="3077" s="379" customFormat="1" customHeight="1" spans="5:10">
      <c r="E3077" s="232"/>
      <c r="F3077" s="385"/>
      <c r="G3077" s="232"/>
      <c r="H3077" s="385"/>
      <c r="I3077" s="385"/>
      <c r="J3077" s="385"/>
    </row>
    <row r="3078" s="379" customFormat="1" customHeight="1" spans="5:10">
      <c r="E3078" s="232"/>
      <c r="F3078" s="385"/>
      <c r="G3078" s="232"/>
      <c r="H3078" s="385"/>
      <c r="I3078" s="385"/>
      <c r="J3078" s="385"/>
    </row>
    <row r="3079" s="379" customFormat="1" customHeight="1" spans="5:10">
      <c r="E3079" s="232"/>
      <c r="F3079" s="385"/>
      <c r="G3079" s="232"/>
      <c r="H3079" s="385"/>
      <c r="I3079" s="385"/>
      <c r="J3079" s="385"/>
    </row>
    <row r="3080" s="379" customFormat="1" customHeight="1" spans="5:10">
      <c r="E3080" s="232"/>
      <c r="F3080" s="385"/>
      <c r="G3080" s="232"/>
      <c r="H3080" s="385"/>
      <c r="I3080" s="385"/>
      <c r="J3080" s="385"/>
    </row>
    <row r="3081" s="379" customFormat="1" customHeight="1" spans="5:10">
      <c r="E3081" s="232"/>
      <c r="F3081" s="385"/>
      <c r="G3081" s="232"/>
      <c r="H3081" s="385"/>
      <c r="I3081" s="385"/>
      <c r="J3081" s="385"/>
    </row>
    <row r="3082" s="379" customFormat="1" customHeight="1" spans="5:10">
      <c r="E3082" s="232"/>
      <c r="F3082" s="385"/>
      <c r="G3082" s="232"/>
      <c r="H3082" s="385"/>
      <c r="I3082" s="385"/>
      <c r="J3082" s="385"/>
    </row>
    <row r="3083" s="379" customFormat="1" customHeight="1" spans="5:10">
      <c r="E3083" s="232"/>
      <c r="F3083" s="385"/>
      <c r="G3083" s="232"/>
      <c r="H3083" s="385"/>
      <c r="I3083" s="385"/>
      <c r="J3083" s="385"/>
    </row>
    <row r="3084" s="379" customFormat="1" customHeight="1" spans="5:10">
      <c r="E3084" s="232"/>
      <c r="F3084" s="385"/>
      <c r="G3084" s="232"/>
      <c r="H3084" s="385"/>
      <c r="I3084" s="385"/>
      <c r="J3084" s="385"/>
    </row>
    <row r="3085" s="379" customFormat="1" customHeight="1" spans="5:10">
      <c r="E3085" s="232"/>
      <c r="F3085" s="385"/>
      <c r="G3085" s="232"/>
      <c r="H3085" s="385"/>
      <c r="I3085" s="385"/>
      <c r="J3085" s="385"/>
    </row>
    <row r="3086" s="379" customFormat="1" customHeight="1" spans="5:10">
      <c r="E3086" s="232"/>
      <c r="F3086" s="385"/>
      <c r="G3086" s="232"/>
      <c r="H3086" s="385"/>
      <c r="I3086" s="385"/>
      <c r="J3086" s="385"/>
    </row>
    <row r="3087" s="379" customFormat="1" customHeight="1" spans="5:10">
      <c r="E3087" s="232"/>
      <c r="F3087" s="385"/>
      <c r="G3087" s="232"/>
      <c r="H3087" s="385"/>
      <c r="I3087" s="385"/>
      <c r="J3087" s="385"/>
    </row>
    <row r="3088" s="379" customFormat="1" customHeight="1" spans="5:10">
      <c r="E3088" s="232"/>
      <c r="F3088" s="385"/>
      <c r="G3088" s="232"/>
      <c r="H3088" s="385"/>
      <c r="I3088" s="385"/>
      <c r="J3088" s="385"/>
    </row>
    <row r="3089" s="379" customFormat="1" customHeight="1" spans="5:10">
      <c r="E3089" s="232"/>
      <c r="F3089" s="385"/>
      <c r="G3089" s="232"/>
      <c r="H3089" s="385"/>
      <c r="I3089" s="385"/>
      <c r="J3089" s="385"/>
    </row>
    <row r="3090" s="379" customFormat="1" customHeight="1" spans="5:10">
      <c r="E3090" s="232"/>
      <c r="F3090" s="385"/>
      <c r="G3090" s="232"/>
      <c r="H3090" s="385"/>
      <c r="I3090" s="385"/>
      <c r="J3090" s="385"/>
    </row>
    <row r="3091" s="379" customFormat="1" customHeight="1" spans="5:10">
      <c r="E3091" s="232"/>
      <c r="F3091" s="385"/>
      <c r="G3091" s="232"/>
      <c r="H3091" s="385"/>
      <c r="I3091" s="385"/>
      <c r="J3091" s="385"/>
    </row>
    <row r="3092" s="379" customFormat="1" customHeight="1" spans="5:10">
      <c r="E3092" s="232"/>
      <c r="F3092" s="385"/>
      <c r="G3092" s="232"/>
      <c r="H3092" s="385"/>
      <c r="I3092" s="385"/>
      <c r="J3092" s="385"/>
    </row>
    <row r="3093" s="379" customFormat="1" customHeight="1" spans="5:10">
      <c r="E3093" s="232"/>
      <c r="F3093" s="385"/>
      <c r="G3093" s="232"/>
      <c r="H3093" s="385"/>
      <c r="I3093" s="385"/>
      <c r="J3093" s="385"/>
    </row>
    <row r="3094" s="379" customFormat="1" customHeight="1" spans="5:10">
      <c r="E3094" s="232"/>
      <c r="F3094" s="385"/>
      <c r="G3094" s="232"/>
      <c r="H3094" s="385"/>
      <c r="I3094" s="385"/>
      <c r="J3094" s="385"/>
    </row>
    <row r="3095" s="379" customFormat="1" customHeight="1" spans="5:10">
      <c r="E3095" s="232"/>
      <c r="F3095" s="385"/>
      <c r="G3095" s="232"/>
      <c r="H3095" s="385"/>
      <c r="I3095" s="385"/>
      <c r="J3095" s="385"/>
    </row>
    <row r="3096" s="379" customFormat="1" customHeight="1" spans="5:10">
      <c r="E3096" s="232"/>
      <c r="F3096" s="385"/>
      <c r="G3096" s="232"/>
      <c r="H3096" s="385"/>
      <c r="I3096" s="385"/>
      <c r="J3096" s="385"/>
    </row>
    <row r="3097" s="379" customFormat="1" customHeight="1" spans="5:10">
      <c r="E3097" s="232"/>
      <c r="F3097" s="385"/>
      <c r="G3097" s="232"/>
      <c r="H3097" s="385"/>
      <c r="I3097" s="385"/>
      <c r="J3097" s="385"/>
    </row>
    <row r="3098" s="379" customFormat="1" customHeight="1" spans="5:10">
      <c r="E3098" s="232"/>
      <c r="F3098" s="385"/>
      <c r="G3098" s="232"/>
      <c r="H3098" s="385"/>
      <c r="I3098" s="385"/>
      <c r="J3098" s="385"/>
    </row>
    <row r="3099" s="379" customFormat="1" customHeight="1" spans="5:10">
      <c r="E3099" s="232"/>
      <c r="F3099" s="385"/>
      <c r="G3099" s="232"/>
      <c r="H3099" s="385"/>
      <c r="I3099" s="385"/>
      <c r="J3099" s="385"/>
    </row>
    <row r="3100" s="379" customFormat="1" customHeight="1" spans="5:10">
      <c r="E3100" s="232"/>
      <c r="F3100" s="385"/>
      <c r="G3100" s="232"/>
      <c r="H3100" s="385"/>
      <c r="I3100" s="385"/>
      <c r="J3100" s="385"/>
    </row>
    <row r="3101" s="379" customFormat="1" customHeight="1" spans="5:10">
      <c r="E3101" s="232"/>
      <c r="F3101" s="385"/>
      <c r="G3101" s="232"/>
      <c r="H3101" s="385"/>
      <c r="I3101" s="385"/>
      <c r="J3101" s="385"/>
    </row>
    <row r="3102" s="379" customFormat="1" customHeight="1" spans="5:10">
      <c r="E3102" s="232"/>
      <c r="F3102" s="385"/>
      <c r="G3102" s="232"/>
      <c r="H3102" s="385"/>
      <c r="I3102" s="385"/>
      <c r="J3102" s="385"/>
    </row>
    <row r="3103" s="379" customFormat="1" customHeight="1" spans="5:10">
      <c r="E3103" s="232"/>
      <c r="F3103" s="385"/>
      <c r="G3103" s="232"/>
      <c r="H3103" s="385"/>
      <c r="I3103" s="385"/>
      <c r="J3103" s="385"/>
    </row>
    <row r="3104" s="379" customFormat="1" customHeight="1" spans="5:10">
      <c r="E3104" s="232"/>
      <c r="F3104" s="385"/>
      <c r="G3104" s="232"/>
      <c r="H3104" s="385"/>
      <c r="I3104" s="385"/>
      <c r="J3104" s="385"/>
    </row>
    <row r="3105" s="379" customFormat="1" customHeight="1" spans="5:10">
      <c r="E3105" s="232"/>
      <c r="F3105" s="385"/>
      <c r="G3105" s="232"/>
      <c r="H3105" s="385"/>
      <c r="I3105" s="385"/>
      <c r="J3105" s="385"/>
    </row>
    <row r="3106" s="379" customFormat="1" customHeight="1" spans="5:10">
      <c r="E3106" s="232"/>
      <c r="F3106" s="385"/>
      <c r="G3106" s="232"/>
      <c r="H3106" s="385"/>
      <c r="I3106" s="385"/>
      <c r="J3106" s="385"/>
    </row>
    <row r="3107" s="379" customFormat="1" customHeight="1" spans="5:10">
      <c r="E3107" s="232"/>
      <c r="F3107" s="385"/>
      <c r="G3107" s="232"/>
      <c r="H3107" s="385"/>
      <c r="I3107" s="385"/>
      <c r="J3107" s="385"/>
    </row>
    <row r="3108" s="379" customFormat="1" customHeight="1" spans="5:10">
      <c r="E3108" s="232"/>
      <c r="F3108" s="385"/>
      <c r="G3108" s="232"/>
      <c r="H3108" s="385"/>
      <c r="I3108" s="385"/>
      <c r="J3108" s="385"/>
    </row>
    <row r="3109" s="379" customFormat="1" customHeight="1" spans="5:10">
      <c r="E3109" s="232"/>
      <c r="F3109" s="385"/>
      <c r="G3109" s="232"/>
      <c r="H3109" s="385"/>
      <c r="I3109" s="385"/>
      <c r="J3109" s="385"/>
    </row>
    <row r="3110" s="379" customFormat="1" customHeight="1" spans="5:10">
      <c r="E3110" s="232"/>
      <c r="F3110" s="385"/>
      <c r="G3110" s="232"/>
      <c r="H3110" s="385"/>
      <c r="I3110" s="385"/>
      <c r="J3110" s="385"/>
    </row>
    <row r="3111" s="379" customFormat="1" customHeight="1" spans="5:10">
      <c r="E3111" s="232"/>
      <c r="F3111" s="385"/>
      <c r="G3111" s="232"/>
      <c r="H3111" s="385"/>
      <c r="I3111" s="385"/>
      <c r="J3111" s="385"/>
    </row>
    <row r="3112" s="379" customFormat="1" customHeight="1" spans="5:10">
      <c r="E3112" s="232"/>
      <c r="F3112" s="385"/>
      <c r="G3112" s="232"/>
      <c r="H3112" s="385"/>
      <c r="I3112" s="385"/>
      <c r="J3112" s="385"/>
    </row>
    <row r="3113" s="379" customFormat="1" customHeight="1" spans="5:10">
      <c r="E3113" s="232"/>
      <c r="F3113" s="385"/>
      <c r="G3113" s="232"/>
      <c r="H3113" s="385"/>
      <c r="I3113" s="385"/>
      <c r="J3113" s="385"/>
    </row>
    <row r="3114" s="379" customFormat="1" customHeight="1" spans="5:10">
      <c r="E3114" s="232"/>
      <c r="F3114" s="385"/>
      <c r="G3114" s="232"/>
      <c r="H3114" s="385"/>
      <c r="I3114" s="385"/>
      <c r="J3114" s="385"/>
    </row>
    <row r="3115" s="379" customFormat="1" customHeight="1" spans="5:10">
      <c r="E3115" s="232"/>
      <c r="F3115" s="385"/>
      <c r="G3115" s="232"/>
      <c r="H3115" s="385"/>
      <c r="I3115" s="385"/>
      <c r="J3115" s="385"/>
    </row>
    <row r="3116" s="379" customFormat="1" customHeight="1" spans="5:10">
      <c r="E3116" s="232"/>
      <c r="F3116" s="385"/>
      <c r="G3116" s="232"/>
      <c r="H3116" s="385"/>
      <c r="I3116" s="385"/>
      <c r="J3116" s="385"/>
    </row>
    <row r="3117" s="379" customFormat="1" customHeight="1" spans="5:10">
      <c r="E3117" s="232"/>
      <c r="F3117" s="385"/>
      <c r="G3117" s="232"/>
      <c r="H3117" s="385"/>
      <c r="I3117" s="385"/>
      <c r="J3117" s="385"/>
    </row>
    <row r="3118" s="379" customFormat="1" customHeight="1" spans="5:10">
      <c r="E3118" s="232"/>
      <c r="F3118" s="385"/>
      <c r="G3118" s="232"/>
      <c r="H3118" s="385"/>
      <c r="I3118" s="385"/>
      <c r="J3118" s="385"/>
    </row>
    <row r="3119" s="379" customFormat="1" customHeight="1" spans="5:10">
      <c r="E3119" s="232"/>
      <c r="F3119" s="385"/>
      <c r="G3119" s="232"/>
      <c r="H3119" s="385"/>
      <c r="I3119" s="385"/>
      <c r="J3119" s="385"/>
    </row>
    <row r="3120" s="379" customFormat="1" customHeight="1" spans="5:10">
      <c r="E3120" s="232"/>
      <c r="F3120" s="385"/>
      <c r="G3120" s="232"/>
      <c r="H3120" s="385"/>
      <c r="I3120" s="385"/>
      <c r="J3120" s="385"/>
    </row>
    <row r="3121" s="379" customFormat="1" customHeight="1" spans="5:10">
      <c r="E3121" s="232"/>
      <c r="F3121" s="385"/>
      <c r="G3121" s="232"/>
      <c r="H3121" s="385"/>
      <c r="I3121" s="385"/>
      <c r="J3121" s="385"/>
    </row>
    <row r="3122" s="379" customFormat="1" customHeight="1" spans="5:10">
      <c r="E3122" s="232"/>
      <c r="F3122" s="385"/>
      <c r="G3122" s="232"/>
      <c r="H3122" s="385"/>
      <c r="I3122" s="385"/>
      <c r="J3122" s="385"/>
    </row>
    <row r="3123" s="379" customFormat="1" customHeight="1" spans="5:10">
      <c r="E3123" s="232"/>
      <c r="F3123" s="385"/>
      <c r="G3123" s="232"/>
      <c r="H3123" s="385"/>
      <c r="I3123" s="385"/>
      <c r="J3123" s="385"/>
    </row>
    <row r="3124" s="379" customFormat="1" customHeight="1" spans="5:10">
      <c r="E3124" s="232"/>
      <c r="F3124" s="385"/>
      <c r="G3124" s="232"/>
      <c r="H3124" s="385"/>
      <c r="I3124" s="385"/>
      <c r="J3124" s="385"/>
    </row>
    <row r="3125" s="379" customFormat="1" customHeight="1" spans="5:10">
      <c r="E3125" s="232"/>
      <c r="F3125" s="385"/>
      <c r="G3125" s="232"/>
      <c r="H3125" s="385"/>
      <c r="I3125" s="385"/>
      <c r="J3125" s="385"/>
    </row>
    <row r="3126" s="379" customFormat="1" customHeight="1" spans="5:10">
      <c r="E3126" s="232"/>
      <c r="F3126" s="385"/>
      <c r="G3126" s="232"/>
      <c r="H3126" s="385"/>
      <c r="I3126" s="385"/>
      <c r="J3126" s="385"/>
    </row>
    <row r="3127" s="379" customFormat="1" customHeight="1" spans="5:10">
      <c r="E3127" s="232"/>
      <c r="F3127" s="385"/>
      <c r="G3127" s="232"/>
      <c r="H3127" s="385"/>
      <c r="I3127" s="385"/>
      <c r="J3127" s="385"/>
    </row>
    <row r="3128" s="379" customFormat="1" customHeight="1" spans="5:10">
      <c r="E3128" s="232"/>
      <c r="F3128" s="385"/>
      <c r="G3128" s="232"/>
      <c r="H3128" s="385"/>
      <c r="I3128" s="385"/>
      <c r="J3128" s="385"/>
    </row>
    <row r="3129" s="379" customFormat="1" customHeight="1" spans="5:10">
      <c r="E3129" s="232"/>
      <c r="F3129" s="385"/>
      <c r="G3129" s="232"/>
      <c r="H3129" s="385"/>
      <c r="I3129" s="385"/>
      <c r="J3129" s="385"/>
    </row>
    <row r="3130" s="379" customFormat="1" customHeight="1" spans="5:10">
      <c r="E3130" s="232"/>
      <c r="F3130" s="385"/>
      <c r="G3130" s="232"/>
      <c r="H3130" s="385"/>
      <c r="I3130" s="385"/>
      <c r="J3130" s="385"/>
    </row>
    <row r="3131" s="379" customFormat="1" customHeight="1" spans="5:10">
      <c r="E3131" s="232"/>
      <c r="F3131" s="385"/>
      <c r="G3131" s="232"/>
      <c r="H3131" s="385"/>
      <c r="I3131" s="385"/>
      <c r="J3131" s="385"/>
    </row>
    <row r="3132" s="379" customFormat="1" customHeight="1" spans="5:10">
      <c r="E3132" s="232"/>
      <c r="F3132" s="385"/>
      <c r="G3132" s="232"/>
      <c r="H3132" s="385"/>
      <c r="I3132" s="385"/>
      <c r="J3132" s="385"/>
    </row>
    <row r="3133" s="379" customFormat="1" customHeight="1" spans="5:10">
      <c r="E3133" s="232"/>
      <c r="F3133" s="385"/>
      <c r="G3133" s="232"/>
      <c r="H3133" s="385"/>
      <c r="I3133" s="385"/>
      <c r="J3133" s="385"/>
    </row>
    <row r="3134" s="379" customFormat="1" customHeight="1" spans="5:10">
      <c r="E3134" s="232"/>
      <c r="F3134" s="385"/>
      <c r="G3134" s="232"/>
      <c r="H3134" s="385"/>
      <c r="I3134" s="385"/>
      <c r="J3134" s="385"/>
    </row>
    <row r="3135" s="379" customFormat="1" customHeight="1" spans="5:10">
      <c r="E3135" s="232"/>
      <c r="F3135" s="385"/>
      <c r="G3135" s="232"/>
      <c r="H3135" s="385"/>
      <c r="I3135" s="385"/>
      <c r="J3135" s="385"/>
    </row>
    <row r="3136" s="379" customFormat="1" customHeight="1" spans="5:10">
      <c r="E3136" s="232"/>
      <c r="F3136" s="385"/>
      <c r="G3136" s="232"/>
      <c r="H3136" s="385"/>
      <c r="I3136" s="385"/>
      <c r="J3136" s="385"/>
    </row>
    <row r="3137" s="379" customFormat="1" customHeight="1" spans="5:10">
      <c r="E3137" s="232"/>
      <c r="F3137" s="385"/>
      <c r="G3137" s="232"/>
      <c r="H3137" s="385"/>
      <c r="I3137" s="385"/>
      <c r="J3137" s="385"/>
    </row>
    <row r="3138" s="379" customFormat="1" customHeight="1" spans="5:10">
      <c r="E3138" s="232"/>
      <c r="F3138" s="385"/>
      <c r="G3138" s="232"/>
      <c r="H3138" s="385"/>
      <c r="I3138" s="385"/>
      <c r="J3138" s="385"/>
    </row>
    <row r="3139" s="379" customFormat="1" customHeight="1" spans="5:10">
      <c r="E3139" s="232"/>
      <c r="F3139" s="385"/>
      <c r="G3139" s="232"/>
      <c r="H3139" s="385"/>
      <c r="I3139" s="385"/>
      <c r="J3139" s="385"/>
    </row>
    <row r="3140" s="379" customFormat="1" customHeight="1" spans="5:10">
      <c r="E3140" s="232"/>
      <c r="F3140" s="385"/>
      <c r="G3140" s="232"/>
      <c r="H3140" s="385"/>
      <c r="I3140" s="385"/>
      <c r="J3140" s="385"/>
    </row>
    <row r="3141" s="379" customFormat="1" customHeight="1" spans="5:10">
      <c r="E3141" s="232"/>
      <c r="F3141" s="385"/>
      <c r="G3141" s="232"/>
      <c r="H3141" s="385"/>
      <c r="I3141" s="385"/>
      <c r="J3141" s="385"/>
    </row>
    <row r="3142" s="379" customFormat="1" customHeight="1" spans="5:10">
      <c r="E3142" s="232"/>
      <c r="F3142" s="385"/>
      <c r="G3142" s="232"/>
      <c r="H3142" s="385"/>
      <c r="I3142" s="385"/>
      <c r="J3142" s="385"/>
    </row>
    <row r="3143" s="379" customFormat="1" customHeight="1" spans="5:10">
      <c r="E3143" s="232"/>
      <c r="F3143" s="385"/>
      <c r="G3143" s="232"/>
      <c r="H3143" s="385"/>
      <c r="I3143" s="385"/>
      <c r="J3143" s="385"/>
    </row>
    <row r="3144" s="379" customFormat="1" customHeight="1" spans="5:10">
      <c r="E3144" s="232"/>
      <c r="F3144" s="385"/>
      <c r="G3144" s="232"/>
      <c r="H3144" s="385"/>
      <c r="I3144" s="385"/>
      <c r="J3144" s="385"/>
    </row>
    <row r="3145" s="379" customFormat="1" customHeight="1" spans="5:10">
      <c r="E3145" s="232"/>
      <c r="F3145" s="385"/>
      <c r="G3145" s="232"/>
      <c r="H3145" s="385"/>
      <c r="I3145" s="385"/>
      <c r="J3145" s="385"/>
    </row>
    <row r="3146" s="379" customFormat="1" customHeight="1" spans="5:10">
      <c r="E3146" s="232"/>
      <c r="F3146" s="385"/>
      <c r="G3146" s="232"/>
      <c r="H3146" s="385"/>
      <c r="I3146" s="385"/>
      <c r="J3146" s="385"/>
    </row>
    <row r="3147" s="379" customFormat="1" customHeight="1" spans="5:10">
      <c r="E3147" s="232"/>
      <c r="F3147" s="385"/>
      <c r="G3147" s="232"/>
      <c r="H3147" s="385"/>
      <c r="I3147" s="385"/>
      <c r="J3147" s="385"/>
    </row>
    <row r="3148" s="379" customFormat="1" customHeight="1" spans="5:10">
      <c r="E3148" s="232"/>
      <c r="F3148" s="385"/>
      <c r="G3148" s="232"/>
      <c r="H3148" s="385"/>
      <c r="I3148" s="385"/>
      <c r="J3148" s="385"/>
    </row>
    <row r="3149" s="379" customFormat="1" customHeight="1" spans="5:10">
      <c r="E3149" s="232"/>
      <c r="F3149" s="385"/>
      <c r="G3149" s="232"/>
      <c r="H3149" s="385"/>
      <c r="I3149" s="385"/>
      <c r="J3149" s="385"/>
    </row>
    <row r="3150" s="379" customFormat="1" customHeight="1" spans="5:10">
      <c r="E3150" s="232"/>
      <c r="F3150" s="385"/>
      <c r="G3150" s="232"/>
      <c r="H3150" s="385"/>
      <c r="I3150" s="385"/>
      <c r="J3150" s="385"/>
    </row>
    <row r="3151" s="379" customFormat="1" customHeight="1" spans="5:10">
      <c r="E3151" s="232"/>
      <c r="F3151" s="385"/>
      <c r="G3151" s="232"/>
      <c r="H3151" s="385"/>
      <c r="I3151" s="385"/>
      <c r="J3151" s="385"/>
    </row>
    <row r="3152" s="379" customFormat="1" customHeight="1" spans="5:10">
      <c r="E3152" s="232"/>
      <c r="F3152" s="385"/>
      <c r="G3152" s="232"/>
      <c r="H3152" s="385"/>
      <c r="I3152" s="385"/>
      <c r="J3152" s="385"/>
    </row>
    <row r="3153" s="379" customFormat="1" customHeight="1" spans="5:10">
      <c r="E3153" s="232"/>
      <c r="F3153" s="385"/>
      <c r="G3153" s="232"/>
      <c r="H3153" s="385"/>
      <c r="I3153" s="385"/>
      <c r="J3153" s="385"/>
    </row>
    <row r="3154" s="379" customFormat="1" customHeight="1" spans="5:10">
      <c r="E3154" s="232"/>
      <c r="F3154" s="385"/>
      <c r="G3154" s="232"/>
      <c r="H3154" s="385"/>
      <c r="I3154" s="385"/>
      <c r="J3154" s="385"/>
    </row>
    <row r="3155" s="379" customFormat="1" customHeight="1" spans="5:10">
      <c r="E3155" s="232"/>
      <c r="F3155" s="385"/>
      <c r="G3155" s="232"/>
      <c r="H3155" s="385"/>
      <c r="I3155" s="385"/>
      <c r="J3155" s="385"/>
    </row>
    <row r="3156" s="379" customFormat="1" customHeight="1" spans="5:10">
      <c r="E3156" s="232"/>
      <c r="F3156" s="385"/>
      <c r="G3156" s="232"/>
      <c r="H3156" s="385"/>
      <c r="I3156" s="385"/>
      <c r="J3156" s="385"/>
    </row>
    <row r="3157" s="379" customFormat="1" customHeight="1" spans="5:10">
      <c r="E3157" s="232"/>
      <c r="F3157" s="385"/>
      <c r="G3157" s="232"/>
      <c r="H3157" s="385"/>
      <c r="I3157" s="385"/>
      <c r="J3157" s="385"/>
    </row>
    <row r="3158" s="379" customFormat="1" customHeight="1" spans="5:10">
      <c r="E3158" s="232"/>
      <c r="F3158" s="385"/>
      <c r="G3158" s="232"/>
      <c r="H3158" s="385"/>
      <c r="I3158" s="385"/>
      <c r="J3158" s="385"/>
    </row>
    <row r="3159" s="379" customFormat="1" customHeight="1" spans="5:10">
      <c r="E3159" s="232"/>
      <c r="F3159" s="385"/>
      <c r="G3159" s="232"/>
      <c r="H3159" s="385"/>
      <c r="I3159" s="385"/>
      <c r="J3159" s="385"/>
    </row>
    <row r="3160" s="379" customFormat="1" customHeight="1" spans="5:10">
      <c r="E3160" s="232"/>
      <c r="F3160" s="385"/>
      <c r="G3160" s="232"/>
      <c r="H3160" s="385"/>
      <c r="I3160" s="385"/>
      <c r="J3160" s="385"/>
    </row>
    <row r="3161" s="379" customFormat="1" customHeight="1" spans="5:10">
      <c r="E3161" s="232"/>
      <c r="F3161" s="385"/>
      <c r="G3161" s="232"/>
      <c r="H3161" s="385"/>
      <c r="I3161" s="385"/>
      <c r="J3161" s="385"/>
    </row>
    <row r="3162" s="379" customFormat="1" customHeight="1" spans="5:10">
      <c r="E3162" s="232"/>
      <c r="F3162" s="385"/>
      <c r="G3162" s="232"/>
      <c r="H3162" s="385"/>
      <c r="I3162" s="385"/>
      <c r="J3162" s="385"/>
    </row>
    <row r="3163" s="379" customFormat="1" customHeight="1" spans="5:10">
      <c r="E3163" s="232"/>
      <c r="F3163" s="385"/>
      <c r="G3163" s="232"/>
      <c r="H3163" s="385"/>
      <c r="I3163" s="385"/>
      <c r="J3163" s="385"/>
    </row>
    <row r="3164" s="379" customFormat="1" customHeight="1" spans="5:10">
      <c r="E3164" s="232"/>
      <c r="F3164" s="385"/>
      <c r="G3164" s="232"/>
      <c r="H3164" s="385"/>
      <c r="I3164" s="385"/>
      <c r="J3164" s="385"/>
    </row>
    <row r="3165" s="379" customFormat="1" customHeight="1" spans="5:10">
      <c r="E3165" s="232"/>
      <c r="F3165" s="385"/>
      <c r="G3165" s="232"/>
      <c r="H3165" s="385"/>
      <c r="I3165" s="385"/>
      <c r="J3165" s="385"/>
    </row>
    <row r="3166" s="379" customFormat="1" customHeight="1" spans="5:10">
      <c r="E3166" s="232"/>
      <c r="F3166" s="385"/>
      <c r="G3166" s="232"/>
      <c r="H3166" s="385"/>
      <c r="I3166" s="385"/>
      <c r="J3166" s="385"/>
    </row>
    <row r="3167" s="379" customFormat="1" customHeight="1" spans="5:10">
      <c r="E3167" s="232"/>
      <c r="F3167" s="385"/>
      <c r="G3167" s="232"/>
      <c r="H3167" s="385"/>
      <c r="I3167" s="385"/>
      <c r="J3167" s="385"/>
    </row>
    <row r="3168" s="379" customFormat="1" customHeight="1" spans="5:10">
      <c r="E3168" s="232"/>
      <c r="F3168" s="385"/>
      <c r="G3168" s="232"/>
      <c r="H3168" s="385"/>
      <c r="I3168" s="385"/>
      <c r="J3168" s="385"/>
    </row>
    <row r="3169" s="379" customFormat="1" customHeight="1" spans="5:10">
      <c r="E3169" s="232"/>
      <c r="F3169" s="385"/>
      <c r="G3169" s="232"/>
      <c r="H3169" s="385"/>
      <c r="I3169" s="385"/>
      <c r="J3169" s="385"/>
    </row>
    <row r="3170" s="379" customFormat="1" customHeight="1" spans="5:10">
      <c r="E3170" s="232"/>
      <c r="F3170" s="385"/>
      <c r="G3170" s="232"/>
      <c r="H3170" s="385"/>
      <c r="I3170" s="385"/>
      <c r="J3170" s="385"/>
    </row>
    <row r="3171" s="379" customFormat="1" customHeight="1" spans="5:10">
      <c r="E3171" s="232"/>
      <c r="F3171" s="385"/>
      <c r="G3171" s="232"/>
      <c r="H3171" s="385"/>
      <c r="I3171" s="385"/>
      <c r="J3171" s="385"/>
    </row>
    <row r="3172" s="379" customFormat="1" customHeight="1" spans="5:10">
      <c r="E3172" s="232"/>
      <c r="F3172" s="385"/>
      <c r="G3172" s="232"/>
      <c r="H3172" s="385"/>
      <c r="I3172" s="385"/>
      <c r="J3172" s="385"/>
    </row>
    <row r="3173" s="379" customFormat="1" customHeight="1" spans="5:10">
      <c r="E3173" s="232"/>
      <c r="F3173" s="385"/>
      <c r="G3173" s="232"/>
      <c r="H3173" s="385"/>
      <c r="I3173" s="385"/>
      <c r="J3173" s="385"/>
    </row>
    <row r="3174" s="379" customFormat="1" customHeight="1" spans="5:10">
      <c r="E3174" s="232"/>
      <c r="F3174" s="385"/>
      <c r="G3174" s="232"/>
      <c r="H3174" s="385"/>
      <c r="I3174" s="385"/>
      <c r="J3174" s="385"/>
    </row>
    <row r="3175" s="379" customFormat="1" customHeight="1" spans="5:10">
      <c r="E3175" s="232"/>
      <c r="F3175" s="385"/>
      <c r="G3175" s="232"/>
      <c r="H3175" s="385"/>
      <c r="I3175" s="385"/>
      <c r="J3175" s="385"/>
    </row>
    <row r="3176" s="379" customFormat="1" customHeight="1" spans="5:10">
      <c r="E3176" s="232"/>
      <c r="F3176" s="385"/>
      <c r="G3176" s="232"/>
      <c r="H3176" s="385"/>
      <c r="I3176" s="385"/>
      <c r="J3176" s="385"/>
    </row>
    <row r="3177" s="379" customFormat="1" customHeight="1" spans="5:10">
      <c r="E3177" s="232"/>
      <c r="F3177" s="385"/>
      <c r="G3177" s="232"/>
      <c r="H3177" s="385"/>
      <c r="I3177" s="385"/>
      <c r="J3177" s="385"/>
    </row>
    <row r="3178" s="379" customFormat="1" customHeight="1" spans="5:10">
      <c r="E3178" s="232"/>
      <c r="F3178" s="385"/>
      <c r="G3178" s="232"/>
      <c r="H3178" s="385"/>
      <c r="I3178" s="385"/>
      <c r="J3178" s="385"/>
    </row>
    <row r="3179" s="379" customFormat="1" customHeight="1" spans="5:10">
      <c r="E3179" s="232"/>
      <c r="F3179" s="385"/>
      <c r="G3179" s="232"/>
      <c r="H3179" s="385"/>
      <c r="I3179" s="385"/>
      <c r="J3179" s="385"/>
    </row>
    <row r="3180" s="379" customFormat="1" customHeight="1" spans="5:10">
      <c r="E3180" s="232"/>
      <c r="F3180" s="385"/>
      <c r="G3180" s="232"/>
      <c r="H3180" s="385"/>
      <c r="I3180" s="385"/>
      <c r="J3180" s="385"/>
    </row>
    <row r="3181" s="379" customFormat="1" customHeight="1" spans="5:10">
      <c r="E3181" s="232"/>
      <c r="F3181" s="385"/>
      <c r="G3181" s="232"/>
      <c r="H3181" s="385"/>
      <c r="I3181" s="385"/>
      <c r="J3181" s="385"/>
    </row>
    <row r="3182" s="379" customFormat="1" customHeight="1" spans="5:10">
      <c r="E3182" s="232"/>
      <c r="F3182" s="385"/>
      <c r="G3182" s="232"/>
      <c r="H3182" s="385"/>
      <c r="I3182" s="385"/>
      <c r="J3182" s="385"/>
    </row>
    <row r="3183" s="379" customFormat="1" customHeight="1" spans="5:10">
      <c r="E3183" s="232"/>
      <c r="F3183" s="385"/>
      <c r="G3183" s="232"/>
      <c r="H3183" s="385"/>
      <c r="I3183" s="385"/>
      <c r="J3183" s="385"/>
    </row>
    <row r="3184" s="379" customFormat="1" customHeight="1" spans="6:7">
      <c r="F3184" s="385"/>
      <c r="G3184" s="232"/>
    </row>
    <row r="3185" s="379" customFormat="1" customHeight="1" spans="6:7">
      <c r="F3185" s="385"/>
      <c r="G3185" s="232"/>
    </row>
    <row r="3186" s="379" customFormat="1" customHeight="1" spans="6:7">
      <c r="F3186" s="385"/>
      <c r="G3186" s="232"/>
    </row>
    <row r="3187" s="379" customFormat="1" customHeight="1" spans="6:7">
      <c r="F3187" s="385"/>
      <c r="G3187" s="232"/>
    </row>
    <row r="3188" s="379" customFormat="1" customHeight="1" spans="6:7">
      <c r="F3188" s="385"/>
      <c r="G3188" s="232"/>
    </row>
    <row r="3189" s="379" customFormat="1" customHeight="1" spans="6:7">
      <c r="F3189" s="385"/>
      <c r="G3189" s="232"/>
    </row>
    <row r="3190" s="379" customFormat="1" customHeight="1" spans="6:7">
      <c r="F3190" s="385"/>
      <c r="G3190" s="232"/>
    </row>
    <row r="3191" s="379" customFormat="1" customHeight="1" spans="6:7">
      <c r="F3191" s="385"/>
      <c r="G3191" s="232"/>
    </row>
    <row r="3192" s="379" customFormat="1" customHeight="1" spans="6:7">
      <c r="F3192" s="385"/>
      <c r="G3192" s="232"/>
    </row>
    <row r="3193" s="379" customFormat="1" customHeight="1" spans="6:7">
      <c r="F3193" s="385"/>
      <c r="G3193" s="232"/>
    </row>
    <row r="3194" s="379" customFormat="1" customHeight="1" spans="6:7">
      <c r="F3194" s="385"/>
      <c r="G3194" s="232"/>
    </row>
    <row r="3195" s="379" customFormat="1" customHeight="1" spans="6:7">
      <c r="F3195" s="385"/>
      <c r="G3195" s="232"/>
    </row>
    <row r="3196" s="379" customFormat="1" customHeight="1" spans="6:7">
      <c r="F3196" s="385"/>
      <c r="G3196" s="232"/>
    </row>
    <row r="3197" s="379" customFormat="1" customHeight="1" spans="6:7">
      <c r="F3197" s="385"/>
      <c r="G3197" s="232"/>
    </row>
    <row r="3198" s="379" customFormat="1" customHeight="1" spans="6:7">
      <c r="F3198" s="385"/>
      <c r="G3198" s="232"/>
    </row>
    <row r="3199" s="379" customFormat="1" customHeight="1" spans="6:7">
      <c r="F3199" s="385"/>
      <c r="G3199" s="232"/>
    </row>
    <row r="3200" s="379" customFormat="1" customHeight="1" spans="6:7">
      <c r="F3200" s="385"/>
      <c r="G3200" s="232"/>
    </row>
    <row r="3201" s="379" customFormat="1" customHeight="1" spans="6:7">
      <c r="F3201" s="385"/>
      <c r="G3201" s="232"/>
    </row>
    <row r="3202" s="379" customFormat="1" customHeight="1" spans="6:7">
      <c r="F3202" s="385"/>
      <c r="G3202" s="232"/>
    </row>
    <row r="3203" s="379" customFormat="1" customHeight="1" spans="6:7">
      <c r="F3203" s="385"/>
      <c r="G3203" s="232"/>
    </row>
    <row r="3204" s="379" customFormat="1" customHeight="1" spans="6:7">
      <c r="F3204" s="385"/>
      <c r="G3204" s="232"/>
    </row>
    <row r="3205" s="379" customFormat="1" customHeight="1" spans="6:7">
      <c r="F3205" s="385"/>
      <c r="G3205" s="232"/>
    </row>
    <row r="3206" s="379" customFormat="1" customHeight="1" spans="6:7">
      <c r="F3206" s="385"/>
      <c r="G3206" s="232"/>
    </row>
    <row r="3207" s="379" customFormat="1" customHeight="1" spans="6:7">
      <c r="F3207" s="385"/>
      <c r="G3207" s="232"/>
    </row>
    <row r="3208" s="379" customFormat="1" customHeight="1" spans="6:7">
      <c r="F3208" s="385"/>
      <c r="G3208" s="232"/>
    </row>
    <row r="3209" s="379" customFormat="1" customHeight="1" spans="6:7">
      <c r="F3209" s="385"/>
      <c r="G3209" s="232"/>
    </row>
    <row r="3210" s="379" customFormat="1" customHeight="1" spans="6:7">
      <c r="F3210" s="385"/>
      <c r="G3210" s="232"/>
    </row>
    <row r="3211" s="379" customFormat="1" customHeight="1" spans="6:7">
      <c r="F3211" s="385"/>
      <c r="G3211" s="232"/>
    </row>
    <row r="3212" s="379" customFormat="1" customHeight="1" spans="6:7">
      <c r="F3212" s="385"/>
      <c r="G3212" s="232"/>
    </row>
    <row r="3213" s="379" customFormat="1" customHeight="1" spans="6:7">
      <c r="F3213" s="385"/>
      <c r="G3213" s="232"/>
    </row>
    <row r="3214" s="379" customFormat="1" customHeight="1" spans="6:7">
      <c r="F3214" s="385"/>
      <c r="G3214" s="232"/>
    </row>
    <row r="3215" s="379" customFormat="1" customHeight="1" spans="6:7">
      <c r="F3215" s="385"/>
      <c r="G3215" s="232"/>
    </row>
    <row r="3216" s="379" customFormat="1" customHeight="1" spans="6:7">
      <c r="F3216" s="385"/>
      <c r="G3216" s="232"/>
    </row>
    <row r="3217" s="379" customFormat="1" customHeight="1" spans="6:7">
      <c r="F3217" s="385"/>
      <c r="G3217" s="232"/>
    </row>
    <row r="3218" s="379" customFormat="1" customHeight="1" spans="6:7">
      <c r="F3218" s="385"/>
      <c r="G3218" s="232"/>
    </row>
    <row r="3219" s="379" customFormat="1" customHeight="1" spans="6:7">
      <c r="F3219" s="385"/>
      <c r="G3219" s="232"/>
    </row>
    <row r="3220" s="379" customFormat="1" customHeight="1" spans="6:7">
      <c r="F3220" s="385"/>
      <c r="G3220" s="232"/>
    </row>
    <row r="3221" s="379" customFormat="1" customHeight="1" spans="6:7">
      <c r="F3221" s="385"/>
      <c r="G3221" s="232"/>
    </row>
    <row r="3222" s="379" customFormat="1" customHeight="1" spans="6:7">
      <c r="F3222" s="385"/>
      <c r="G3222" s="232"/>
    </row>
    <row r="3223" s="379" customFormat="1" customHeight="1" spans="6:7">
      <c r="F3223" s="385"/>
      <c r="G3223" s="232"/>
    </row>
    <row r="3224" s="379" customFormat="1" customHeight="1" spans="6:7">
      <c r="F3224" s="385"/>
      <c r="G3224" s="232"/>
    </row>
    <row r="3225" s="379" customFormat="1" customHeight="1" spans="6:7">
      <c r="F3225" s="385"/>
      <c r="G3225" s="232"/>
    </row>
    <row r="3226" s="379" customFormat="1" customHeight="1" spans="6:7">
      <c r="F3226" s="385"/>
      <c r="G3226" s="232"/>
    </row>
    <row r="3227" s="379" customFormat="1" customHeight="1" spans="6:7">
      <c r="F3227" s="385"/>
      <c r="G3227" s="232"/>
    </row>
    <row r="3228" s="379" customFormat="1" customHeight="1" spans="6:7">
      <c r="F3228" s="385"/>
      <c r="G3228" s="232"/>
    </row>
    <row r="3229" s="379" customFormat="1" customHeight="1" spans="6:7">
      <c r="F3229" s="385"/>
      <c r="G3229" s="232"/>
    </row>
    <row r="3230" s="379" customFormat="1" customHeight="1" spans="6:7">
      <c r="F3230" s="385"/>
      <c r="G3230" s="232"/>
    </row>
    <row r="3231" s="379" customFormat="1" customHeight="1" spans="6:7">
      <c r="F3231" s="385"/>
      <c r="G3231" s="232"/>
    </row>
    <row r="3232" s="379" customFormat="1" customHeight="1" spans="6:7">
      <c r="F3232" s="385"/>
      <c r="G3232" s="232"/>
    </row>
    <row r="3233" s="379" customFormat="1" customHeight="1" spans="6:7">
      <c r="F3233" s="385"/>
      <c r="G3233" s="232"/>
    </row>
    <row r="3234" s="379" customFormat="1" customHeight="1" spans="6:7">
      <c r="F3234" s="385"/>
      <c r="G3234" s="232"/>
    </row>
    <row r="3235" s="379" customFormat="1" customHeight="1" spans="6:7">
      <c r="F3235" s="385"/>
      <c r="G3235" s="232"/>
    </row>
    <row r="3236" s="379" customFormat="1" customHeight="1" spans="6:7">
      <c r="F3236" s="385"/>
      <c r="G3236" s="232"/>
    </row>
    <row r="3237" s="379" customFormat="1" customHeight="1" spans="6:7">
      <c r="F3237" s="385"/>
      <c r="G3237" s="232"/>
    </row>
    <row r="3238" s="379" customFormat="1" customHeight="1" spans="6:7">
      <c r="F3238" s="385"/>
      <c r="G3238" s="232"/>
    </row>
    <row r="3239" s="379" customFormat="1" customHeight="1" spans="6:7">
      <c r="F3239" s="385"/>
      <c r="G3239" s="232"/>
    </row>
    <row r="3240" s="379" customFormat="1" customHeight="1" spans="6:7">
      <c r="F3240" s="385"/>
      <c r="G3240" s="232"/>
    </row>
    <row r="3241" s="379" customFormat="1" customHeight="1" spans="6:7">
      <c r="F3241" s="385"/>
      <c r="G3241" s="232"/>
    </row>
    <row r="3242" s="379" customFormat="1" customHeight="1" spans="6:7">
      <c r="F3242" s="385"/>
      <c r="G3242" s="232"/>
    </row>
    <row r="3243" s="379" customFormat="1" customHeight="1" spans="6:7">
      <c r="F3243" s="385"/>
      <c r="G3243" s="232"/>
    </row>
    <row r="3244" s="379" customFormat="1" customHeight="1" spans="6:7">
      <c r="F3244" s="385"/>
      <c r="G3244" s="232"/>
    </row>
    <row r="3245" s="379" customFormat="1" customHeight="1" spans="6:7">
      <c r="F3245" s="385"/>
      <c r="G3245" s="232"/>
    </row>
    <row r="3246" s="379" customFormat="1" customHeight="1" spans="6:7">
      <c r="F3246" s="385"/>
      <c r="G3246" s="232"/>
    </row>
    <row r="3247" s="379" customFormat="1" customHeight="1" spans="6:7">
      <c r="F3247" s="385"/>
      <c r="G3247" s="232"/>
    </row>
    <row r="3248" s="379" customFormat="1" customHeight="1" spans="6:7">
      <c r="F3248" s="385"/>
      <c r="G3248" s="232"/>
    </row>
    <row r="3249" s="379" customFormat="1" customHeight="1" spans="6:7">
      <c r="F3249" s="385"/>
      <c r="G3249" s="232"/>
    </row>
    <row r="3250" s="379" customFormat="1" customHeight="1" spans="6:7">
      <c r="F3250" s="385"/>
      <c r="G3250" s="232"/>
    </row>
    <row r="3251" s="379" customFormat="1" customHeight="1" spans="6:7">
      <c r="F3251" s="385"/>
      <c r="G3251" s="232"/>
    </row>
    <row r="3252" s="379" customFormat="1" customHeight="1" spans="6:7">
      <c r="F3252" s="385"/>
      <c r="G3252" s="232"/>
    </row>
    <row r="3253" s="379" customFormat="1" customHeight="1" spans="6:7">
      <c r="F3253" s="385"/>
      <c r="G3253" s="232"/>
    </row>
    <row r="3254" s="379" customFormat="1" customHeight="1" spans="6:7">
      <c r="F3254" s="385"/>
      <c r="G3254" s="232"/>
    </row>
    <row r="3255" s="379" customFormat="1" customHeight="1" spans="6:7">
      <c r="F3255" s="385"/>
      <c r="G3255" s="232"/>
    </row>
    <row r="3256" s="379" customFormat="1" customHeight="1" spans="6:7">
      <c r="F3256" s="385"/>
      <c r="G3256" s="232"/>
    </row>
    <row r="3257" s="379" customFormat="1" customHeight="1" spans="6:7">
      <c r="F3257" s="385"/>
      <c r="G3257" s="232"/>
    </row>
    <row r="3258" s="379" customFormat="1" customHeight="1" spans="6:7">
      <c r="F3258" s="385"/>
      <c r="G3258" s="232"/>
    </row>
    <row r="3259" s="379" customFormat="1" customHeight="1" spans="6:7">
      <c r="F3259" s="385"/>
      <c r="G3259" s="232"/>
    </row>
    <row r="3260" s="379" customFormat="1" customHeight="1" spans="6:7">
      <c r="F3260" s="385"/>
      <c r="G3260" s="232"/>
    </row>
    <row r="3261" s="379" customFormat="1" customHeight="1" spans="6:7">
      <c r="F3261" s="385"/>
      <c r="G3261" s="232"/>
    </row>
    <row r="3262" s="379" customFormat="1" customHeight="1" spans="6:7">
      <c r="F3262" s="385"/>
      <c r="G3262" s="232"/>
    </row>
    <row r="3263" s="379" customFormat="1" customHeight="1" spans="6:7">
      <c r="F3263" s="385"/>
      <c r="G3263" s="232"/>
    </row>
    <row r="3264" s="379" customFormat="1" customHeight="1" spans="6:7">
      <c r="F3264" s="385"/>
      <c r="G3264" s="232"/>
    </row>
    <row r="3265" s="379" customFormat="1" customHeight="1" spans="6:7">
      <c r="F3265" s="385"/>
      <c r="G3265" s="232"/>
    </row>
    <row r="3266" s="379" customFormat="1" customHeight="1" spans="6:7">
      <c r="F3266" s="385"/>
      <c r="G3266" s="232"/>
    </row>
    <row r="3267" s="379" customFormat="1" customHeight="1" spans="6:7">
      <c r="F3267" s="385"/>
      <c r="G3267" s="232"/>
    </row>
    <row r="3268" s="379" customFormat="1" customHeight="1" spans="6:7">
      <c r="F3268" s="385"/>
      <c r="G3268" s="232"/>
    </row>
    <row r="3269" s="379" customFormat="1" customHeight="1" spans="6:7">
      <c r="F3269" s="385"/>
      <c r="G3269" s="232"/>
    </row>
    <row r="3270" s="379" customFormat="1" customHeight="1" spans="6:7">
      <c r="F3270" s="385"/>
      <c r="G3270" s="232"/>
    </row>
    <row r="3271" s="379" customFormat="1" customHeight="1" spans="6:7">
      <c r="F3271" s="385"/>
      <c r="G3271" s="232"/>
    </row>
    <row r="3272" s="379" customFormat="1" customHeight="1" spans="6:7">
      <c r="F3272" s="385"/>
      <c r="G3272" s="232"/>
    </row>
    <row r="3273" s="379" customFormat="1" customHeight="1" spans="6:7">
      <c r="F3273" s="385"/>
      <c r="G3273" s="232"/>
    </row>
    <row r="3274" s="379" customFormat="1" customHeight="1" spans="6:7">
      <c r="F3274" s="385"/>
      <c r="G3274" s="232"/>
    </row>
    <row r="3275" s="379" customFormat="1" customHeight="1" spans="6:7">
      <c r="F3275" s="385"/>
      <c r="G3275" s="232"/>
    </row>
    <row r="3276" s="379" customFormat="1" customHeight="1" spans="6:7">
      <c r="F3276" s="385"/>
      <c r="G3276" s="232"/>
    </row>
    <row r="3277" s="379" customFormat="1" customHeight="1" spans="6:7">
      <c r="F3277" s="385"/>
      <c r="G3277" s="232"/>
    </row>
    <row r="3278" s="379" customFormat="1" customHeight="1" spans="6:7">
      <c r="F3278" s="385"/>
      <c r="G3278" s="232"/>
    </row>
    <row r="3279" s="379" customFormat="1" customHeight="1" spans="6:7">
      <c r="F3279" s="385"/>
      <c r="G3279" s="232"/>
    </row>
    <row r="3280" s="379" customFormat="1" customHeight="1" spans="6:7">
      <c r="F3280" s="385"/>
      <c r="G3280" s="232"/>
    </row>
    <row r="3281" s="379" customFormat="1" customHeight="1" spans="6:7">
      <c r="F3281" s="385"/>
      <c r="G3281" s="232"/>
    </row>
    <row r="3282" s="379" customFormat="1" customHeight="1" spans="6:7">
      <c r="F3282" s="385"/>
      <c r="G3282" s="232"/>
    </row>
    <row r="3283" s="379" customFormat="1" customHeight="1" spans="6:7">
      <c r="F3283" s="385"/>
      <c r="G3283" s="232"/>
    </row>
    <row r="3284" s="379" customFormat="1" customHeight="1" spans="6:7">
      <c r="F3284" s="385"/>
      <c r="G3284" s="232"/>
    </row>
    <row r="3285" s="379" customFormat="1" customHeight="1" spans="6:7">
      <c r="F3285" s="385"/>
      <c r="G3285" s="232"/>
    </row>
    <row r="3286" s="379" customFormat="1" customHeight="1" spans="6:7">
      <c r="F3286" s="385"/>
      <c r="G3286" s="232"/>
    </row>
    <row r="3287" s="379" customFormat="1" customHeight="1" spans="6:7">
      <c r="F3287" s="385"/>
      <c r="G3287" s="232"/>
    </row>
    <row r="3288" s="379" customFormat="1" customHeight="1" spans="6:7">
      <c r="F3288" s="385"/>
      <c r="G3288" s="232"/>
    </row>
    <row r="3289" s="379" customFormat="1" customHeight="1" spans="6:7">
      <c r="F3289" s="385"/>
      <c r="G3289" s="232"/>
    </row>
    <row r="3290" s="379" customFormat="1" customHeight="1" spans="6:7">
      <c r="F3290" s="385"/>
      <c r="G3290" s="232"/>
    </row>
    <row r="3291" s="379" customFormat="1" customHeight="1" spans="6:7">
      <c r="F3291" s="385"/>
      <c r="G3291" s="232"/>
    </row>
    <row r="3292" s="379" customFormat="1" customHeight="1" spans="6:7">
      <c r="F3292" s="385"/>
      <c r="G3292" s="232"/>
    </row>
    <row r="3293" s="379" customFormat="1" customHeight="1" spans="6:7">
      <c r="F3293" s="385"/>
      <c r="G3293" s="232"/>
    </row>
    <row r="3294" s="379" customFormat="1" customHeight="1" spans="6:7">
      <c r="F3294" s="385"/>
      <c r="G3294" s="232"/>
    </row>
    <row r="3295" s="379" customFormat="1" customHeight="1" spans="6:7">
      <c r="F3295" s="385"/>
      <c r="G3295" s="232"/>
    </row>
    <row r="3296" s="379" customFormat="1" customHeight="1" spans="6:7">
      <c r="F3296" s="385"/>
      <c r="G3296" s="232"/>
    </row>
    <row r="3297" s="379" customFormat="1" customHeight="1" spans="6:7">
      <c r="F3297" s="385"/>
      <c r="G3297" s="232"/>
    </row>
    <row r="3298" s="379" customFormat="1" customHeight="1" spans="6:7">
      <c r="F3298" s="385"/>
      <c r="G3298" s="232"/>
    </row>
    <row r="3299" s="379" customFormat="1" customHeight="1" spans="6:7">
      <c r="F3299" s="385"/>
      <c r="G3299" s="232"/>
    </row>
    <row r="3300" s="379" customFormat="1" customHeight="1" spans="6:7">
      <c r="F3300" s="385"/>
      <c r="G3300" s="232"/>
    </row>
    <row r="3301" s="379" customFormat="1" customHeight="1" spans="6:7">
      <c r="F3301" s="385"/>
      <c r="G3301" s="232"/>
    </row>
    <row r="3302" s="379" customFormat="1" customHeight="1" spans="6:7">
      <c r="F3302" s="385"/>
      <c r="G3302" s="232"/>
    </row>
    <row r="3303" s="379" customFormat="1" customHeight="1" spans="6:7">
      <c r="F3303" s="385"/>
      <c r="G3303" s="232"/>
    </row>
    <row r="3304" s="379" customFormat="1" customHeight="1" spans="6:7">
      <c r="F3304" s="385"/>
      <c r="G3304" s="232"/>
    </row>
    <row r="3305" s="379" customFormat="1" customHeight="1" spans="6:7">
      <c r="F3305" s="385"/>
      <c r="G3305" s="232"/>
    </row>
    <row r="3306" s="379" customFormat="1" customHeight="1" spans="6:7">
      <c r="F3306" s="385"/>
      <c r="G3306" s="232"/>
    </row>
    <row r="3307" s="379" customFormat="1" customHeight="1" spans="6:7">
      <c r="F3307" s="385"/>
      <c r="G3307" s="232"/>
    </row>
    <row r="3308" s="379" customFormat="1" customHeight="1" spans="6:7">
      <c r="F3308" s="385"/>
      <c r="G3308" s="232"/>
    </row>
    <row r="3309" s="379" customFormat="1" customHeight="1" spans="6:7">
      <c r="F3309" s="385"/>
      <c r="G3309" s="232"/>
    </row>
    <row r="3310" s="379" customFormat="1" customHeight="1" spans="6:7">
      <c r="F3310" s="385"/>
      <c r="G3310" s="232"/>
    </row>
    <row r="3311" s="379" customFormat="1" customHeight="1" spans="6:7">
      <c r="F3311" s="385"/>
      <c r="G3311" s="232"/>
    </row>
    <row r="3312" s="379" customFormat="1" customHeight="1" spans="6:7">
      <c r="F3312" s="385"/>
      <c r="G3312" s="232"/>
    </row>
    <row r="3313" s="379" customFormat="1" customHeight="1" spans="6:7">
      <c r="F3313" s="385"/>
      <c r="G3313" s="232"/>
    </row>
    <row r="3314" s="379" customFormat="1" customHeight="1" spans="6:7">
      <c r="F3314" s="385"/>
      <c r="G3314" s="232"/>
    </row>
    <row r="3315" s="379" customFormat="1" customHeight="1" spans="6:7">
      <c r="F3315" s="385"/>
      <c r="G3315" s="232"/>
    </row>
    <row r="3316" s="379" customFormat="1" customHeight="1" spans="6:7">
      <c r="F3316" s="385"/>
      <c r="G3316" s="232"/>
    </row>
    <row r="3317" s="379" customFormat="1" customHeight="1" spans="6:7">
      <c r="F3317" s="385"/>
      <c r="G3317" s="232"/>
    </row>
    <row r="3318" s="379" customFormat="1" customHeight="1" spans="6:7">
      <c r="F3318" s="385"/>
      <c r="G3318" s="232"/>
    </row>
    <row r="3319" s="379" customFormat="1" customHeight="1" spans="6:7">
      <c r="F3319" s="385"/>
      <c r="G3319" s="232"/>
    </row>
    <row r="3320" s="379" customFormat="1" customHeight="1" spans="6:7">
      <c r="F3320" s="385"/>
      <c r="G3320" s="232"/>
    </row>
    <row r="3321" s="379" customFormat="1" customHeight="1" spans="6:7">
      <c r="F3321" s="385"/>
      <c r="G3321" s="232"/>
    </row>
    <row r="3322" s="379" customFormat="1" customHeight="1" spans="6:7">
      <c r="F3322" s="385"/>
      <c r="G3322" s="232"/>
    </row>
    <row r="3323" s="379" customFormat="1" customHeight="1" spans="6:7">
      <c r="F3323" s="385"/>
      <c r="G3323" s="232"/>
    </row>
    <row r="3324" s="379" customFormat="1" customHeight="1" spans="6:7">
      <c r="F3324" s="385"/>
      <c r="G3324" s="232"/>
    </row>
    <row r="3325" s="379" customFormat="1" customHeight="1" spans="6:7">
      <c r="F3325" s="385"/>
      <c r="G3325" s="232"/>
    </row>
    <row r="3326" s="379" customFormat="1" customHeight="1" spans="6:7">
      <c r="F3326" s="385"/>
      <c r="G3326" s="232"/>
    </row>
    <row r="3327" s="379" customFormat="1" customHeight="1" spans="6:7">
      <c r="F3327" s="385"/>
      <c r="G3327" s="232"/>
    </row>
    <row r="3328" s="379" customFormat="1" customHeight="1" spans="6:7">
      <c r="F3328" s="385"/>
      <c r="G3328" s="232"/>
    </row>
    <row r="3329" s="379" customFormat="1" customHeight="1" spans="6:7">
      <c r="F3329" s="385"/>
      <c r="G3329" s="232"/>
    </row>
    <row r="3330" s="379" customFormat="1" customHeight="1" spans="6:7">
      <c r="F3330" s="385"/>
      <c r="G3330" s="232"/>
    </row>
    <row r="3331" s="379" customFormat="1" customHeight="1" spans="6:7">
      <c r="F3331" s="385"/>
      <c r="G3331" s="232"/>
    </row>
    <row r="3332" s="379" customFormat="1" customHeight="1" spans="6:7">
      <c r="F3332" s="385"/>
      <c r="G3332" s="232"/>
    </row>
    <row r="3333" s="379" customFormat="1" customHeight="1" spans="6:7">
      <c r="F3333" s="385"/>
      <c r="G3333" s="232"/>
    </row>
    <row r="3334" s="379" customFormat="1" customHeight="1" spans="6:7">
      <c r="F3334" s="385"/>
      <c r="G3334" s="232"/>
    </row>
    <row r="3335" s="379" customFormat="1" customHeight="1" spans="6:7">
      <c r="F3335" s="385"/>
      <c r="G3335" s="232"/>
    </row>
    <row r="3336" s="379" customFormat="1" customHeight="1" spans="6:7">
      <c r="F3336" s="385"/>
      <c r="G3336" s="232"/>
    </row>
    <row r="3337" s="379" customFormat="1" customHeight="1" spans="6:7">
      <c r="F3337" s="385"/>
      <c r="G3337" s="232"/>
    </row>
    <row r="3338" s="379" customFormat="1" customHeight="1" spans="6:7">
      <c r="F3338" s="385"/>
      <c r="G3338" s="232"/>
    </row>
    <row r="3339" s="379" customFormat="1" customHeight="1" spans="6:7">
      <c r="F3339" s="385"/>
      <c r="G3339" s="232"/>
    </row>
    <row r="3340" s="379" customFormat="1" customHeight="1" spans="6:7">
      <c r="F3340" s="385"/>
      <c r="G3340" s="232"/>
    </row>
    <row r="3341" s="379" customFormat="1" customHeight="1" spans="6:7">
      <c r="F3341" s="385"/>
      <c r="G3341" s="232"/>
    </row>
    <row r="3342" s="379" customFormat="1" customHeight="1" spans="6:7">
      <c r="F3342" s="385"/>
      <c r="G3342" s="232"/>
    </row>
    <row r="3343" s="379" customFormat="1" customHeight="1" spans="6:7">
      <c r="F3343" s="385"/>
      <c r="G3343" s="232"/>
    </row>
    <row r="3344" s="379" customFormat="1" customHeight="1" spans="6:7">
      <c r="F3344" s="385"/>
      <c r="G3344" s="232"/>
    </row>
    <row r="3345" s="379" customFormat="1" customHeight="1" spans="6:7">
      <c r="F3345" s="385"/>
      <c r="G3345" s="232"/>
    </row>
    <row r="3346" s="379" customFormat="1" customHeight="1" spans="6:7">
      <c r="F3346" s="385"/>
      <c r="G3346" s="232"/>
    </row>
    <row r="3347" s="379" customFormat="1" customHeight="1" spans="6:7">
      <c r="F3347" s="385"/>
      <c r="G3347" s="232"/>
    </row>
    <row r="3348" s="379" customFormat="1" customHeight="1" spans="6:7">
      <c r="F3348" s="385"/>
      <c r="G3348" s="232"/>
    </row>
    <row r="3349" s="379" customFormat="1" customHeight="1" spans="6:7">
      <c r="F3349" s="385"/>
      <c r="G3349" s="232"/>
    </row>
    <row r="3350" s="379" customFormat="1" customHeight="1" spans="6:7">
      <c r="F3350" s="385"/>
      <c r="G3350" s="232"/>
    </row>
    <row r="3351" s="379" customFormat="1" customHeight="1" spans="6:7">
      <c r="F3351" s="385"/>
      <c r="G3351" s="232"/>
    </row>
    <row r="3352" s="379" customFormat="1" customHeight="1" spans="6:7">
      <c r="F3352" s="385"/>
      <c r="G3352" s="232"/>
    </row>
    <row r="3353" s="379" customFormat="1" customHeight="1" spans="6:7">
      <c r="F3353" s="385"/>
      <c r="G3353" s="232"/>
    </row>
    <row r="3354" s="379" customFormat="1" customHeight="1" spans="6:7">
      <c r="F3354" s="385"/>
      <c r="G3354" s="232"/>
    </row>
    <row r="3355" s="379" customFormat="1" customHeight="1" spans="6:7">
      <c r="F3355" s="385"/>
      <c r="G3355" s="232"/>
    </row>
    <row r="3356" s="379" customFormat="1" customHeight="1" spans="6:7">
      <c r="F3356" s="385"/>
      <c r="G3356" s="232"/>
    </row>
    <row r="3357" s="379" customFormat="1" customHeight="1" spans="6:7">
      <c r="F3357" s="385"/>
      <c r="G3357" s="232"/>
    </row>
    <row r="3358" s="379" customFormat="1" customHeight="1" spans="6:7">
      <c r="F3358" s="385"/>
      <c r="G3358" s="232"/>
    </row>
    <row r="3359" s="379" customFormat="1" customHeight="1" spans="6:7">
      <c r="F3359" s="385"/>
      <c r="G3359" s="232"/>
    </row>
    <row r="3360" s="379" customFormat="1" customHeight="1" spans="6:7">
      <c r="F3360" s="385"/>
      <c r="G3360" s="232"/>
    </row>
    <row r="3361" s="379" customFormat="1" customHeight="1" spans="6:7">
      <c r="F3361" s="385"/>
      <c r="G3361" s="232"/>
    </row>
    <row r="3362" s="379" customFormat="1" customHeight="1" spans="6:7">
      <c r="F3362" s="385"/>
      <c r="G3362" s="232"/>
    </row>
    <row r="3363" s="379" customFormat="1" customHeight="1" spans="6:7">
      <c r="F3363" s="385"/>
      <c r="G3363" s="232"/>
    </row>
    <row r="3364" s="379" customFormat="1" customHeight="1" spans="6:7">
      <c r="F3364" s="385"/>
      <c r="G3364" s="232"/>
    </row>
    <row r="3365" s="379" customFormat="1" customHeight="1" spans="6:7">
      <c r="F3365" s="385"/>
      <c r="G3365" s="232"/>
    </row>
    <row r="3366" s="379" customFormat="1" customHeight="1" spans="6:7">
      <c r="F3366" s="385"/>
      <c r="G3366" s="232"/>
    </row>
    <row r="3367" s="379" customFormat="1" customHeight="1" spans="6:7">
      <c r="F3367" s="385"/>
      <c r="G3367" s="232"/>
    </row>
    <row r="3368" s="379" customFormat="1" customHeight="1" spans="6:7">
      <c r="F3368" s="385"/>
      <c r="G3368" s="232"/>
    </row>
    <row r="3369" s="379" customFormat="1" customHeight="1" spans="6:7">
      <c r="F3369" s="385"/>
      <c r="G3369" s="232"/>
    </row>
    <row r="3370" s="379" customFormat="1" customHeight="1" spans="6:7">
      <c r="F3370" s="385"/>
      <c r="G3370" s="232"/>
    </row>
    <row r="3371" s="379" customFormat="1" customHeight="1" spans="6:7">
      <c r="F3371" s="385"/>
      <c r="G3371" s="232"/>
    </row>
    <row r="3372" s="379" customFormat="1" customHeight="1" spans="6:7">
      <c r="F3372" s="385"/>
      <c r="G3372" s="232"/>
    </row>
    <row r="3373" s="379" customFormat="1" customHeight="1" spans="6:7">
      <c r="F3373" s="385"/>
      <c r="G3373" s="232"/>
    </row>
    <row r="3374" s="379" customFormat="1" customHeight="1" spans="6:7">
      <c r="F3374" s="385"/>
      <c r="G3374" s="232"/>
    </row>
    <row r="3375" s="379" customFormat="1" customHeight="1" spans="6:7">
      <c r="F3375" s="385"/>
      <c r="G3375" s="232"/>
    </row>
    <row r="3376" s="379" customFormat="1" customHeight="1" spans="6:7">
      <c r="F3376" s="385"/>
      <c r="G3376" s="232"/>
    </row>
    <row r="3377" s="379" customFormat="1" customHeight="1" spans="6:7">
      <c r="F3377" s="385"/>
      <c r="G3377" s="232"/>
    </row>
    <row r="3378" s="379" customFormat="1" customHeight="1" spans="6:7">
      <c r="F3378" s="385"/>
      <c r="G3378" s="232"/>
    </row>
    <row r="3379" s="379" customFormat="1" customHeight="1" spans="6:7">
      <c r="F3379" s="385"/>
      <c r="G3379" s="232"/>
    </row>
    <row r="3380" s="379" customFormat="1" customHeight="1" spans="6:7">
      <c r="F3380" s="385"/>
      <c r="G3380" s="232"/>
    </row>
    <row r="3381" s="379" customFormat="1" customHeight="1" spans="6:7">
      <c r="F3381" s="385"/>
      <c r="G3381" s="232"/>
    </row>
    <row r="3382" s="379" customFormat="1" customHeight="1" spans="6:7">
      <c r="F3382" s="385"/>
      <c r="G3382" s="232"/>
    </row>
    <row r="3383" s="379" customFormat="1" customHeight="1" spans="6:7">
      <c r="F3383" s="385"/>
      <c r="G3383" s="232"/>
    </row>
    <row r="3384" s="379" customFormat="1" customHeight="1" spans="6:7">
      <c r="F3384" s="385"/>
      <c r="G3384" s="232"/>
    </row>
    <row r="3385" s="379" customFormat="1" customHeight="1" spans="6:7">
      <c r="F3385" s="385"/>
      <c r="G3385" s="232"/>
    </row>
    <row r="3386" s="379" customFormat="1" customHeight="1" spans="6:7">
      <c r="F3386" s="385"/>
      <c r="G3386" s="232"/>
    </row>
    <row r="3387" s="379" customFormat="1" customHeight="1" spans="6:7">
      <c r="F3387" s="385"/>
      <c r="G3387" s="232"/>
    </row>
    <row r="3388" s="379" customFormat="1" customHeight="1" spans="6:7">
      <c r="F3388" s="385"/>
      <c r="G3388" s="232"/>
    </row>
    <row r="3389" s="379" customFormat="1" customHeight="1" spans="6:7">
      <c r="F3389" s="385"/>
      <c r="G3389" s="232"/>
    </row>
    <row r="3390" s="379" customFormat="1" customHeight="1" spans="6:7">
      <c r="F3390" s="385"/>
      <c r="G3390" s="232"/>
    </row>
    <row r="3391" s="379" customFormat="1" customHeight="1" spans="6:7">
      <c r="F3391" s="385"/>
      <c r="G3391" s="232"/>
    </row>
    <row r="3392" s="379" customFormat="1" customHeight="1" spans="6:7">
      <c r="F3392" s="385"/>
      <c r="G3392" s="232"/>
    </row>
    <row r="3393" s="379" customFormat="1" customHeight="1" spans="6:7">
      <c r="F3393" s="385"/>
      <c r="G3393" s="232"/>
    </row>
    <row r="3394" s="379" customFormat="1" customHeight="1" spans="6:7">
      <c r="F3394" s="385"/>
      <c r="G3394" s="232"/>
    </row>
    <row r="3395" s="379" customFormat="1" customHeight="1" spans="6:7">
      <c r="F3395" s="385"/>
      <c r="G3395" s="232"/>
    </row>
    <row r="3396" s="379" customFormat="1" customHeight="1" spans="6:7">
      <c r="F3396" s="385"/>
      <c r="G3396" s="232"/>
    </row>
    <row r="3397" s="379" customFormat="1" customHeight="1" spans="6:7">
      <c r="F3397" s="385"/>
      <c r="G3397" s="232"/>
    </row>
    <row r="3398" s="379" customFormat="1" customHeight="1" spans="6:7">
      <c r="F3398" s="385"/>
      <c r="G3398" s="232"/>
    </row>
    <row r="3399" s="379" customFormat="1" customHeight="1" spans="6:7">
      <c r="F3399" s="385"/>
      <c r="G3399" s="232"/>
    </row>
    <row r="3400" s="379" customFormat="1" customHeight="1" spans="6:7">
      <c r="F3400" s="385"/>
      <c r="G3400" s="232"/>
    </row>
    <row r="3401" s="379" customFormat="1" customHeight="1" spans="6:7">
      <c r="F3401" s="385"/>
      <c r="G3401" s="232"/>
    </row>
    <row r="3402" s="379" customFormat="1" customHeight="1" spans="6:7">
      <c r="F3402" s="385"/>
      <c r="G3402" s="232"/>
    </row>
    <row r="3403" s="379" customFormat="1" customHeight="1" spans="6:7">
      <c r="F3403" s="385"/>
      <c r="G3403" s="232"/>
    </row>
    <row r="3404" s="379" customFormat="1" customHeight="1" spans="6:7">
      <c r="F3404" s="385"/>
      <c r="G3404" s="232"/>
    </row>
    <row r="3405" s="379" customFormat="1" customHeight="1" spans="6:7">
      <c r="F3405" s="385"/>
      <c r="G3405" s="232"/>
    </row>
    <row r="3406" s="379" customFormat="1" customHeight="1" spans="6:7">
      <c r="F3406" s="385"/>
      <c r="G3406" s="232"/>
    </row>
    <row r="3407" s="379" customFormat="1" customHeight="1" spans="6:7">
      <c r="F3407" s="385"/>
      <c r="G3407" s="232"/>
    </row>
    <row r="3408" s="379" customFormat="1" customHeight="1" spans="6:7">
      <c r="F3408" s="385"/>
      <c r="G3408" s="232"/>
    </row>
    <row r="3409" s="379" customFormat="1" customHeight="1" spans="6:7">
      <c r="F3409" s="385"/>
      <c r="G3409" s="232"/>
    </row>
    <row r="3410" s="379" customFormat="1" customHeight="1" spans="6:7">
      <c r="F3410" s="385"/>
      <c r="G3410" s="232"/>
    </row>
    <row r="3411" s="379" customFormat="1" customHeight="1" spans="6:7">
      <c r="F3411" s="385"/>
      <c r="G3411" s="232"/>
    </row>
    <row r="3412" s="379" customFormat="1" customHeight="1" spans="6:7">
      <c r="F3412" s="385"/>
      <c r="G3412" s="232"/>
    </row>
    <row r="3413" s="379" customFormat="1" customHeight="1" spans="6:7">
      <c r="F3413" s="385"/>
      <c r="G3413" s="232"/>
    </row>
    <row r="3414" s="379" customFormat="1" customHeight="1" spans="6:7">
      <c r="F3414" s="385"/>
      <c r="G3414" s="232"/>
    </row>
    <row r="3415" s="379" customFormat="1" customHeight="1" spans="6:7">
      <c r="F3415" s="385"/>
      <c r="G3415" s="232"/>
    </row>
    <row r="3416" s="379" customFormat="1" customHeight="1" spans="6:7">
      <c r="F3416" s="385"/>
      <c r="G3416" s="232"/>
    </row>
    <row r="3417" s="379" customFormat="1" customHeight="1" spans="6:7">
      <c r="F3417" s="385"/>
      <c r="G3417" s="232"/>
    </row>
    <row r="3418" s="379" customFormat="1" customHeight="1" spans="6:7">
      <c r="F3418" s="385"/>
      <c r="G3418" s="232"/>
    </row>
    <row r="3419" s="379" customFormat="1" customHeight="1" spans="6:7">
      <c r="F3419" s="385"/>
      <c r="G3419" s="232"/>
    </row>
    <row r="3420" s="379" customFormat="1" customHeight="1" spans="6:7">
      <c r="F3420" s="385"/>
      <c r="G3420" s="232"/>
    </row>
    <row r="3421" s="379" customFormat="1" customHeight="1" spans="6:7">
      <c r="F3421" s="385"/>
      <c r="G3421" s="232"/>
    </row>
    <row r="3422" s="379" customFormat="1" customHeight="1" spans="6:7">
      <c r="F3422" s="385"/>
      <c r="G3422" s="232"/>
    </row>
    <row r="3423" s="379" customFormat="1" customHeight="1" spans="6:7">
      <c r="F3423" s="385"/>
      <c r="G3423" s="232"/>
    </row>
    <row r="3424" s="379" customFormat="1" customHeight="1" spans="6:7">
      <c r="F3424" s="385"/>
      <c r="G3424" s="232"/>
    </row>
    <row r="3425" s="379" customFormat="1" customHeight="1" spans="6:7">
      <c r="F3425" s="385"/>
      <c r="G3425" s="232"/>
    </row>
    <row r="3426" s="379" customFormat="1" customHeight="1" spans="6:7">
      <c r="F3426" s="385"/>
      <c r="G3426" s="232"/>
    </row>
    <row r="3427" s="379" customFormat="1" customHeight="1" spans="6:7">
      <c r="F3427" s="385"/>
      <c r="G3427" s="232"/>
    </row>
    <row r="3428" s="379" customFormat="1" customHeight="1" spans="6:7">
      <c r="F3428" s="385"/>
      <c r="G3428" s="232"/>
    </row>
    <row r="3429" s="379" customFormat="1" customHeight="1" spans="6:7">
      <c r="F3429" s="385"/>
      <c r="G3429" s="232"/>
    </row>
    <row r="3430" s="379" customFormat="1" customHeight="1" spans="6:7">
      <c r="F3430" s="385"/>
      <c r="G3430" s="232"/>
    </row>
    <row r="3431" s="379" customFormat="1" customHeight="1" spans="6:7">
      <c r="F3431" s="385"/>
      <c r="G3431" s="232"/>
    </row>
    <row r="3432" s="379" customFormat="1" customHeight="1" spans="6:7">
      <c r="F3432" s="385"/>
      <c r="G3432" s="232"/>
    </row>
    <row r="3433" s="379" customFormat="1" customHeight="1" spans="6:7">
      <c r="F3433" s="385"/>
      <c r="G3433" s="232"/>
    </row>
    <row r="3434" s="379" customFormat="1" customHeight="1" spans="6:7">
      <c r="F3434" s="385"/>
      <c r="G3434" s="232"/>
    </row>
    <row r="3435" s="379" customFormat="1" customHeight="1" spans="6:7">
      <c r="F3435" s="385"/>
      <c r="G3435" s="232"/>
    </row>
    <row r="3436" s="379" customFormat="1" customHeight="1" spans="6:7">
      <c r="F3436" s="385"/>
      <c r="G3436" s="232"/>
    </row>
    <row r="3437" s="379" customFormat="1" customHeight="1" spans="6:7">
      <c r="F3437" s="385"/>
      <c r="G3437" s="232"/>
    </row>
    <row r="3438" s="379" customFormat="1" customHeight="1" spans="6:7">
      <c r="F3438" s="385"/>
      <c r="G3438" s="232"/>
    </row>
    <row r="3439" s="379" customFormat="1" customHeight="1" spans="6:7">
      <c r="F3439" s="385"/>
      <c r="G3439" s="232"/>
    </row>
    <row r="3440" s="379" customFormat="1" customHeight="1" spans="6:7">
      <c r="F3440" s="385"/>
      <c r="G3440" s="232"/>
    </row>
    <row r="3441" s="379" customFormat="1" customHeight="1" spans="6:7">
      <c r="F3441" s="385"/>
      <c r="G3441" s="232"/>
    </row>
    <row r="3442" s="379" customFormat="1" customHeight="1" spans="6:7">
      <c r="F3442" s="385"/>
      <c r="G3442" s="232"/>
    </row>
    <row r="3443" s="379" customFormat="1" customHeight="1" spans="6:7">
      <c r="F3443" s="385"/>
      <c r="G3443" s="232"/>
    </row>
    <row r="3444" s="379" customFormat="1" customHeight="1" spans="6:7">
      <c r="F3444" s="385"/>
      <c r="G3444" s="232"/>
    </row>
    <row r="3445" s="379" customFormat="1" customHeight="1" spans="6:7">
      <c r="F3445" s="385"/>
      <c r="G3445" s="232"/>
    </row>
    <row r="3446" s="379" customFormat="1" customHeight="1" spans="6:7">
      <c r="F3446" s="385"/>
      <c r="G3446" s="232"/>
    </row>
    <row r="3447" s="379" customFormat="1" customHeight="1" spans="6:7">
      <c r="F3447" s="385"/>
      <c r="G3447" s="232"/>
    </row>
    <row r="3448" s="379" customFormat="1" customHeight="1" spans="6:7">
      <c r="F3448" s="385"/>
      <c r="G3448" s="232"/>
    </row>
    <row r="3449" s="379" customFormat="1" customHeight="1" spans="6:7">
      <c r="F3449" s="385"/>
      <c r="G3449" s="232"/>
    </row>
    <row r="3450" s="379" customFormat="1" customHeight="1" spans="6:7">
      <c r="F3450" s="385"/>
      <c r="G3450" s="232"/>
    </row>
    <row r="3451" s="379" customFormat="1" customHeight="1" spans="6:7">
      <c r="F3451" s="385"/>
      <c r="G3451" s="232"/>
    </row>
    <row r="3452" s="379" customFormat="1" customHeight="1" spans="6:7">
      <c r="F3452" s="385"/>
      <c r="G3452" s="232"/>
    </row>
    <row r="3453" s="379" customFormat="1" customHeight="1" spans="6:7">
      <c r="F3453" s="385"/>
      <c r="G3453" s="232"/>
    </row>
    <row r="3454" s="379" customFormat="1" customHeight="1" spans="6:7">
      <c r="F3454" s="385"/>
      <c r="G3454" s="232"/>
    </row>
    <row r="3455" s="379" customFormat="1" customHeight="1" spans="6:7">
      <c r="F3455" s="385"/>
      <c r="G3455" s="232"/>
    </row>
    <row r="3456" s="379" customFormat="1" customHeight="1" spans="6:7">
      <c r="F3456" s="385"/>
      <c r="G3456" s="232"/>
    </row>
    <row r="3457" s="379" customFormat="1" customHeight="1" spans="6:7">
      <c r="F3457" s="385"/>
      <c r="G3457" s="232"/>
    </row>
    <row r="3458" s="379" customFormat="1" customHeight="1" spans="6:7">
      <c r="F3458" s="385"/>
      <c r="G3458" s="232"/>
    </row>
    <row r="3459" s="379" customFormat="1" customHeight="1" spans="6:7">
      <c r="F3459" s="385"/>
      <c r="G3459" s="232"/>
    </row>
    <row r="3460" s="379" customFormat="1" customHeight="1" spans="6:7">
      <c r="F3460" s="385"/>
      <c r="G3460" s="232"/>
    </row>
    <row r="3461" s="379" customFormat="1" customHeight="1" spans="6:7">
      <c r="F3461" s="385"/>
      <c r="G3461" s="232"/>
    </row>
    <row r="3462" s="379" customFormat="1" customHeight="1" spans="6:7">
      <c r="F3462" s="385"/>
      <c r="G3462" s="232"/>
    </row>
    <row r="3463" s="379" customFormat="1" customHeight="1" spans="6:7">
      <c r="F3463" s="385"/>
      <c r="G3463" s="232"/>
    </row>
    <row r="3464" s="379" customFormat="1" customHeight="1" spans="6:7">
      <c r="F3464" s="385"/>
      <c r="G3464" s="232"/>
    </row>
    <row r="3465" s="379" customFormat="1" customHeight="1" spans="6:7">
      <c r="F3465" s="385"/>
      <c r="G3465" s="232"/>
    </row>
    <row r="3466" s="379" customFormat="1" customHeight="1" spans="6:7">
      <c r="F3466" s="385"/>
      <c r="G3466" s="232"/>
    </row>
    <row r="3467" s="379" customFormat="1" customHeight="1" spans="6:7">
      <c r="F3467" s="385"/>
      <c r="G3467" s="232"/>
    </row>
    <row r="3468" s="379" customFormat="1" customHeight="1" spans="6:7">
      <c r="F3468" s="385"/>
      <c r="G3468" s="232"/>
    </row>
    <row r="3469" s="379" customFormat="1" customHeight="1" spans="6:7">
      <c r="F3469" s="385"/>
      <c r="G3469" s="232"/>
    </row>
    <row r="3470" s="379" customFormat="1" customHeight="1" spans="6:7">
      <c r="F3470" s="385"/>
      <c r="G3470" s="232"/>
    </row>
    <row r="3471" s="379" customFormat="1" customHeight="1" spans="6:7">
      <c r="F3471" s="385"/>
      <c r="G3471" s="232"/>
    </row>
    <row r="3472" s="379" customFormat="1" customHeight="1" spans="6:7">
      <c r="F3472" s="385"/>
      <c r="G3472" s="232"/>
    </row>
    <row r="3473" s="379" customFormat="1" customHeight="1" spans="6:7">
      <c r="F3473" s="385"/>
      <c r="G3473" s="232"/>
    </row>
    <row r="3474" s="379" customFormat="1" customHeight="1" spans="6:7">
      <c r="F3474" s="385"/>
      <c r="G3474" s="232"/>
    </row>
    <row r="3475" s="379" customFormat="1" customHeight="1" spans="6:7">
      <c r="F3475" s="385"/>
      <c r="G3475" s="232"/>
    </row>
    <row r="3476" s="379" customFormat="1" customHeight="1" spans="6:7">
      <c r="F3476" s="385"/>
      <c r="G3476" s="232"/>
    </row>
    <row r="3477" s="379" customFormat="1" customHeight="1" spans="6:7">
      <c r="F3477" s="385"/>
      <c r="G3477" s="232"/>
    </row>
    <row r="3478" s="379" customFormat="1" customHeight="1" spans="6:7">
      <c r="F3478" s="385"/>
      <c r="G3478" s="232"/>
    </row>
    <row r="3479" s="379" customFormat="1" customHeight="1" spans="6:7">
      <c r="F3479" s="385"/>
      <c r="G3479" s="232"/>
    </row>
    <row r="3480" s="379" customFormat="1" customHeight="1" spans="6:7">
      <c r="F3480" s="385"/>
      <c r="G3480" s="232"/>
    </row>
    <row r="3481" s="379" customFormat="1" customHeight="1" spans="6:7">
      <c r="F3481" s="385"/>
      <c r="G3481" s="232"/>
    </row>
    <row r="3482" s="379" customFormat="1" customHeight="1" spans="6:7">
      <c r="F3482" s="385"/>
      <c r="G3482" s="232"/>
    </row>
    <row r="3483" s="379" customFormat="1" customHeight="1" spans="6:7">
      <c r="F3483" s="385"/>
      <c r="G3483" s="232"/>
    </row>
    <row r="3484" s="379" customFormat="1" customHeight="1" spans="6:7">
      <c r="F3484" s="385"/>
      <c r="G3484" s="232"/>
    </row>
    <row r="3485" s="379" customFormat="1" customHeight="1" spans="6:7">
      <c r="F3485" s="385"/>
      <c r="G3485" s="232"/>
    </row>
    <row r="3486" s="379" customFormat="1" customHeight="1" spans="6:7">
      <c r="F3486" s="385"/>
      <c r="G3486" s="232"/>
    </row>
    <row r="3487" s="379" customFormat="1" customHeight="1" spans="6:7">
      <c r="F3487" s="385"/>
      <c r="G3487" s="232"/>
    </row>
    <row r="3488" s="379" customFormat="1" customHeight="1" spans="6:7">
      <c r="F3488" s="385"/>
      <c r="G3488" s="232"/>
    </row>
    <row r="3489" s="379" customFormat="1" customHeight="1" spans="6:7">
      <c r="F3489" s="385"/>
      <c r="G3489" s="232"/>
    </row>
    <row r="3490" s="379" customFormat="1" customHeight="1" spans="6:7">
      <c r="F3490" s="385"/>
      <c r="G3490" s="232"/>
    </row>
    <row r="3491" s="379" customFormat="1" customHeight="1" spans="6:7">
      <c r="F3491" s="385"/>
      <c r="G3491" s="232"/>
    </row>
    <row r="3492" s="379" customFormat="1" customHeight="1" spans="6:7">
      <c r="F3492" s="385"/>
      <c r="G3492" s="232"/>
    </row>
    <row r="3493" s="379" customFormat="1" customHeight="1" spans="6:7">
      <c r="F3493" s="385"/>
      <c r="G3493" s="232"/>
    </row>
    <row r="3494" s="379" customFormat="1" customHeight="1" spans="6:7">
      <c r="F3494" s="385"/>
      <c r="G3494" s="232"/>
    </row>
    <row r="3495" s="379" customFormat="1" customHeight="1" spans="6:7">
      <c r="F3495" s="385"/>
      <c r="G3495" s="232"/>
    </row>
    <row r="3496" s="379" customFormat="1" customHeight="1" spans="6:7">
      <c r="F3496" s="385"/>
      <c r="G3496" s="232"/>
    </row>
    <row r="3497" s="379" customFormat="1" customHeight="1" spans="6:7">
      <c r="F3497" s="385"/>
      <c r="G3497" s="232"/>
    </row>
    <row r="3498" s="379" customFormat="1" customHeight="1" spans="6:7">
      <c r="F3498" s="385"/>
      <c r="G3498" s="232"/>
    </row>
    <row r="3499" s="379" customFormat="1" customHeight="1" spans="6:7">
      <c r="F3499" s="385"/>
      <c r="G3499" s="232"/>
    </row>
    <row r="3500" s="379" customFormat="1" customHeight="1" spans="6:7">
      <c r="F3500" s="385"/>
      <c r="G3500" s="232"/>
    </row>
    <row r="3501" s="379" customFormat="1" customHeight="1" spans="6:7">
      <c r="F3501" s="385"/>
      <c r="G3501" s="232"/>
    </row>
    <row r="3502" s="379" customFormat="1" customHeight="1" spans="6:7">
      <c r="F3502" s="385"/>
      <c r="G3502" s="232"/>
    </row>
    <row r="3503" s="379" customFormat="1" customHeight="1" spans="6:7">
      <c r="F3503" s="385"/>
      <c r="G3503" s="232"/>
    </row>
    <row r="3504" s="379" customFormat="1" customHeight="1" spans="6:7">
      <c r="F3504" s="385"/>
      <c r="G3504" s="232"/>
    </row>
    <row r="3505" s="379" customFormat="1" customHeight="1" spans="6:7">
      <c r="F3505" s="385"/>
      <c r="G3505" s="232"/>
    </row>
    <row r="3506" s="379" customFormat="1" customHeight="1" spans="6:7">
      <c r="F3506" s="385"/>
      <c r="G3506" s="232"/>
    </row>
    <row r="3507" s="379" customFormat="1" customHeight="1" spans="6:7">
      <c r="F3507" s="385"/>
      <c r="G3507" s="232"/>
    </row>
    <row r="3508" s="379" customFormat="1" customHeight="1" spans="6:7">
      <c r="F3508" s="385"/>
      <c r="G3508" s="232"/>
    </row>
    <row r="3509" s="379" customFormat="1" customHeight="1" spans="6:7">
      <c r="F3509" s="385"/>
      <c r="G3509" s="232"/>
    </row>
    <row r="3510" s="379" customFormat="1" customHeight="1" spans="6:7">
      <c r="F3510" s="385"/>
      <c r="G3510" s="232"/>
    </row>
    <row r="3511" s="379" customFormat="1" customHeight="1" spans="6:7">
      <c r="F3511" s="385"/>
      <c r="G3511" s="232"/>
    </row>
    <row r="3512" s="379" customFormat="1" customHeight="1" spans="6:7">
      <c r="F3512" s="385"/>
      <c r="G3512" s="232"/>
    </row>
    <row r="3513" s="379" customFormat="1" customHeight="1" spans="6:7">
      <c r="F3513" s="385"/>
      <c r="G3513" s="232"/>
    </row>
    <row r="3514" s="379" customFormat="1" customHeight="1" spans="6:7">
      <c r="F3514" s="385"/>
      <c r="G3514" s="232"/>
    </row>
    <row r="3515" s="379" customFormat="1" customHeight="1" spans="6:7">
      <c r="F3515" s="385"/>
      <c r="G3515" s="232"/>
    </row>
    <row r="3516" s="379" customFormat="1" customHeight="1" spans="6:7">
      <c r="F3516" s="385"/>
      <c r="G3516" s="232"/>
    </row>
    <row r="3517" s="379" customFormat="1" customHeight="1" spans="6:7">
      <c r="F3517" s="385"/>
      <c r="G3517" s="232"/>
    </row>
    <row r="3518" s="379" customFormat="1" customHeight="1" spans="6:7">
      <c r="F3518" s="385"/>
      <c r="G3518" s="232"/>
    </row>
    <row r="3519" s="379" customFormat="1" customHeight="1" spans="6:7">
      <c r="F3519" s="385"/>
      <c r="G3519" s="232"/>
    </row>
    <row r="3520" s="379" customFormat="1" customHeight="1" spans="6:7">
      <c r="F3520" s="385"/>
      <c r="G3520" s="232"/>
    </row>
    <row r="3521" s="379" customFormat="1" customHeight="1" spans="6:7">
      <c r="F3521" s="385"/>
      <c r="G3521" s="232"/>
    </row>
    <row r="3522" s="379" customFormat="1" customHeight="1" spans="6:7">
      <c r="F3522" s="385"/>
      <c r="G3522" s="232"/>
    </row>
    <row r="3523" s="379" customFormat="1" customHeight="1" spans="6:7">
      <c r="F3523" s="385"/>
      <c r="G3523" s="232"/>
    </row>
    <row r="3524" s="379" customFormat="1" customHeight="1" spans="6:7">
      <c r="F3524" s="385"/>
      <c r="G3524" s="232"/>
    </row>
    <row r="3525" s="379" customFormat="1" customHeight="1" spans="6:7">
      <c r="F3525" s="385"/>
      <c r="G3525" s="232"/>
    </row>
    <row r="3526" s="379" customFormat="1" customHeight="1" spans="6:7">
      <c r="F3526" s="385"/>
      <c r="G3526" s="232"/>
    </row>
    <row r="3527" s="379" customFormat="1" customHeight="1" spans="6:7">
      <c r="F3527" s="385"/>
      <c r="G3527" s="232"/>
    </row>
    <row r="3528" s="379" customFormat="1" customHeight="1" spans="6:7">
      <c r="F3528" s="385"/>
      <c r="G3528" s="232"/>
    </row>
    <row r="3529" s="379" customFormat="1" customHeight="1" spans="6:7">
      <c r="F3529" s="385"/>
      <c r="G3529" s="232"/>
    </row>
    <row r="3530" s="379" customFormat="1" customHeight="1" spans="6:7">
      <c r="F3530" s="385"/>
      <c r="G3530" s="232"/>
    </row>
    <row r="3531" s="379" customFormat="1" customHeight="1" spans="6:7">
      <c r="F3531" s="385"/>
      <c r="G3531" s="232"/>
    </row>
    <row r="3532" s="379" customFormat="1" customHeight="1" spans="6:7">
      <c r="F3532" s="385"/>
      <c r="G3532" s="232"/>
    </row>
    <row r="3533" s="379" customFormat="1" customHeight="1" spans="6:7">
      <c r="F3533" s="385"/>
      <c r="G3533" s="232"/>
    </row>
    <row r="3534" s="379" customFormat="1" customHeight="1" spans="6:7">
      <c r="F3534" s="385"/>
      <c r="G3534" s="232"/>
    </row>
    <row r="3535" s="379" customFormat="1" customHeight="1" spans="6:7">
      <c r="F3535" s="385"/>
      <c r="G3535" s="232"/>
    </row>
    <row r="3536" s="379" customFormat="1" customHeight="1" spans="6:7">
      <c r="F3536" s="385"/>
      <c r="G3536" s="232"/>
    </row>
    <row r="3537" s="379" customFormat="1" customHeight="1" spans="6:7">
      <c r="F3537" s="385"/>
      <c r="G3537" s="232"/>
    </row>
    <row r="3538" s="379" customFormat="1" customHeight="1" spans="6:7">
      <c r="F3538" s="385"/>
      <c r="G3538" s="232"/>
    </row>
    <row r="3539" s="379" customFormat="1" customHeight="1" spans="6:7">
      <c r="F3539" s="385"/>
      <c r="G3539" s="232"/>
    </row>
    <row r="3540" s="379" customFormat="1" customHeight="1" spans="6:7">
      <c r="F3540" s="385"/>
      <c r="G3540" s="232"/>
    </row>
    <row r="3541" s="379" customFormat="1" customHeight="1" spans="6:7">
      <c r="F3541" s="385"/>
      <c r="G3541" s="232"/>
    </row>
    <row r="3542" s="379" customFormat="1" customHeight="1" spans="6:7">
      <c r="F3542" s="385"/>
      <c r="G3542" s="232"/>
    </row>
    <row r="3543" s="379" customFormat="1" customHeight="1" spans="6:7">
      <c r="F3543" s="385"/>
      <c r="G3543" s="232"/>
    </row>
    <row r="3544" s="379" customFormat="1" customHeight="1" spans="6:7">
      <c r="F3544" s="385"/>
      <c r="G3544" s="232"/>
    </row>
    <row r="3545" s="379" customFormat="1" customHeight="1" spans="6:7">
      <c r="F3545" s="385"/>
      <c r="G3545" s="232"/>
    </row>
    <row r="3546" s="379" customFormat="1" customHeight="1" spans="6:7">
      <c r="F3546" s="385"/>
      <c r="G3546" s="232"/>
    </row>
    <row r="3547" s="379" customFormat="1" customHeight="1" spans="6:7">
      <c r="F3547" s="385"/>
      <c r="G3547" s="232"/>
    </row>
    <row r="3548" s="379" customFormat="1" customHeight="1" spans="6:7">
      <c r="F3548" s="385"/>
      <c r="G3548" s="232"/>
    </row>
    <row r="3549" s="379" customFormat="1" customHeight="1" spans="6:7">
      <c r="F3549" s="385"/>
      <c r="G3549" s="232"/>
    </row>
    <row r="3550" s="379" customFormat="1" customHeight="1" spans="6:7">
      <c r="F3550" s="385"/>
      <c r="G3550" s="232"/>
    </row>
    <row r="3551" s="379" customFormat="1" customHeight="1" spans="6:7">
      <c r="F3551" s="385"/>
      <c r="G3551" s="232"/>
    </row>
    <row r="3552" s="379" customFormat="1" customHeight="1" spans="6:7">
      <c r="F3552" s="385"/>
      <c r="G3552" s="232"/>
    </row>
    <row r="3553" s="379" customFormat="1" customHeight="1" spans="6:7">
      <c r="F3553" s="385"/>
      <c r="G3553" s="232"/>
    </row>
    <row r="3554" s="379" customFormat="1" customHeight="1" spans="6:7">
      <c r="F3554" s="385"/>
      <c r="G3554" s="232"/>
    </row>
    <row r="3555" s="379" customFormat="1" customHeight="1" spans="6:7">
      <c r="F3555" s="385"/>
      <c r="G3555" s="232"/>
    </row>
    <row r="3556" s="379" customFormat="1" customHeight="1" spans="6:7">
      <c r="F3556" s="385"/>
      <c r="G3556" s="232"/>
    </row>
    <row r="3557" s="379" customFormat="1" customHeight="1" spans="6:7">
      <c r="F3557" s="385"/>
      <c r="G3557" s="232"/>
    </row>
    <row r="3558" s="379" customFormat="1" customHeight="1" spans="6:7">
      <c r="F3558" s="385"/>
      <c r="G3558" s="232"/>
    </row>
    <row r="3559" s="379" customFormat="1" customHeight="1" spans="6:7">
      <c r="F3559" s="385"/>
      <c r="G3559" s="232"/>
    </row>
    <row r="3560" s="379" customFormat="1" customHeight="1" spans="6:7">
      <c r="F3560" s="385"/>
      <c r="G3560" s="232"/>
    </row>
    <row r="3561" s="379" customFormat="1" customHeight="1" spans="6:7">
      <c r="F3561" s="385"/>
      <c r="G3561" s="232"/>
    </row>
    <row r="3562" s="379" customFormat="1" customHeight="1" spans="6:7">
      <c r="F3562" s="385"/>
      <c r="G3562" s="232"/>
    </row>
    <row r="3563" s="379" customFormat="1" customHeight="1" spans="6:7">
      <c r="F3563" s="385"/>
      <c r="G3563" s="232"/>
    </row>
    <row r="3564" s="379" customFormat="1" customHeight="1" spans="6:7">
      <c r="F3564" s="385"/>
      <c r="G3564" s="232"/>
    </row>
    <row r="3565" s="379" customFormat="1" customHeight="1" spans="6:7">
      <c r="F3565" s="385"/>
      <c r="G3565" s="232"/>
    </row>
    <row r="3566" s="379" customFormat="1" customHeight="1" spans="6:7">
      <c r="F3566" s="385"/>
      <c r="G3566" s="232"/>
    </row>
    <row r="3567" s="379" customFormat="1" customHeight="1" spans="6:7">
      <c r="F3567" s="385"/>
      <c r="G3567" s="232"/>
    </row>
    <row r="3568" s="379" customFormat="1" customHeight="1" spans="6:7">
      <c r="F3568" s="385"/>
      <c r="G3568" s="232"/>
    </row>
    <row r="3569" s="379" customFormat="1" customHeight="1" spans="6:7">
      <c r="F3569" s="385"/>
      <c r="G3569" s="232"/>
    </row>
    <row r="3570" s="379" customFormat="1" customHeight="1" spans="6:7">
      <c r="F3570" s="385"/>
      <c r="G3570" s="232"/>
    </row>
    <row r="3571" s="379" customFormat="1" customHeight="1" spans="6:7">
      <c r="F3571" s="385"/>
      <c r="G3571" s="232"/>
    </row>
    <row r="3572" s="379" customFormat="1" customHeight="1" spans="6:7">
      <c r="F3572" s="385"/>
      <c r="G3572" s="232"/>
    </row>
    <row r="3573" s="379" customFormat="1" customHeight="1" spans="6:7">
      <c r="F3573" s="385"/>
      <c r="G3573" s="232"/>
    </row>
    <row r="3574" s="379" customFormat="1" customHeight="1" spans="6:7">
      <c r="F3574" s="385"/>
      <c r="G3574" s="232"/>
    </row>
    <row r="3575" s="379" customFormat="1" customHeight="1" spans="6:7">
      <c r="F3575" s="385"/>
      <c r="G3575" s="232"/>
    </row>
    <row r="3576" s="379" customFormat="1" customHeight="1" spans="6:7">
      <c r="F3576" s="385"/>
      <c r="G3576" s="232"/>
    </row>
    <row r="3577" s="379" customFormat="1" customHeight="1" spans="6:7">
      <c r="F3577" s="385"/>
      <c r="G3577" s="232"/>
    </row>
    <row r="3578" s="379" customFormat="1" customHeight="1" spans="6:7">
      <c r="F3578" s="385"/>
      <c r="G3578" s="232"/>
    </row>
    <row r="3579" s="379" customFormat="1" customHeight="1" spans="6:7">
      <c r="F3579" s="385"/>
      <c r="G3579" s="232"/>
    </row>
    <row r="3580" s="379" customFormat="1" customHeight="1" spans="6:7">
      <c r="F3580" s="385"/>
      <c r="G3580" s="232"/>
    </row>
    <row r="3581" s="379" customFormat="1" customHeight="1" spans="6:7">
      <c r="F3581" s="385"/>
      <c r="G3581" s="232"/>
    </row>
    <row r="3582" s="379" customFormat="1" customHeight="1" spans="6:7">
      <c r="F3582" s="385"/>
      <c r="G3582" s="232"/>
    </row>
    <row r="3583" s="379" customFormat="1" customHeight="1" spans="6:7">
      <c r="F3583" s="385"/>
      <c r="G3583" s="232"/>
    </row>
    <row r="3584" s="379" customFormat="1" customHeight="1" spans="6:7">
      <c r="F3584" s="385"/>
      <c r="G3584" s="232"/>
    </row>
    <row r="3585" s="379" customFormat="1" customHeight="1" spans="6:7">
      <c r="F3585" s="385"/>
      <c r="G3585" s="232"/>
    </row>
    <row r="3586" s="379" customFormat="1" customHeight="1" spans="6:7">
      <c r="F3586" s="385"/>
      <c r="G3586" s="232"/>
    </row>
    <row r="3587" s="379" customFormat="1" customHeight="1" spans="6:7">
      <c r="F3587" s="385"/>
      <c r="G3587" s="232"/>
    </row>
    <row r="3588" s="379" customFormat="1" customHeight="1" spans="6:7">
      <c r="F3588" s="385"/>
      <c r="G3588" s="232"/>
    </row>
    <row r="3589" s="379" customFormat="1" customHeight="1" spans="6:7">
      <c r="F3589" s="385"/>
      <c r="G3589" s="232"/>
    </row>
    <row r="3590" s="379" customFormat="1" customHeight="1" spans="6:7">
      <c r="F3590" s="385"/>
      <c r="G3590" s="232"/>
    </row>
    <row r="3591" s="379" customFormat="1" customHeight="1" spans="6:7">
      <c r="F3591" s="385"/>
      <c r="G3591" s="232"/>
    </row>
    <row r="3592" s="379" customFormat="1" customHeight="1" spans="6:7">
      <c r="F3592" s="385"/>
      <c r="G3592" s="232"/>
    </row>
    <row r="3593" s="379" customFormat="1" customHeight="1" spans="6:7">
      <c r="F3593" s="385"/>
      <c r="G3593" s="232"/>
    </row>
    <row r="3594" s="379" customFormat="1" customHeight="1" spans="6:7">
      <c r="F3594" s="385"/>
      <c r="G3594" s="232"/>
    </row>
    <row r="3595" s="379" customFormat="1" customHeight="1" spans="6:7">
      <c r="F3595" s="385"/>
      <c r="G3595" s="232"/>
    </row>
    <row r="3596" s="379" customFormat="1" customHeight="1" spans="6:7">
      <c r="F3596" s="385"/>
      <c r="G3596" s="232"/>
    </row>
    <row r="3597" s="379" customFormat="1" customHeight="1" spans="6:7">
      <c r="F3597" s="385"/>
      <c r="G3597" s="232"/>
    </row>
    <row r="3598" s="379" customFormat="1" customHeight="1" spans="6:7">
      <c r="F3598" s="385"/>
      <c r="G3598" s="232"/>
    </row>
    <row r="3599" s="379" customFormat="1" customHeight="1" spans="6:7">
      <c r="F3599" s="385"/>
      <c r="G3599" s="232"/>
    </row>
    <row r="3600" s="379" customFormat="1" customHeight="1" spans="6:7">
      <c r="F3600" s="385"/>
      <c r="G3600" s="232"/>
    </row>
    <row r="3601" s="379" customFormat="1" customHeight="1" spans="6:7">
      <c r="F3601" s="385"/>
      <c r="G3601" s="232"/>
    </row>
    <row r="3602" s="379" customFormat="1" customHeight="1" spans="6:7">
      <c r="F3602" s="385"/>
      <c r="G3602" s="232"/>
    </row>
    <row r="3603" s="379" customFormat="1" customHeight="1" spans="6:7">
      <c r="F3603" s="385"/>
      <c r="G3603" s="232"/>
    </row>
    <row r="3604" s="379" customFormat="1" customHeight="1" spans="6:7">
      <c r="F3604" s="385"/>
      <c r="G3604" s="232"/>
    </row>
    <row r="3605" s="379" customFormat="1" customHeight="1" spans="6:7">
      <c r="F3605" s="385"/>
      <c r="G3605" s="232"/>
    </row>
    <row r="3606" s="379" customFormat="1" customHeight="1" spans="6:7">
      <c r="F3606" s="385"/>
      <c r="G3606" s="232"/>
    </row>
    <row r="3607" s="379" customFormat="1" customHeight="1" spans="6:7">
      <c r="F3607" s="385"/>
      <c r="G3607" s="232"/>
    </row>
    <row r="3608" s="379" customFormat="1" customHeight="1" spans="6:7">
      <c r="F3608" s="385"/>
      <c r="G3608" s="232"/>
    </row>
    <row r="3609" s="379" customFormat="1" customHeight="1" spans="6:7">
      <c r="F3609" s="385"/>
      <c r="G3609" s="232"/>
    </row>
    <row r="3610" s="379" customFormat="1" customHeight="1" spans="6:7">
      <c r="F3610" s="385"/>
      <c r="G3610" s="232"/>
    </row>
    <row r="3611" s="379" customFormat="1" customHeight="1" spans="6:7">
      <c r="F3611" s="385"/>
      <c r="G3611" s="232"/>
    </row>
    <row r="3612" s="379" customFormat="1" customHeight="1" spans="6:7">
      <c r="F3612" s="385"/>
      <c r="G3612" s="232"/>
    </row>
    <row r="3613" s="379" customFormat="1" customHeight="1" spans="6:7">
      <c r="F3613" s="385"/>
      <c r="G3613" s="232"/>
    </row>
    <row r="3614" s="379" customFormat="1" customHeight="1" spans="6:7">
      <c r="F3614" s="385"/>
      <c r="G3614" s="232"/>
    </row>
    <row r="3615" s="379" customFormat="1" customHeight="1" spans="6:7">
      <c r="F3615" s="385"/>
      <c r="G3615" s="232"/>
    </row>
    <row r="3616" s="379" customFormat="1" customHeight="1" spans="6:7">
      <c r="F3616" s="385"/>
      <c r="G3616" s="232"/>
    </row>
    <row r="3617" s="379" customFormat="1" customHeight="1" spans="6:7">
      <c r="F3617" s="385"/>
      <c r="G3617" s="232"/>
    </row>
    <row r="3618" s="379" customFormat="1" customHeight="1" spans="6:7">
      <c r="F3618" s="385"/>
      <c r="G3618" s="232"/>
    </row>
    <row r="3619" s="379" customFormat="1" customHeight="1" spans="6:7">
      <c r="F3619" s="385"/>
      <c r="G3619" s="232"/>
    </row>
    <row r="3620" s="379" customFormat="1" customHeight="1" spans="6:7">
      <c r="F3620" s="385"/>
      <c r="G3620" s="232"/>
    </row>
    <row r="3621" s="379" customFormat="1" customHeight="1" spans="6:7">
      <c r="F3621" s="385"/>
      <c r="G3621" s="232"/>
    </row>
    <row r="3622" s="379" customFormat="1" customHeight="1" spans="6:7">
      <c r="F3622" s="385"/>
      <c r="G3622" s="232"/>
    </row>
    <row r="3623" s="379" customFormat="1" customHeight="1" spans="6:7">
      <c r="F3623" s="385"/>
      <c r="G3623" s="232"/>
    </row>
    <row r="3624" s="379" customFormat="1" customHeight="1" spans="6:7">
      <c r="F3624" s="385"/>
      <c r="G3624" s="232"/>
    </row>
    <row r="3625" s="379" customFormat="1" customHeight="1" spans="6:7">
      <c r="F3625" s="385"/>
      <c r="G3625" s="232"/>
    </row>
    <row r="3626" s="379" customFormat="1" customHeight="1" spans="6:7">
      <c r="F3626" s="385"/>
      <c r="G3626" s="232"/>
    </row>
    <row r="3627" s="379" customFormat="1" customHeight="1" spans="6:7">
      <c r="F3627" s="385"/>
      <c r="G3627" s="232"/>
    </row>
    <row r="3628" s="379" customFormat="1" customHeight="1" spans="6:7">
      <c r="F3628" s="385"/>
      <c r="G3628" s="232"/>
    </row>
    <row r="3629" s="379" customFormat="1" customHeight="1" spans="6:7">
      <c r="F3629" s="385"/>
      <c r="G3629" s="232"/>
    </row>
    <row r="3630" s="379" customFormat="1" customHeight="1" spans="6:7">
      <c r="F3630" s="385"/>
      <c r="G3630" s="232"/>
    </row>
    <row r="3631" s="379" customFormat="1" customHeight="1" spans="6:7">
      <c r="F3631" s="385"/>
      <c r="G3631" s="232"/>
    </row>
    <row r="3632" s="379" customFormat="1" customHeight="1" spans="6:7">
      <c r="F3632" s="385"/>
      <c r="G3632" s="232"/>
    </row>
    <row r="3633" s="379" customFormat="1" customHeight="1" spans="6:7">
      <c r="F3633" s="385"/>
      <c r="G3633" s="232"/>
    </row>
    <row r="3634" s="379" customFormat="1" customHeight="1" spans="6:7">
      <c r="F3634" s="385"/>
      <c r="G3634" s="232"/>
    </row>
    <row r="3635" s="379" customFormat="1" customHeight="1" spans="6:7">
      <c r="F3635" s="385"/>
      <c r="G3635" s="232"/>
    </row>
    <row r="3636" s="379" customFormat="1" customHeight="1" spans="6:7">
      <c r="F3636" s="385"/>
      <c r="G3636" s="232"/>
    </row>
    <row r="3637" s="379" customFormat="1" customHeight="1" spans="6:7">
      <c r="F3637" s="385"/>
      <c r="G3637" s="232"/>
    </row>
    <row r="3638" s="379" customFormat="1" customHeight="1" spans="6:7">
      <c r="F3638" s="385"/>
      <c r="G3638" s="232"/>
    </row>
    <row r="3639" s="379" customFormat="1" customHeight="1" spans="6:7">
      <c r="F3639" s="385"/>
      <c r="G3639" s="232"/>
    </row>
    <row r="3640" s="379" customFormat="1" customHeight="1" spans="6:7">
      <c r="F3640" s="385"/>
      <c r="G3640" s="232"/>
    </row>
    <row r="3641" s="379" customFormat="1" customHeight="1" spans="6:7">
      <c r="F3641" s="385"/>
      <c r="G3641" s="232"/>
    </row>
    <row r="3642" s="379" customFormat="1" customHeight="1" spans="6:7">
      <c r="F3642" s="385"/>
      <c r="G3642" s="232"/>
    </row>
    <row r="3643" s="379" customFormat="1" customHeight="1" spans="6:7">
      <c r="F3643" s="385"/>
      <c r="G3643" s="232"/>
    </row>
    <row r="3644" s="379" customFormat="1" customHeight="1" spans="6:7">
      <c r="F3644" s="385"/>
      <c r="G3644" s="232"/>
    </row>
    <row r="3645" s="379" customFormat="1" customHeight="1" spans="6:7">
      <c r="F3645" s="385"/>
      <c r="G3645" s="232"/>
    </row>
    <row r="3646" s="379" customFormat="1" customHeight="1" spans="6:7">
      <c r="F3646" s="385"/>
      <c r="G3646" s="232"/>
    </row>
    <row r="3647" s="379" customFormat="1" customHeight="1" spans="6:7">
      <c r="F3647" s="385"/>
      <c r="G3647" s="232"/>
    </row>
    <row r="3648" s="379" customFormat="1" customHeight="1" spans="6:7">
      <c r="F3648" s="385"/>
      <c r="G3648" s="232"/>
    </row>
    <row r="3649" s="379" customFormat="1" customHeight="1" spans="6:7">
      <c r="F3649" s="385"/>
      <c r="G3649" s="232"/>
    </row>
    <row r="3650" s="379" customFormat="1" customHeight="1" spans="6:7">
      <c r="F3650" s="385"/>
      <c r="G3650" s="232"/>
    </row>
    <row r="3651" s="379" customFormat="1" customHeight="1" spans="6:7">
      <c r="F3651" s="385"/>
      <c r="G3651" s="232"/>
    </row>
    <row r="3652" s="379" customFormat="1" customHeight="1" spans="6:7">
      <c r="F3652" s="385"/>
      <c r="G3652" s="232"/>
    </row>
    <row r="3653" s="379" customFormat="1" customHeight="1" spans="6:7">
      <c r="F3653" s="385"/>
      <c r="G3653" s="232"/>
    </row>
    <row r="3654" s="379" customFormat="1" customHeight="1" spans="6:7">
      <c r="F3654" s="385"/>
      <c r="G3654" s="232"/>
    </row>
    <row r="3655" s="379" customFormat="1" customHeight="1" spans="6:7">
      <c r="F3655" s="385"/>
      <c r="G3655" s="232"/>
    </row>
    <row r="3656" s="379" customFormat="1" customHeight="1" spans="6:7">
      <c r="F3656" s="385"/>
      <c r="G3656" s="232"/>
    </row>
    <row r="3657" s="379" customFormat="1" customHeight="1" spans="6:7">
      <c r="F3657" s="385"/>
      <c r="G3657" s="232"/>
    </row>
    <row r="3658" s="379" customFormat="1" customHeight="1" spans="6:7">
      <c r="F3658" s="385"/>
      <c r="G3658" s="232"/>
    </row>
    <row r="3659" s="379" customFormat="1" customHeight="1" spans="6:7">
      <c r="F3659" s="385"/>
      <c r="G3659" s="232"/>
    </row>
    <row r="3660" s="379" customFormat="1" customHeight="1" spans="6:7">
      <c r="F3660" s="385"/>
      <c r="G3660" s="232"/>
    </row>
    <row r="3661" s="379" customFormat="1" customHeight="1" spans="6:7">
      <c r="F3661" s="385"/>
      <c r="G3661" s="232"/>
    </row>
    <row r="3662" s="379" customFormat="1" customHeight="1" spans="6:7">
      <c r="F3662" s="385"/>
      <c r="G3662" s="232"/>
    </row>
    <row r="3663" s="379" customFormat="1" customHeight="1" spans="6:7">
      <c r="F3663" s="385"/>
      <c r="G3663" s="232"/>
    </row>
    <row r="3664" s="379" customFormat="1" customHeight="1" spans="6:7">
      <c r="F3664" s="385"/>
      <c r="G3664" s="232"/>
    </row>
    <row r="3665" s="379" customFormat="1" customHeight="1" spans="6:7">
      <c r="F3665" s="385"/>
      <c r="G3665" s="232"/>
    </row>
    <row r="3666" s="379" customFormat="1" customHeight="1" spans="6:7">
      <c r="F3666" s="385"/>
      <c r="G3666" s="232"/>
    </row>
    <row r="3667" s="379" customFormat="1" customHeight="1" spans="6:7">
      <c r="F3667" s="385"/>
      <c r="G3667" s="232"/>
    </row>
    <row r="3668" s="379" customFormat="1" customHeight="1" spans="6:7">
      <c r="F3668" s="385"/>
      <c r="G3668" s="232"/>
    </row>
    <row r="3669" s="379" customFormat="1" customHeight="1" spans="6:7">
      <c r="F3669" s="385"/>
      <c r="G3669" s="232"/>
    </row>
    <row r="3670" s="379" customFormat="1" customHeight="1" spans="6:7">
      <c r="F3670" s="385"/>
      <c r="G3670" s="232"/>
    </row>
    <row r="3671" s="379" customFormat="1" customHeight="1" spans="6:7">
      <c r="F3671" s="385"/>
      <c r="G3671" s="232"/>
    </row>
    <row r="3672" s="379" customFormat="1" customHeight="1" spans="6:7">
      <c r="F3672" s="385"/>
      <c r="G3672" s="232"/>
    </row>
    <row r="3673" s="379" customFormat="1" customHeight="1" spans="6:7">
      <c r="F3673" s="385"/>
      <c r="G3673" s="232"/>
    </row>
    <row r="3674" s="379" customFormat="1" customHeight="1" spans="6:7">
      <c r="F3674" s="385"/>
      <c r="G3674" s="232"/>
    </row>
    <row r="3675" s="379" customFormat="1" customHeight="1" spans="6:7">
      <c r="F3675" s="385"/>
      <c r="G3675" s="232"/>
    </row>
    <row r="3676" s="379" customFormat="1" customHeight="1" spans="6:7">
      <c r="F3676" s="385"/>
      <c r="G3676" s="232"/>
    </row>
    <row r="3677" s="379" customFormat="1" customHeight="1" spans="6:7">
      <c r="F3677" s="385"/>
      <c r="G3677" s="232"/>
    </row>
    <row r="3678" s="379" customFormat="1" customHeight="1" spans="6:7">
      <c r="F3678" s="385"/>
      <c r="G3678" s="232"/>
    </row>
    <row r="3679" s="379" customFormat="1" customHeight="1" spans="6:7">
      <c r="F3679" s="385"/>
      <c r="G3679" s="232"/>
    </row>
    <row r="3680" s="379" customFormat="1" customHeight="1" spans="6:7">
      <c r="F3680" s="385"/>
      <c r="G3680" s="232"/>
    </row>
    <row r="3681" s="379" customFormat="1" customHeight="1" spans="6:7">
      <c r="F3681" s="385"/>
      <c r="G3681" s="232"/>
    </row>
    <row r="3682" s="379" customFormat="1" customHeight="1" spans="6:7">
      <c r="F3682" s="385"/>
      <c r="G3682" s="232"/>
    </row>
    <row r="3683" s="379" customFormat="1" customHeight="1" spans="6:7">
      <c r="F3683" s="385"/>
      <c r="G3683" s="232"/>
    </row>
    <row r="3684" s="379" customFormat="1" customHeight="1" spans="6:7">
      <c r="F3684" s="385"/>
      <c r="G3684" s="232"/>
    </row>
    <row r="3685" s="379" customFormat="1" customHeight="1" spans="6:7">
      <c r="F3685" s="385"/>
      <c r="G3685" s="232"/>
    </row>
    <row r="3686" s="379" customFormat="1" customHeight="1" spans="6:7">
      <c r="F3686" s="385"/>
      <c r="G3686" s="232"/>
    </row>
    <row r="3687" s="379" customFormat="1" customHeight="1" spans="6:7">
      <c r="F3687" s="385"/>
      <c r="G3687" s="232"/>
    </row>
    <row r="3688" s="379" customFormat="1" customHeight="1" spans="6:7">
      <c r="F3688" s="385"/>
      <c r="G3688" s="232"/>
    </row>
    <row r="3689" s="379" customFormat="1" customHeight="1" spans="6:7">
      <c r="F3689" s="385"/>
      <c r="G3689" s="232"/>
    </row>
    <row r="3690" s="379" customFormat="1" customHeight="1" spans="6:7">
      <c r="F3690" s="385"/>
      <c r="G3690" s="232"/>
    </row>
    <row r="3691" s="379" customFormat="1" customHeight="1" spans="6:7">
      <c r="F3691" s="385"/>
      <c r="G3691" s="232"/>
    </row>
    <row r="3692" s="379" customFormat="1" customHeight="1" spans="6:7">
      <c r="F3692" s="385"/>
      <c r="G3692" s="232"/>
    </row>
    <row r="3693" s="379" customFormat="1" customHeight="1" spans="6:7">
      <c r="F3693" s="385"/>
      <c r="G3693" s="232"/>
    </row>
    <row r="3694" s="379" customFormat="1" customHeight="1" spans="6:7">
      <c r="F3694" s="385"/>
      <c r="G3694" s="232"/>
    </row>
    <row r="3695" s="379" customFormat="1" customHeight="1" spans="6:7">
      <c r="F3695" s="385"/>
      <c r="G3695" s="232"/>
    </row>
    <row r="3696" s="379" customFormat="1" customHeight="1" spans="6:7">
      <c r="F3696" s="385"/>
      <c r="G3696" s="232"/>
    </row>
    <row r="3697" s="379" customFormat="1" customHeight="1" spans="6:7">
      <c r="F3697" s="385"/>
      <c r="G3697" s="232"/>
    </row>
    <row r="3698" s="379" customFormat="1" customHeight="1" spans="6:7">
      <c r="F3698" s="385"/>
      <c r="G3698" s="232"/>
    </row>
    <row r="3699" s="379" customFormat="1" customHeight="1" spans="6:7">
      <c r="F3699" s="385"/>
      <c r="G3699" s="232"/>
    </row>
    <row r="3700" s="379" customFormat="1" customHeight="1" spans="6:7">
      <c r="F3700" s="385"/>
      <c r="G3700" s="232"/>
    </row>
    <row r="3701" s="379" customFormat="1" customHeight="1" spans="6:7">
      <c r="F3701" s="385"/>
      <c r="G3701" s="232"/>
    </row>
    <row r="3702" s="379" customFormat="1" customHeight="1" spans="6:7">
      <c r="F3702" s="385"/>
      <c r="G3702" s="232"/>
    </row>
    <row r="3703" s="379" customFormat="1" customHeight="1" spans="6:7">
      <c r="F3703" s="385"/>
      <c r="G3703" s="232"/>
    </row>
    <row r="3704" s="379" customFormat="1" customHeight="1" spans="6:7">
      <c r="F3704" s="385"/>
      <c r="G3704" s="232"/>
    </row>
    <row r="3705" s="379" customFormat="1" customHeight="1" spans="6:7">
      <c r="F3705" s="385"/>
      <c r="G3705" s="232"/>
    </row>
    <row r="3706" s="379" customFormat="1" customHeight="1" spans="6:7">
      <c r="F3706" s="385"/>
      <c r="G3706" s="232"/>
    </row>
    <row r="3707" s="379" customFormat="1" customHeight="1" spans="6:7">
      <c r="F3707" s="385"/>
      <c r="G3707" s="232"/>
    </row>
    <row r="3708" s="379" customFormat="1" customHeight="1" spans="6:7">
      <c r="F3708" s="385"/>
      <c r="G3708" s="232"/>
    </row>
    <row r="3709" s="379" customFormat="1" customHeight="1" spans="6:7">
      <c r="F3709" s="385"/>
      <c r="G3709" s="232"/>
    </row>
    <row r="3710" s="379" customFormat="1" customHeight="1" spans="6:7">
      <c r="F3710" s="385"/>
      <c r="G3710" s="232"/>
    </row>
    <row r="3711" s="379" customFormat="1" customHeight="1" spans="6:7">
      <c r="F3711" s="385"/>
      <c r="G3711" s="232"/>
    </row>
    <row r="3712" s="379" customFormat="1" customHeight="1" spans="6:7">
      <c r="F3712" s="385"/>
      <c r="G3712" s="232"/>
    </row>
    <row r="3713" s="379" customFormat="1" customHeight="1" spans="6:7">
      <c r="F3713" s="385"/>
      <c r="G3713" s="232"/>
    </row>
    <row r="3714" s="379" customFormat="1" customHeight="1" spans="6:7">
      <c r="F3714" s="385"/>
      <c r="G3714" s="232"/>
    </row>
    <row r="3715" s="379" customFormat="1" customHeight="1" spans="6:7">
      <c r="F3715" s="385"/>
      <c r="G3715" s="232"/>
    </row>
    <row r="3716" s="379" customFormat="1" customHeight="1" spans="6:7">
      <c r="F3716" s="385"/>
      <c r="G3716" s="232"/>
    </row>
    <row r="3717" s="379" customFormat="1" customHeight="1" spans="6:7">
      <c r="F3717" s="385"/>
      <c r="G3717" s="232"/>
    </row>
    <row r="3718" s="379" customFormat="1" customHeight="1" spans="6:7">
      <c r="F3718" s="385"/>
      <c r="G3718" s="232"/>
    </row>
    <row r="3719" s="379" customFormat="1" customHeight="1" spans="6:7">
      <c r="F3719" s="385"/>
      <c r="G3719" s="232"/>
    </row>
    <row r="3720" s="379" customFormat="1" customHeight="1" spans="6:7">
      <c r="F3720" s="385"/>
      <c r="G3720" s="232"/>
    </row>
    <row r="3721" s="379" customFormat="1" customHeight="1" spans="6:7">
      <c r="F3721" s="385"/>
      <c r="G3721" s="232"/>
    </row>
    <row r="3722" s="379" customFormat="1" customHeight="1" spans="6:7">
      <c r="F3722" s="385"/>
      <c r="G3722" s="232"/>
    </row>
    <row r="3723" s="379" customFormat="1" customHeight="1" spans="6:7">
      <c r="F3723" s="385"/>
      <c r="G3723" s="232"/>
    </row>
    <row r="3724" s="379" customFormat="1" customHeight="1" spans="6:7">
      <c r="F3724" s="385"/>
      <c r="G3724" s="232"/>
    </row>
    <row r="3725" s="379" customFormat="1" customHeight="1" spans="6:7">
      <c r="F3725" s="385"/>
      <c r="G3725" s="232"/>
    </row>
    <row r="3726" s="379" customFormat="1" customHeight="1" spans="6:7">
      <c r="F3726" s="385"/>
      <c r="G3726" s="232"/>
    </row>
    <row r="3727" s="379" customFormat="1" customHeight="1" spans="6:7">
      <c r="F3727" s="385"/>
      <c r="G3727" s="232"/>
    </row>
    <row r="3728" s="379" customFormat="1" customHeight="1" spans="6:7">
      <c r="F3728" s="385"/>
      <c r="G3728" s="232"/>
    </row>
    <row r="3729" s="379" customFormat="1" customHeight="1" spans="6:7">
      <c r="F3729" s="385"/>
      <c r="G3729" s="232"/>
    </row>
    <row r="3730" s="379" customFormat="1" customHeight="1" spans="6:7">
      <c r="F3730" s="385"/>
      <c r="G3730" s="232"/>
    </row>
    <row r="3731" s="379" customFormat="1" customHeight="1" spans="6:7">
      <c r="F3731" s="385"/>
      <c r="G3731" s="232"/>
    </row>
    <row r="3732" s="379" customFormat="1" customHeight="1" spans="6:7">
      <c r="F3732" s="385"/>
      <c r="G3732" s="232"/>
    </row>
    <row r="3733" s="379" customFormat="1" customHeight="1" spans="6:7">
      <c r="F3733" s="385"/>
      <c r="G3733" s="232"/>
    </row>
    <row r="3734" s="379" customFormat="1" customHeight="1" spans="6:7">
      <c r="F3734" s="385"/>
      <c r="G3734" s="232"/>
    </row>
    <row r="3735" s="379" customFormat="1" customHeight="1" spans="6:7">
      <c r="F3735" s="385"/>
      <c r="G3735" s="232"/>
    </row>
    <row r="3736" s="379" customFormat="1" customHeight="1" spans="6:7">
      <c r="F3736" s="385"/>
      <c r="G3736" s="232"/>
    </row>
    <row r="3737" s="379" customFormat="1" customHeight="1" spans="6:7">
      <c r="F3737" s="385"/>
      <c r="G3737" s="232"/>
    </row>
    <row r="3738" s="379" customFormat="1" customHeight="1" spans="6:7">
      <c r="F3738" s="385"/>
      <c r="G3738" s="232"/>
    </row>
    <row r="3739" s="379" customFormat="1" customHeight="1" spans="6:7">
      <c r="F3739" s="385"/>
      <c r="G3739" s="232"/>
    </row>
    <row r="3740" s="379" customFormat="1" customHeight="1" spans="6:7">
      <c r="F3740" s="385"/>
      <c r="G3740" s="232"/>
    </row>
    <row r="3741" s="379" customFormat="1" customHeight="1" spans="6:7">
      <c r="F3741" s="385"/>
      <c r="G3741" s="232"/>
    </row>
    <row r="3742" s="379" customFormat="1" customHeight="1" spans="6:7">
      <c r="F3742" s="385"/>
      <c r="G3742" s="232"/>
    </row>
    <row r="3743" s="379" customFormat="1" customHeight="1" spans="6:7">
      <c r="F3743" s="385"/>
      <c r="G3743" s="232"/>
    </row>
    <row r="3744" s="379" customFormat="1" customHeight="1" spans="6:7">
      <c r="F3744" s="385"/>
      <c r="G3744" s="232"/>
    </row>
    <row r="3745" s="379" customFormat="1" customHeight="1" spans="6:7">
      <c r="F3745" s="385"/>
      <c r="G3745" s="232"/>
    </row>
    <row r="3746" s="379" customFormat="1" customHeight="1" spans="6:7">
      <c r="F3746" s="385"/>
      <c r="G3746" s="232"/>
    </row>
    <row r="3747" s="379" customFormat="1" customHeight="1" spans="6:7">
      <c r="F3747" s="385"/>
      <c r="G3747" s="232"/>
    </row>
    <row r="3748" s="379" customFormat="1" customHeight="1" spans="6:7">
      <c r="F3748" s="385"/>
      <c r="G3748" s="232"/>
    </row>
    <row r="3749" s="379" customFormat="1" customHeight="1" spans="6:7">
      <c r="F3749" s="385"/>
      <c r="G3749" s="232"/>
    </row>
    <row r="3750" s="379" customFormat="1" customHeight="1" spans="6:7">
      <c r="F3750" s="385"/>
      <c r="G3750" s="232"/>
    </row>
    <row r="3751" s="379" customFormat="1" customHeight="1" spans="6:7">
      <c r="F3751" s="385"/>
      <c r="G3751" s="232"/>
    </row>
    <row r="3752" s="379" customFormat="1" customHeight="1" spans="6:7">
      <c r="F3752" s="385"/>
      <c r="G3752" s="232"/>
    </row>
    <row r="3753" s="379" customFormat="1" customHeight="1" spans="6:7">
      <c r="F3753" s="385"/>
      <c r="G3753" s="232"/>
    </row>
    <row r="3754" s="379" customFormat="1" customHeight="1" spans="6:7">
      <c r="F3754" s="385"/>
      <c r="G3754" s="232"/>
    </row>
    <row r="3755" s="379" customFormat="1" customHeight="1" spans="6:7">
      <c r="F3755" s="385"/>
      <c r="G3755" s="232"/>
    </row>
    <row r="3756" s="379" customFormat="1" customHeight="1" spans="6:7">
      <c r="F3756" s="385"/>
      <c r="G3756" s="232"/>
    </row>
    <row r="3757" s="379" customFormat="1" customHeight="1" spans="6:7">
      <c r="F3757" s="385"/>
      <c r="G3757" s="232"/>
    </row>
    <row r="3758" s="379" customFormat="1" customHeight="1" spans="6:7">
      <c r="F3758" s="385"/>
      <c r="G3758" s="232"/>
    </row>
    <row r="3759" s="379" customFormat="1" customHeight="1" spans="6:7">
      <c r="F3759" s="385"/>
      <c r="G3759" s="232"/>
    </row>
    <row r="3760" s="379" customFormat="1" customHeight="1" spans="6:7">
      <c r="F3760" s="385"/>
      <c r="G3760" s="232"/>
    </row>
    <row r="3761" s="379" customFormat="1" customHeight="1" spans="6:7">
      <c r="F3761" s="385"/>
      <c r="G3761" s="232"/>
    </row>
    <row r="3762" s="379" customFormat="1" customHeight="1" spans="6:7">
      <c r="F3762" s="385"/>
      <c r="G3762" s="232"/>
    </row>
    <row r="3763" s="379" customFormat="1" customHeight="1" spans="6:7">
      <c r="F3763" s="385"/>
      <c r="G3763" s="232"/>
    </row>
    <row r="3764" s="379" customFormat="1" customHeight="1" spans="6:7">
      <c r="F3764" s="385"/>
      <c r="G3764" s="232"/>
    </row>
    <row r="3765" s="379" customFormat="1" customHeight="1" spans="6:7">
      <c r="F3765" s="385"/>
      <c r="G3765" s="232"/>
    </row>
    <row r="3766" s="379" customFormat="1" customHeight="1" spans="6:7">
      <c r="F3766" s="385"/>
      <c r="G3766" s="232"/>
    </row>
    <row r="3767" s="379" customFormat="1" customHeight="1" spans="6:7">
      <c r="F3767" s="385"/>
      <c r="G3767" s="232"/>
    </row>
    <row r="3768" s="379" customFormat="1" customHeight="1" spans="6:7">
      <c r="F3768" s="385"/>
      <c r="G3768" s="232"/>
    </row>
    <row r="3769" s="379" customFormat="1" customHeight="1" spans="6:7">
      <c r="F3769" s="385"/>
      <c r="G3769" s="232"/>
    </row>
    <row r="3770" s="379" customFormat="1" customHeight="1" spans="6:7">
      <c r="F3770" s="385"/>
      <c r="G3770" s="232"/>
    </row>
    <row r="3771" s="379" customFormat="1" customHeight="1" spans="6:7">
      <c r="F3771" s="385"/>
      <c r="G3771" s="232"/>
    </row>
    <row r="3772" s="379" customFormat="1" customHeight="1" spans="6:7">
      <c r="F3772" s="385"/>
      <c r="G3772" s="232"/>
    </row>
    <row r="3773" s="379" customFormat="1" customHeight="1" spans="6:7">
      <c r="F3773" s="385"/>
      <c r="G3773" s="232"/>
    </row>
    <row r="3774" s="379" customFormat="1" customHeight="1" spans="6:7">
      <c r="F3774" s="385"/>
      <c r="G3774" s="232"/>
    </row>
    <row r="3775" s="379" customFormat="1" customHeight="1" spans="6:7">
      <c r="F3775" s="385"/>
      <c r="G3775" s="232"/>
    </row>
    <row r="3776" s="379" customFormat="1" customHeight="1" spans="6:7">
      <c r="F3776" s="385"/>
      <c r="G3776" s="232"/>
    </row>
    <row r="3777" s="379" customFormat="1" customHeight="1" spans="6:7">
      <c r="F3777" s="385"/>
      <c r="G3777" s="232"/>
    </row>
    <row r="3778" s="379" customFormat="1" customHeight="1" spans="6:7">
      <c r="F3778" s="385"/>
      <c r="G3778" s="232"/>
    </row>
    <row r="3779" s="379" customFormat="1" customHeight="1" spans="6:7">
      <c r="F3779" s="385"/>
      <c r="G3779" s="232"/>
    </row>
    <row r="3780" s="379" customFormat="1" customHeight="1" spans="6:7">
      <c r="F3780" s="385"/>
      <c r="G3780" s="232"/>
    </row>
    <row r="3781" s="379" customFormat="1" customHeight="1" spans="6:7">
      <c r="F3781" s="385"/>
      <c r="G3781" s="232"/>
    </row>
    <row r="3782" s="379" customFormat="1" customHeight="1" spans="6:7">
      <c r="F3782" s="385"/>
      <c r="G3782" s="232"/>
    </row>
    <row r="3783" s="379" customFormat="1" customHeight="1" spans="6:7">
      <c r="F3783" s="385"/>
      <c r="G3783" s="232"/>
    </row>
    <row r="3784" s="379" customFormat="1" customHeight="1" spans="6:7">
      <c r="F3784" s="385"/>
      <c r="G3784" s="232"/>
    </row>
    <row r="3785" s="379" customFormat="1" customHeight="1" spans="6:7">
      <c r="F3785" s="385"/>
      <c r="G3785" s="232"/>
    </row>
    <row r="3786" s="379" customFormat="1" customHeight="1" spans="6:7">
      <c r="F3786" s="385"/>
      <c r="G3786" s="232"/>
    </row>
    <row r="3787" s="379" customFormat="1" customHeight="1" spans="6:7">
      <c r="F3787" s="385"/>
      <c r="G3787" s="232"/>
    </row>
    <row r="3788" s="379" customFormat="1" customHeight="1" spans="6:7">
      <c r="F3788" s="385"/>
      <c r="G3788" s="232"/>
    </row>
    <row r="3789" s="379" customFormat="1" customHeight="1" spans="6:7">
      <c r="F3789" s="385"/>
      <c r="G3789" s="232"/>
    </row>
    <row r="3790" s="379" customFormat="1" customHeight="1" spans="6:7">
      <c r="F3790" s="385"/>
      <c r="G3790" s="232"/>
    </row>
    <row r="3791" s="379" customFormat="1" customHeight="1" spans="6:7">
      <c r="F3791" s="385"/>
      <c r="G3791" s="232"/>
    </row>
    <row r="3792" s="379" customFormat="1" customHeight="1" spans="6:7">
      <c r="F3792" s="385"/>
      <c r="G3792" s="232"/>
    </row>
    <row r="3793" s="379" customFormat="1" customHeight="1" spans="6:7">
      <c r="F3793" s="385"/>
      <c r="G3793" s="232"/>
    </row>
    <row r="3794" s="379" customFormat="1" customHeight="1" spans="6:7">
      <c r="F3794" s="385"/>
      <c r="G3794" s="232"/>
    </row>
    <row r="3795" s="379" customFormat="1" customHeight="1" spans="6:7">
      <c r="F3795" s="385"/>
      <c r="G3795" s="232"/>
    </row>
    <row r="3796" s="379" customFormat="1" customHeight="1" spans="6:7">
      <c r="F3796" s="385"/>
      <c r="G3796" s="232"/>
    </row>
    <row r="3797" s="379" customFormat="1" customHeight="1" spans="6:7">
      <c r="F3797" s="385"/>
      <c r="G3797" s="232"/>
    </row>
    <row r="3798" s="379" customFormat="1" customHeight="1" spans="6:7">
      <c r="F3798" s="385"/>
      <c r="G3798" s="232"/>
    </row>
    <row r="3799" s="379" customFormat="1" customHeight="1" spans="6:7">
      <c r="F3799" s="385"/>
      <c r="G3799" s="232"/>
    </row>
    <row r="3800" s="379" customFormat="1" customHeight="1" spans="6:7">
      <c r="F3800" s="385"/>
      <c r="G3800" s="232"/>
    </row>
    <row r="3801" s="379" customFormat="1" customHeight="1" spans="6:7">
      <c r="F3801" s="385"/>
      <c r="G3801" s="232"/>
    </row>
    <row r="3802" s="379" customFormat="1" customHeight="1" spans="6:7">
      <c r="F3802" s="385"/>
      <c r="G3802" s="232"/>
    </row>
    <row r="3803" s="379" customFormat="1" customHeight="1" spans="6:7">
      <c r="F3803" s="385"/>
      <c r="G3803" s="232"/>
    </row>
    <row r="3804" s="379" customFormat="1" customHeight="1" spans="6:7">
      <c r="F3804" s="385"/>
      <c r="G3804" s="232"/>
    </row>
    <row r="3805" s="379" customFormat="1" customHeight="1" spans="6:7">
      <c r="F3805" s="385"/>
      <c r="G3805" s="232"/>
    </row>
    <row r="3806" s="379" customFormat="1" customHeight="1" spans="6:7">
      <c r="F3806" s="385"/>
      <c r="G3806" s="232"/>
    </row>
    <row r="3807" s="379" customFormat="1" customHeight="1" spans="6:7">
      <c r="F3807" s="385"/>
      <c r="G3807" s="232"/>
    </row>
    <row r="3808" s="379" customFormat="1" customHeight="1" spans="6:7">
      <c r="F3808" s="385"/>
      <c r="G3808" s="232"/>
    </row>
    <row r="3809" s="379" customFormat="1" customHeight="1" spans="6:7">
      <c r="F3809" s="385"/>
      <c r="G3809" s="232"/>
    </row>
    <row r="3810" s="379" customFormat="1" customHeight="1" spans="6:7">
      <c r="F3810" s="385"/>
      <c r="G3810" s="232"/>
    </row>
    <row r="3811" s="379" customFormat="1" customHeight="1" spans="6:7">
      <c r="F3811" s="385"/>
      <c r="G3811" s="232"/>
    </row>
    <row r="3812" s="379" customFormat="1" customHeight="1" spans="6:7">
      <c r="F3812" s="385"/>
      <c r="G3812" s="232"/>
    </row>
    <row r="3813" s="379" customFormat="1" customHeight="1" spans="6:7">
      <c r="F3813" s="385"/>
      <c r="G3813" s="232"/>
    </row>
    <row r="3814" s="379" customFormat="1" customHeight="1" spans="6:7">
      <c r="F3814" s="385"/>
      <c r="G3814" s="232"/>
    </row>
    <row r="3815" s="379" customFormat="1" customHeight="1" spans="6:7">
      <c r="F3815" s="385"/>
      <c r="G3815" s="232"/>
    </row>
    <row r="3816" s="379" customFormat="1" customHeight="1" spans="6:7">
      <c r="F3816" s="385"/>
      <c r="G3816" s="232"/>
    </row>
    <row r="3817" s="379" customFormat="1" customHeight="1" spans="6:7">
      <c r="F3817" s="385"/>
      <c r="G3817" s="232"/>
    </row>
    <row r="3818" s="379" customFormat="1" customHeight="1" spans="6:7">
      <c r="F3818" s="385"/>
      <c r="G3818" s="232"/>
    </row>
    <row r="3819" s="379" customFormat="1" customHeight="1" spans="6:7">
      <c r="F3819" s="385"/>
      <c r="G3819" s="232"/>
    </row>
    <row r="3820" s="379" customFormat="1" customHeight="1" spans="6:7">
      <c r="F3820" s="385"/>
      <c r="G3820" s="232"/>
    </row>
    <row r="3821" s="379" customFormat="1" customHeight="1" spans="6:7">
      <c r="F3821" s="385"/>
      <c r="G3821" s="232"/>
    </row>
    <row r="3822" s="379" customFormat="1" customHeight="1" spans="6:7">
      <c r="F3822" s="385"/>
      <c r="G3822" s="232"/>
    </row>
    <row r="3823" s="379" customFormat="1" customHeight="1" spans="6:7">
      <c r="F3823" s="385"/>
      <c r="G3823" s="232"/>
    </row>
    <row r="3824" s="379" customFormat="1" customHeight="1" spans="6:7">
      <c r="F3824" s="385"/>
      <c r="G3824" s="232"/>
    </row>
    <row r="3825" s="379" customFormat="1" customHeight="1" spans="6:7">
      <c r="F3825" s="385"/>
      <c r="G3825" s="232"/>
    </row>
    <row r="3826" s="379" customFormat="1" customHeight="1" spans="6:7">
      <c r="F3826" s="385"/>
      <c r="G3826" s="232"/>
    </row>
    <row r="3827" s="379" customFormat="1" customHeight="1" spans="6:7">
      <c r="F3827" s="385"/>
      <c r="G3827" s="232"/>
    </row>
    <row r="3828" s="379" customFormat="1" customHeight="1" spans="6:7">
      <c r="F3828" s="385"/>
      <c r="G3828" s="232"/>
    </row>
    <row r="3829" s="379" customFormat="1" customHeight="1" spans="6:7">
      <c r="F3829" s="385"/>
      <c r="G3829" s="232"/>
    </row>
    <row r="3830" s="379" customFormat="1" customHeight="1" spans="6:7">
      <c r="F3830" s="385"/>
      <c r="G3830" s="232"/>
    </row>
    <row r="3831" s="379" customFormat="1" customHeight="1" spans="6:7">
      <c r="F3831" s="385"/>
      <c r="G3831" s="232"/>
    </row>
    <row r="3832" s="379" customFormat="1" customHeight="1" spans="6:7">
      <c r="F3832" s="385"/>
      <c r="G3832" s="232"/>
    </row>
    <row r="3833" s="379" customFormat="1" customHeight="1" spans="6:7">
      <c r="F3833" s="385"/>
      <c r="G3833" s="232"/>
    </row>
    <row r="3834" s="379" customFormat="1" customHeight="1" spans="6:7">
      <c r="F3834" s="385"/>
      <c r="G3834" s="232"/>
    </row>
    <row r="3835" s="379" customFormat="1" customHeight="1" spans="6:7">
      <c r="F3835" s="385"/>
      <c r="G3835" s="232"/>
    </row>
    <row r="3836" s="379" customFormat="1" customHeight="1" spans="6:7">
      <c r="F3836" s="385"/>
      <c r="G3836" s="232"/>
    </row>
    <row r="3837" s="379" customFormat="1" customHeight="1" spans="6:7">
      <c r="F3837" s="385"/>
      <c r="G3837" s="232"/>
    </row>
    <row r="3838" s="379" customFormat="1" customHeight="1" spans="6:7">
      <c r="F3838" s="385"/>
      <c r="G3838" s="232"/>
    </row>
    <row r="3839" s="379" customFormat="1" customHeight="1" spans="6:7">
      <c r="F3839" s="385"/>
      <c r="G3839" s="232"/>
    </row>
    <row r="3840" s="379" customFormat="1" customHeight="1" spans="6:7">
      <c r="F3840" s="385"/>
      <c r="G3840" s="232"/>
    </row>
    <row r="3841" s="379" customFormat="1" customHeight="1" spans="6:7">
      <c r="F3841" s="385"/>
      <c r="G3841" s="232"/>
    </row>
    <row r="3842" s="379" customFormat="1" customHeight="1" spans="6:7">
      <c r="F3842" s="385"/>
      <c r="G3842" s="232"/>
    </row>
    <row r="3843" s="379" customFormat="1" customHeight="1" spans="6:7">
      <c r="F3843" s="385"/>
      <c r="G3843" s="232"/>
    </row>
    <row r="3844" s="379" customFormat="1" customHeight="1" spans="6:7">
      <c r="F3844" s="385"/>
      <c r="G3844" s="232"/>
    </row>
    <row r="3845" s="379" customFormat="1" customHeight="1" spans="6:7">
      <c r="F3845" s="385"/>
      <c r="G3845" s="232"/>
    </row>
    <row r="3846" s="379" customFormat="1" customHeight="1" spans="6:7">
      <c r="F3846" s="385"/>
      <c r="G3846" s="232"/>
    </row>
    <row r="3847" s="379" customFormat="1" customHeight="1" spans="6:7">
      <c r="F3847" s="385"/>
      <c r="G3847" s="232"/>
    </row>
    <row r="3848" s="379" customFormat="1" customHeight="1" spans="6:7">
      <c r="F3848" s="385"/>
      <c r="G3848" s="232"/>
    </row>
    <row r="3849" s="379" customFormat="1" customHeight="1" spans="6:7">
      <c r="F3849" s="385"/>
      <c r="G3849" s="232"/>
    </row>
    <row r="3850" s="379" customFormat="1" customHeight="1" spans="6:7">
      <c r="F3850" s="385"/>
      <c r="G3850" s="232"/>
    </row>
    <row r="3851" s="379" customFormat="1" customHeight="1" spans="6:7">
      <c r="F3851" s="385"/>
      <c r="G3851" s="232"/>
    </row>
    <row r="3852" s="379" customFormat="1" customHeight="1" spans="6:7">
      <c r="F3852" s="385"/>
      <c r="G3852" s="232"/>
    </row>
    <row r="3853" s="379" customFormat="1" customHeight="1" spans="6:7">
      <c r="F3853" s="385"/>
      <c r="G3853" s="232"/>
    </row>
    <row r="3854" s="379" customFormat="1" customHeight="1" spans="6:7">
      <c r="F3854" s="385"/>
      <c r="G3854" s="232"/>
    </row>
    <row r="3855" s="379" customFormat="1" customHeight="1" spans="6:7">
      <c r="F3855" s="385"/>
      <c r="G3855" s="232"/>
    </row>
    <row r="3856" s="379" customFormat="1" customHeight="1" spans="6:7">
      <c r="F3856" s="385"/>
      <c r="G3856" s="232"/>
    </row>
    <row r="3857" s="379" customFormat="1" customHeight="1" spans="6:7">
      <c r="F3857" s="385"/>
      <c r="G3857" s="232"/>
    </row>
    <row r="3858" s="379" customFormat="1" customHeight="1" spans="6:7">
      <c r="F3858" s="385"/>
      <c r="G3858" s="232"/>
    </row>
    <row r="3859" s="379" customFormat="1" customHeight="1" spans="6:7">
      <c r="F3859" s="385"/>
      <c r="G3859" s="232"/>
    </row>
    <row r="3860" s="379" customFormat="1" customHeight="1" spans="6:7">
      <c r="F3860" s="385"/>
      <c r="G3860" s="232"/>
    </row>
    <row r="3861" s="379" customFormat="1" customHeight="1" spans="6:7">
      <c r="F3861" s="385"/>
      <c r="G3861" s="232"/>
    </row>
    <row r="3862" s="379" customFormat="1" customHeight="1" spans="6:7">
      <c r="F3862" s="385"/>
      <c r="G3862" s="232"/>
    </row>
    <row r="3863" s="379" customFormat="1" customHeight="1" spans="6:7">
      <c r="F3863" s="385"/>
      <c r="G3863" s="232"/>
    </row>
    <row r="3864" s="379" customFormat="1" customHeight="1" spans="6:7">
      <c r="F3864" s="385"/>
      <c r="G3864" s="232"/>
    </row>
    <row r="3865" s="379" customFormat="1" customHeight="1" spans="6:7">
      <c r="F3865" s="385"/>
      <c r="G3865" s="232"/>
    </row>
    <row r="3866" s="379" customFormat="1" customHeight="1" spans="6:7">
      <c r="F3866" s="385"/>
      <c r="G3866" s="232"/>
    </row>
    <row r="3867" s="379" customFormat="1" customHeight="1" spans="6:7">
      <c r="F3867" s="385"/>
      <c r="G3867" s="232"/>
    </row>
    <row r="3868" s="379" customFormat="1" customHeight="1" spans="6:7">
      <c r="F3868" s="385"/>
      <c r="G3868" s="232"/>
    </row>
    <row r="3869" s="379" customFormat="1" customHeight="1" spans="6:7">
      <c r="F3869" s="385"/>
      <c r="G3869" s="232"/>
    </row>
    <row r="3870" s="379" customFormat="1" customHeight="1" spans="6:7">
      <c r="F3870" s="385"/>
      <c r="G3870" s="232"/>
    </row>
    <row r="3871" s="379" customFormat="1" customHeight="1" spans="6:7">
      <c r="F3871" s="385"/>
      <c r="G3871" s="232"/>
    </row>
    <row r="3872" s="379" customFormat="1" customHeight="1" spans="6:7">
      <c r="F3872" s="385"/>
      <c r="G3872" s="232"/>
    </row>
    <row r="3873" s="379" customFormat="1" customHeight="1" spans="6:7">
      <c r="F3873" s="385"/>
      <c r="G3873" s="232"/>
    </row>
    <row r="3874" s="379" customFormat="1" customHeight="1" spans="6:7">
      <c r="F3874" s="385"/>
      <c r="G3874" s="232"/>
    </row>
    <row r="3875" s="379" customFormat="1" customHeight="1" spans="6:7">
      <c r="F3875" s="385"/>
      <c r="G3875" s="232"/>
    </row>
    <row r="3876" s="379" customFormat="1" customHeight="1" spans="6:7">
      <c r="F3876" s="385"/>
      <c r="G3876" s="232"/>
    </row>
    <row r="3877" s="379" customFormat="1" customHeight="1" spans="6:7">
      <c r="F3877" s="385"/>
      <c r="G3877" s="232"/>
    </row>
    <row r="3878" s="379" customFormat="1" customHeight="1" spans="6:7">
      <c r="F3878" s="385"/>
      <c r="G3878" s="232"/>
    </row>
    <row r="3879" s="379" customFormat="1" customHeight="1" spans="6:7">
      <c r="F3879" s="385"/>
      <c r="G3879" s="232"/>
    </row>
    <row r="3880" s="379" customFormat="1" customHeight="1" spans="6:7">
      <c r="F3880" s="385"/>
      <c r="G3880" s="232"/>
    </row>
    <row r="3881" s="379" customFormat="1" customHeight="1" spans="6:7">
      <c r="F3881" s="385"/>
      <c r="G3881" s="232"/>
    </row>
    <row r="3882" s="379" customFormat="1" customHeight="1" spans="6:7">
      <c r="F3882" s="385"/>
      <c r="G3882" s="232"/>
    </row>
    <row r="3883" s="379" customFormat="1" customHeight="1" spans="6:7">
      <c r="F3883" s="385"/>
      <c r="G3883" s="232"/>
    </row>
    <row r="3884" s="379" customFormat="1" customHeight="1" spans="6:7">
      <c r="F3884" s="385"/>
      <c r="G3884" s="232"/>
    </row>
    <row r="3885" s="379" customFormat="1" customHeight="1" spans="6:7">
      <c r="F3885" s="385"/>
      <c r="G3885" s="232"/>
    </row>
    <row r="3886" s="379" customFormat="1" customHeight="1" spans="6:7">
      <c r="F3886" s="385"/>
      <c r="G3886" s="232"/>
    </row>
    <row r="3887" s="379" customFormat="1" customHeight="1" spans="6:7">
      <c r="F3887" s="385"/>
      <c r="G3887" s="232"/>
    </row>
    <row r="3888" s="379" customFormat="1" customHeight="1" spans="6:7">
      <c r="F3888" s="385"/>
      <c r="G3888" s="232"/>
    </row>
    <row r="3889" s="379" customFormat="1" customHeight="1" spans="6:7">
      <c r="F3889" s="385"/>
      <c r="G3889" s="232"/>
    </row>
    <row r="3890" s="379" customFormat="1" customHeight="1" spans="6:7">
      <c r="F3890" s="385"/>
      <c r="G3890" s="232"/>
    </row>
    <row r="3891" s="379" customFormat="1" customHeight="1" spans="6:7">
      <c r="F3891" s="385"/>
      <c r="G3891" s="232"/>
    </row>
    <row r="3892" s="379" customFormat="1" customHeight="1" spans="6:7">
      <c r="F3892" s="385"/>
      <c r="G3892" s="232"/>
    </row>
    <row r="3893" s="379" customFormat="1" customHeight="1" spans="6:7">
      <c r="F3893" s="385"/>
      <c r="G3893" s="232"/>
    </row>
    <row r="3894" s="379" customFormat="1" customHeight="1" spans="6:7">
      <c r="F3894" s="385"/>
      <c r="G3894" s="232"/>
    </row>
    <row r="3895" s="379" customFormat="1" customHeight="1" spans="6:7">
      <c r="F3895" s="385"/>
      <c r="G3895" s="232"/>
    </row>
    <row r="3896" s="379" customFormat="1" customHeight="1" spans="6:7">
      <c r="F3896" s="385"/>
      <c r="G3896" s="232"/>
    </row>
    <row r="3897" s="379" customFormat="1" customHeight="1" spans="6:7">
      <c r="F3897" s="385"/>
      <c r="G3897" s="232"/>
    </row>
    <row r="3898" s="379" customFormat="1" customHeight="1" spans="6:7">
      <c r="F3898" s="385"/>
      <c r="G3898" s="232"/>
    </row>
    <row r="3899" s="379" customFormat="1" customHeight="1" spans="6:7">
      <c r="F3899" s="385"/>
      <c r="G3899" s="232"/>
    </row>
    <row r="3900" s="379" customFormat="1" customHeight="1" spans="6:7">
      <c r="F3900" s="385"/>
      <c r="G3900" s="232"/>
    </row>
    <row r="3901" s="379" customFormat="1" customHeight="1" spans="6:7">
      <c r="F3901" s="385"/>
      <c r="G3901" s="232"/>
    </row>
    <row r="3902" s="379" customFormat="1" customHeight="1" spans="6:7">
      <c r="F3902" s="385"/>
      <c r="G3902" s="232"/>
    </row>
    <row r="3903" s="379" customFormat="1" customHeight="1" spans="6:7">
      <c r="F3903" s="385"/>
      <c r="G3903" s="232"/>
    </row>
    <row r="3904" s="379" customFormat="1" customHeight="1" spans="6:7">
      <c r="F3904" s="385"/>
      <c r="G3904" s="232"/>
    </row>
    <row r="3905" s="379" customFormat="1" customHeight="1" spans="6:7">
      <c r="F3905" s="385"/>
      <c r="G3905" s="232"/>
    </row>
    <row r="3906" s="379" customFormat="1" customHeight="1" spans="6:7">
      <c r="F3906" s="385"/>
      <c r="G3906" s="232"/>
    </row>
    <row r="3907" s="379" customFormat="1" customHeight="1" spans="6:7">
      <c r="F3907" s="385"/>
      <c r="G3907" s="232"/>
    </row>
    <row r="3908" s="379" customFormat="1" customHeight="1" spans="6:7">
      <c r="F3908" s="385"/>
      <c r="G3908" s="232"/>
    </row>
    <row r="3909" s="379" customFormat="1" customHeight="1" spans="6:7">
      <c r="F3909" s="385"/>
      <c r="G3909" s="232"/>
    </row>
    <row r="3910" s="379" customFormat="1" customHeight="1" spans="6:7">
      <c r="F3910" s="385"/>
      <c r="G3910" s="232"/>
    </row>
    <row r="3911" s="379" customFormat="1" customHeight="1" spans="6:7">
      <c r="F3911" s="385"/>
      <c r="G3911" s="232"/>
    </row>
    <row r="3912" s="379" customFormat="1" customHeight="1" spans="6:7">
      <c r="F3912" s="385"/>
      <c r="G3912" s="232"/>
    </row>
    <row r="3913" s="379" customFormat="1" customHeight="1" spans="6:7">
      <c r="F3913" s="385"/>
      <c r="G3913" s="232"/>
    </row>
    <row r="3914" s="379" customFormat="1" customHeight="1" spans="6:7">
      <c r="F3914" s="385"/>
      <c r="G3914" s="232"/>
    </row>
    <row r="3915" s="379" customFormat="1" customHeight="1" spans="6:7">
      <c r="F3915" s="385"/>
      <c r="G3915" s="232"/>
    </row>
    <row r="3916" s="379" customFormat="1" customHeight="1" spans="6:7">
      <c r="F3916" s="385"/>
      <c r="G3916" s="232"/>
    </row>
    <row r="3917" s="379" customFormat="1" customHeight="1" spans="6:7">
      <c r="F3917" s="385"/>
      <c r="G3917" s="232"/>
    </row>
    <row r="3918" s="379" customFormat="1" customHeight="1" spans="6:7">
      <c r="F3918" s="385"/>
      <c r="G3918" s="232"/>
    </row>
    <row r="3919" s="379" customFormat="1" customHeight="1" spans="6:7">
      <c r="F3919" s="385"/>
      <c r="G3919" s="232"/>
    </row>
    <row r="3920" s="379" customFormat="1" customHeight="1" spans="6:7">
      <c r="F3920" s="385"/>
      <c r="G3920" s="232"/>
    </row>
    <row r="3921" s="379" customFormat="1" customHeight="1" spans="6:7">
      <c r="F3921" s="385"/>
      <c r="G3921" s="232"/>
    </row>
    <row r="3922" s="379" customFormat="1" customHeight="1" spans="6:7">
      <c r="F3922" s="385"/>
      <c r="G3922" s="232"/>
    </row>
    <row r="3923" s="379" customFormat="1" customHeight="1" spans="6:7">
      <c r="F3923" s="385"/>
      <c r="G3923" s="232"/>
    </row>
    <row r="3924" s="379" customFormat="1" customHeight="1" spans="6:7">
      <c r="F3924" s="385"/>
      <c r="G3924" s="232"/>
    </row>
    <row r="3925" s="379" customFormat="1" customHeight="1" spans="6:7">
      <c r="F3925" s="385"/>
      <c r="G3925" s="232"/>
    </row>
    <row r="3926" s="379" customFormat="1" customHeight="1" spans="6:7">
      <c r="F3926" s="385"/>
      <c r="G3926" s="232"/>
    </row>
    <row r="3927" s="379" customFormat="1" customHeight="1" spans="6:7">
      <c r="F3927" s="385"/>
      <c r="G3927" s="232"/>
    </row>
    <row r="3928" s="379" customFormat="1" customHeight="1" spans="6:7">
      <c r="F3928" s="385"/>
      <c r="G3928" s="232"/>
    </row>
    <row r="3929" s="379" customFormat="1" customHeight="1" spans="6:7">
      <c r="F3929" s="385"/>
      <c r="G3929" s="232"/>
    </row>
    <row r="3930" s="379" customFormat="1" customHeight="1" spans="6:7">
      <c r="F3930" s="385"/>
      <c r="G3930" s="232"/>
    </row>
    <row r="3931" s="379" customFormat="1" customHeight="1" spans="6:7">
      <c r="F3931" s="385"/>
      <c r="G3931" s="232"/>
    </row>
    <row r="3932" s="379" customFormat="1" customHeight="1" spans="6:7">
      <c r="F3932" s="385"/>
      <c r="G3932" s="232"/>
    </row>
    <row r="3933" s="379" customFormat="1" customHeight="1" spans="6:7">
      <c r="F3933" s="385"/>
      <c r="G3933" s="232"/>
    </row>
    <row r="3934" s="379" customFormat="1" customHeight="1" spans="6:7">
      <c r="F3934" s="385"/>
      <c r="G3934" s="232"/>
    </row>
    <row r="3935" s="379" customFormat="1" customHeight="1" spans="6:7">
      <c r="F3935" s="385"/>
      <c r="G3935" s="232"/>
    </row>
    <row r="3936" s="379" customFormat="1" customHeight="1" spans="6:7">
      <c r="F3936" s="385"/>
      <c r="G3936" s="232"/>
    </row>
    <row r="3937" s="379" customFormat="1" customHeight="1" spans="6:7">
      <c r="F3937" s="385"/>
      <c r="G3937" s="232"/>
    </row>
    <row r="3938" s="379" customFormat="1" customHeight="1" spans="6:7">
      <c r="F3938" s="385"/>
      <c r="G3938" s="232"/>
    </row>
    <row r="3939" s="379" customFormat="1" customHeight="1" spans="6:7">
      <c r="F3939" s="385"/>
      <c r="G3939" s="232"/>
    </row>
    <row r="3940" s="379" customFormat="1" customHeight="1" spans="6:7">
      <c r="F3940" s="385"/>
      <c r="G3940" s="232"/>
    </row>
    <row r="3941" s="379" customFormat="1" customHeight="1" spans="6:7">
      <c r="F3941" s="385"/>
      <c r="G3941" s="232"/>
    </row>
    <row r="3942" s="379" customFormat="1" customHeight="1" spans="6:7">
      <c r="F3942" s="385"/>
      <c r="G3942" s="232"/>
    </row>
    <row r="3943" s="379" customFormat="1" customHeight="1" spans="6:7">
      <c r="F3943" s="385"/>
      <c r="G3943" s="232"/>
    </row>
    <row r="3944" s="379" customFormat="1" customHeight="1" spans="6:7">
      <c r="F3944" s="385"/>
      <c r="G3944" s="232"/>
    </row>
    <row r="3945" s="379" customFormat="1" customHeight="1" spans="6:7">
      <c r="F3945" s="385"/>
      <c r="G3945" s="232"/>
    </row>
    <row r="3946" s="379" customFormat="1" customHeight="1" spans="6:7">
      <c r="F3946" s="385"/>
      <c r="G3946" s="232"/>
    </row>
    <row r="3947" s="379" customFormat="1" customHeight="1" spans="6:7">
      <c r="F3947" s="385"/>
      <c r="G3947" s="232"/>
    </row>
    <row r="3948" s="379" customFormat="1" customHeight="1" spans="6:7">
      <c r="F3948" s="385"/>
      <c r="G3948" s="232"/>
    </row>
    <row r="3949" s="379" customFormat="1" customHeight="1" spans="6:7">
      <c r="F3949" s="385"/>
      <c r="G3949" s="232"/>
    </row>
    <row r="3950" s="379" customFormat="1" customHeight="1" spans="6:7">
      <c r="F3950" s="385"/>
      <c r="G3950" s="232"/>
    </row>
    <row r="3951" s="379" customFormat="1" customHeight="1" spans="6:7">
      <c r="F3951" s="385"/>
      <c r="G3951" s="232"/>
    </row>
    <row r="3952" s="379" customFormat="1" customHeight="1" spans="6:7">
      <c r="F3952" s="385"/>
      <c r="G3952" s="232"/>
    </row>
    <row r="3953" s="379" customFormat="1" customHeight="1" spans="6:7">
      <c r="F3953" s="385"/>
      <c r="G3953" s="232"/>
    </row>
    <row r="3954" s="379" customFormat="1" customHeight="1" spans="6:7">
      <c r="F3954" s="385"/>
      <c r="G3954" s="232"/>
    </row>
    <row r="3955" s="379" customFormat="1" customHeight="1" spans="6:7">
      <c r="F3955" s="385"/>
      <c r="G3955" s="232"/>
    </row>
    <row r="3956" s="379" customFormat="1" customHeight="1" spans="6:7">
      <c r="F3956" s="385"/>
      <c r="G3956" s="232"/>
    </row>
    <row r="3957" s="379" customFormat="1" customHeight="1" spans="6:7">
      <c r="F3957" s="385"/>
      <c r="G3957" s="232"/>
    </row>
    <row r="3958" s="379" customFormat="1" customHeight="1" spans="6:7">
      <c r="F3958" s="385"/>
      <c r="G3958" s="232"/>
    </row>
    <row r="3959" s="379" customFormat="1" customHeight="1" spans="6:7">
      <c r="F3959" s="385"/>
      <c r="G3959" s="232"/>
    </row>
    <row r="3960" s="379" customFormat="1" customHeight="1" spans="6:7">
      <c r="F3960" s="385"/>
      <c r="G3960" s="232"/>
    </row>
    <row r="3961" s="379" customFormat="1" customHeight="1" spans="6:7">
      <c r="F3961" s="385"/>
      <c r="G3961" s="232"/>
    </row>
    <row r="3962" s="379" customFormat="1" customHeight="1" spans="6:7">
      <c r="F3962" s="385"/>
      <c r="G3962" s="232"/>
    </row>
    <row r="3963" s="379" customFormat="1" customHeight="1" spans="6:7">
      <c r="F3963" s="385"/>
      <c r="G3963" s="232"/>
    </row>
    <row r="3964" s="379" customFormat="1" customHeight="1" spans="6:7">
      <c r="F3964" s="385"/>
      <c r="G3964" s="232"/>
    </row>
    <row r="3965" s="379" customFormat="1" customHeight="1" spans="6:7">
      <c r="F3965" s="385"/>
      <c r="G3965" s="232"/>
    </row>
    <row r="3966" s="379" customFormat="1" customHeight="1" spans="6:7">
      <c r="F3966" s="385"/>
      <c r="G3966" s="232"/>
    </row>
    <row r="3967" s="379" customFormat="1" customHeight="1" spans="6:7">
      <c r="F3967" s="385"/>
      <c r="G3967" s="232"/>
    </row>
    <row r="3968" s="379" customFormat="1" customHeight="1" spans="6:7">
      <c r="F3968" s="385"/>
      <c r="G3968" s="232"/>
    </row>
    <row r="3969" s="379" customFormat="1" customHeight="1" spans="6:7">
      <c r="F3969" s="385"/>
      <c r="G3969" s="232"/>
    </row>
    <row r="3970" s="379" customFormat="1" customHeight="1" spans="6:7">
      <c r="F3970" s="385"/>
      <c r="G3970" s="232"/>
    </row>
    <row r="3971" s="379" customFormat="1" customHeight="1" spans="6:7">
      <c r="F3971" s="385"/>
      <c r="G3971" s="232"/>
    </row>
    <row r="3972" s="379" customFormat="1" customHeight="1" spans="6:7">
      <c r="F3972" s="385"/>
      <c r="G3972" s="232"/>
    </row>
    <row r="3973" s="379" customFormat="1" customHeight="1" spans="6:7">
      <c r="F3973" s="385"/>
      <c r="G3973" s="232"/>
    </row>
    <row r="3974" s="379" customFormat="1" customHeight="1" spans="6:7">
      <c r="F3974" s="385"/>
      <c r="G3974" s="232"/>
    </row>
    <row r="3975" s="379" customFormat="1" customHeight="1" spans="6:7">
      <c r="F3975" s="385"/>
      <c r="G3975" s="232"/>
    </row>
    <row r="3976" s="379" customFormat="1" customHeight="1" spans="6:7">
      <c r="F3976" s="385"/>
      <c r="G3976" s="232"/>
    </row>
    <row r="3977" s="379" customFormat="1" customHeight="1" spans="6:7">
      <c r="F3977" s="385"/>
      <c r="G3977" s="232"/>
    </row>
    <row r="3978" s="379" customFormat="1" customHeight="1" spans="6:7">
      <c r="F3978" s="385"/>
      <c r="G3978" s="232"/>
    </row>
    <row r="3979" s="379" customFormat="1" customHeight="1" spans="6:7">
      <c r="F3979" s="385"/>
      <c r="G3979" s="232"/>
    </row>
    <row r="3980" s="379" customFormat="1" customHeight="1" spans="6:7">
      <c r="F3980" s="385"/>
      <c r="G3980" s="232"/>
    </row>
    <row r="3981" s="379" customFormat="1" customHeight="1" spans="6:7">
      <c r="F3981" s="385"/>
      <c r="G3981" s="232"/>
    </row>
    <row r="3982" s="379" customFormat="1" customHeight="1" spans="6:7">
      <c r="F3982" s="385"/>
      <c r="G3982" s="232"/>
    </row>
    <row r="3983" s="379" customFormat="1" customHeight="1" spans="6:7">
      <c r="F3983" s="385"/>
      <c r="G3983" s="232"/>
    </row>
    <row r="3984" s="379" customFormat="1" customHeight="1" spans="6:7">
      <c r="F3984" s="385"/>
      <c r="G3984" s="232"/>
    </row>
    <row r="3985" s="379" customFormat="1" customHeight="1" spans="6:7">
      <c r="F3985" s="385"/>
      <c r="G3985" s="232"/>
    </row>
    <row r="3986" s="379" customFormat="1" customHeight="1" spans="6:7">
      <c r="F3986" s="385"/>
      <c r="G3986" s="232"/>
    </row>
    <row r="3987" s="379" customFormat="1" customHeight="1" spans="6:7">
      <c r="F3987" s="385"/>
      <c r="G3987" s="232"/>
    </row>
    <row r="3988" s="379" customFormat="1" customHeight="1" spans="6:7">
      <c r="F3988" s="385"/>
      <c r="G3988" s="232"/>
    </row>
    <row r="3989" s="379" customFormat="1" customHeight="1" spans="6:7">
      <c r="F3989" s="385"/>
      <c r="G3989" s="232"/>
    </row>
    <row r="3990" s="379" customFormat="1" customHeight="1" spans="6:7">
      <c r="F3990" s="385"/>
      <c r="G3990" s="232"/>
    </row>
    <row r="3991" s="379" customFormat="1" customHeight="1" spans="6:7">
      <c r="F3991" s="385"/>
      <c r="G3991" s="232"/>
    </row>
    <row r="3992" s="379" customFormat="1" customHeight="1" spans="6:7">
      <c r="F3992" s="385"/>
      <c r="G3992" s="232"/>
    </row>
    <row r="3993" s="379" customFormat="1" customHeight="1" spans="6:7">
      <c r="F3993" s="385"/>
      <c r="G3993" s="232"/>
    </row>
    <row r="3994" s="379" customFormat="1" customHeight="1" spans="6:7">
      <c r="F3994" s="385"/>
      <c r="G3994" s="232"/>
    </row>
    <row r="3995" s="379" customFormat="1" customHeight="1" spans="6:7">
      <c r="F3995" s="385"/>
      <c r="G3995" s="232"/>
    </row>
    <row r="3996" s="379" customFormat="1" customHeight="1" spans="6:7">
      <c r="F3996" s="385"/>
      <c r="G3996" s="232"/>
    </row>
    <row r="3997" s="379" customFormat="1" customHeight="1" spans="6:7">
      <c r="F3997" s="385"/>
      <c r="G3997" s="232"/>
    </row>
    <row r="3998" s="379" customFormat="1" customHeight="1" spans="6:7">
      <c r="F3998" s="385"/>
      <c r="G3998" s="232"/>
    </row>
    <row r="3999" s="379" customFormat="1" customHeight="1" spans="6:7">
      <c r="F3999" s="385"/>
      <c r="G3999" s="232"/>
    </row>
    <row r="4000" s="379" customFormat="1" customHeight="1" spans="6:7">
      <c r="F4000" s="385"/>
      <c r="G4000" s="232"/>
    </row>
    <row r="4001" s="379" customFormat="1" customHeight="1" spans="6:7">
      <c r="F4001" s="385"/>
      <c r="G4001" s="232"/>
    </row>
    <row r="4002" s="379" customFormat="1" customHeight="1" spans="6:7">
      <c r="F4002" s="385"/>
      <c r="G4002" s="232"/>
    </row>
    <row r="4003" s="379" customFormat="1" customHeight="1" spans="6:7">
      <c r="F4003" s="385"/>
      <c r="G4003" s="232"/>
    </row>
    <row r="4004" s="379" customFormat="1" customHeight="1" spans="6:7">
      <c r="F4004" s="385"/>
      <c r="G4004" s="232"/>
    </row>
    <row r="4005" s="379" customFormat="1" customHeight="1" spans="6:7">
      <c r="F4005" s="385"/>
      <c r="G4005" s="232"/>
    </row>
    <row r="4006" s="379" customFormat="1" customHeight="1" spans="6:7">
      <c r="F4006" s="385"/>
      <c r="G4006" s="232"/>
    </row>
    <row r="4007" s="379" customFormat="1" customHeight="1" spans="6:7">
      <c r="F4007" s="385"/>
      <c r="G4007" s="232"/>
    </row>
    <row r="4008" s="379" customFormat="1" customHeight="1" spans="6:7">
      <c r="F4008" s="385"/>
      <c r="G4008" s="232"/>
    </row>
    <row r="4009" s="379" customFormat="1" customHeight="1" spans="6:7">
      <c r="F4009" s="385"/>
      <c r="G4009" s="232"/>
    </row>
    <row r="4010" s="379" customFormat="1" customHeight="1" spans="6:7">
      <c r="F4010" s="385"/>
      <c r="G4010" s="232"/>
    </row>
    <row r="4011" s="379" customFormat="1" customHeight="1" spans="6:7">
      <c r="F4011" s="385"/>
      <c r="G4011" s="232"/>
    </row>
    <row r="4012" s="379" customFormat="1" customHeight="1" spans="6:7">
      <c r="F4012" s="385"/>
      <c r="G4012" s="232"/>
    </row>
    <row r="4013" s="379" customFormat="1" customHeight="1" spans="6:7">
      <c r="F4013" s="385"/>
      <c r="G4013" s="232"/>
    </row>
    <row r="4014" s="379" customFormat="1" customHeight="1" spans="6:7">
      <c r="F4014" s="385"/>
      <c r="G4014" s="232"/>
    </row>
    <row r="4015" s="379" customFormat="1" customHeight="1" spans="6:7">
      <c r="F4015" s="385"/>
      <c r="G4015" s="232"/>
    </row>
    <row r="4016" s="379" customFormat="1" customHeight="1" spans="6:7">
      <c r="F4016" s="385"/>
      <c r="G4016" s="232"/>
    </row>
    <row r="4017" s="379" customFormat="1" customHeight="1" spans="6:7">
      <c r="F4017" s="385"/>
      <c r="G4017" s="232"/>
    </row>
    <row r="4018" s="379" customFormat="1" customHeight="1" spans="6:7">
      <c r="F4018" s="385"/>
      <c r="G4018" s="232"/>
    </row>
    <row r="4019" s="379" customFormat="1" customHeight="1" spans="6:7">
      <c r="F4019" s="385"/>
      <c r="G4019" s="232"/>
    </row>
    <row r="4020" s="379" customFormat="1" customHeight="1" spans="6:7">
      <c r="F4020" s="385"/>
      <c r="G4020" s="232"/>
    </row>
    <row r="4021" s="379" customFormat="1" customHeight="1" spans="6:7">
      <c r="F4021" s="385"/>
      <c r="G4021" s="232"/>
    </row>
    <row r="4022" s="379" customFormat="1" customHeight="1" spans="6:7">
      <c r="F4022" s="385"/>
      <c r="G4022" s="232"/>
    </row>
    <row r="4023" s="379" customFormat="1" customHeight="1" spans="6:7">
      <c r="F4023" s="385"/>
      <c r="G4023" s="232"/>
    </row>
    <row r="4024" s="379" customFormat="1" customHeight="1" spans="6:7">
      <c r="F4024" s="385"/>
      <c r="G4024" s="232"/>
    </row>
    <row r="4025" s="379" customFormat="1" customHeight="1" spans="6:7">
      <c r="F4025" s="385"/>
      <c r="G4025" s="232"/>
    </row>
    <row r="4026" s="379" customFormat="1" customHeight="1" spans="6:7">
      <c r="F4026" s="385"/>
      <c r="G4026" s="232"/>
    </row>
    <row r="4027" s="379" customFormat="1" customHeight="1" spans="6:7">
      <c r="F4027" s="385"/>
      <c r="G4027" s="232"/>
    </row>
    <row r="4028" s="379" customFormat="1" customHeight="1" spans="6:7">
      <c r="F4028" s="385"/>
      <c r="G4028" s="232"/>
    </row>
    <row r="4029" s="379" customFormat="1" customHeight="1" spans="6:7">
      <c r="F4029" s="385"/>
      <c r="G4029" s="232"/>
    </row>
    <row r="4030" s="379" customFormat="1" customHeight="1" spans="6:7">
      <c r="F4030" s="385"/>
      <c r="G4030" s="232"/>
    </row>
    <row r="4031" s="379" customFormat="1" customHeight="1" spans="6:7">
      <c r="F4031" s="385"/>
      <c r="G4031" s="232"/>
    </row>
    <row r="4032" s="379" customFormat="1" customHeight="1" spans="6:7">
      <c r="F4032" s="385"/>
      <c r="G4032" s="232"/>
    </row>
    <row r="4033" s="379" customFormat="1" customHeight="1" spans="6:7">
      <c r="F4033" s="385"/>
      <c r="G4033" s="232"/>
    </row>
    <row r="4034" s="379" customFormat="1" customHeight="1" spans="6:7">
      <c r="F4034" s="385"/>
      <c r="G4034" s="232"/>
    </row>
    <row r="4035" s="379" customFormat="1" customHeight="1" spans="6:7">
      <c r="F4035" s="385"/>
      <c r="G4035" s="232"/>
    </row>
    <row r="4036" s="379" customFormat="1" customHeight="1" spans="6:7">
      <c r="F4036" s="385"/>
      <c r="G4036" s="232"/>
    </row>
    <row r="4037" s="379" customFormat="1" customHeight="1" spans="6:7">
      <c r="F4037" s="385"/>
      <c r="G4037" s="232"/>
    </row>
    <row r="4038" s="379" customFormat="1" customHeight="1" spans="6:7">
      <c r="F4038" s="385"/>
      <c r="G4038" s="232"/>
    </row>
    <row r="4039" s="379" customFormat="1" customHeight="1" spans="6:7">
      <c r="F4039" s="385"/>
      <c r="G4039" s="232"/>
    </row>
    <row r="4040" s="379" customFormat="1" customHeight="1" spans="6:7">
      <c r="F4040" s="385"/>
      <c r="G4040" s="232"/>
    </row>
    <row r="4041" s="379" customFormat="1" customHeight="1" spans="6:7">
      <c r="F4041" s="385"/>
      <c r="G4041" s="232"/>
    </row>
    <row r="4042" s="379" customFormat="1" customHeight="1" spans="6:7">
      <c r="F4042" s="385"/>
      <c r="G4042" s="232"/>
    </row>
    <row r="4043" s="379" customFormat="1" customHeight="1" spans="6:7">
      <c r="F4043" s="385"/>
      <c r="G4043" s="232"/>
    </row>
    <row r="4044" s="379" customFormat="1" customHeight="1" spans="6:7">
      <c r="F4044" s="385"/>
      <c r="G4044" s="232"/>
    </row>
    <row r="4045" s="379" customFormat="1" customHeight="1" spans="6:7">
      <c r="F4045" s="385"/>
      <c r="G4045" s="232"/>
    </row>
    <row r="4046" s="379" customFormat="1" customHeight="1" spans="6:7">
      <c r="F4046" s="385"/>
      <c r="G4046" s="232"/>
    </row>
    <row r="4047" s="379" customFormat="1" customHeight="1" spans="6:7">
      <c r="F4047" s="385"/>
      <c r="G4047" s="232"/>
    </row>
    <row r="4048" s="379" customFormat="1" customHeight="1" spans="6:7">
      <c r="F4048" s="385"/>
      <c r="G4048" s="232"/>
    </row>
    <row r="4049" s="379" customFormat="1" customHeight="1" spans="6:7">
      <c r="F4049" s="385"/>
      <c r="G4049" s="232"/>
    </row>
    <row r="4050" s="379" customFormat="1" customHeight="1" spans="6:7">
      <c r="F4050" s="385"/>
      <c r="G4050" s="232"/>
    </row>
    <row r="4051" s="379" customFormat="1" customHeight="1" spans="6:7">
      <c r="F4051" s="385"/>
      <c r="G4051" s="232"/>
    </row>
    <row r="4052" s="379" customFormat="1" customHeight="1" spans="6:7">
      <c r="F4052" s="385"/>
      <c r="G4052" s="232"/>
    </row>
    <row r="4053" s="379" customFormat="1" customHeight="1" spans="6:7">
      <c r="F4053" s="385"/>
      <c r="G4053" s="232"/>
    </row>
    <row r="4054" s="379" customFormat="1" customHeight="1" spans="6:7">
      <c r="F4054" s="385"/>
      <c r="G4054" s="232"/>
    </row>
    <row r="4055" s="379" customFormat="1" customHeight="1" spans="6:7">
      <c r="F4055" s="385"/>
      <c r="G4055" s="232"/>
    </row>
    <row r="4056" s="379" customFormat="1" customHeight="1" spans="6:7">
      <c r="F4056" s="385"/>
      <c r="G4056" s="232"/>
    </row>
    <row r="4057" s="379" customFormat="1" customHeight="1" spans="6:7">
      <c r="F4057" s="385"/>
      <c r="G4057" s="232"/>
    </row>
    <row r="4058" s="379" customFormat="1" customHeight="1" spans="6:7">
      <c r="F4058" s="385"/>
      <c r="G4058" s="232"/>
    </row>
    <row r="4059" s="379" customFormat="1" customHeight="1" spans="6:7">
      <c r="F4059" s="385"/>
      <c r="G4059" s="232"/>
    </row>
    <row r="4060" s="379" customFormat="1" customHeight="1" spans="6:7">
      <c r="F4060" s="385"/>
      <c r="G4060" s="232"/>
    </row>
    <row r="4061" s="379" customFormat="1" customHeight="1" spans="6:7">
      <c r="F4061" s="385"/>
      <c r="G4061" s="232"/>
    </row>
    <row r="4062" s="379" customFormat="1" customHeight="1" spans="6:7">
      <c r="F4062" s="385"/>
      <c r="G4062" s="232"/>
    </row>
    <row r="4063" s="379" customFormat="1" customHeight="1" spans="6:7">
      <c r="F4063" s="385"/>
      <c r="G4063" s="232"/>
    </row>
    <row r="4064" s="379" customFormat="1" customHeight="1" spans="6:7">
      <c r="F4064" s="385"/>
      <c r="G4064" s="232"/>
    </row>
    <row r="4065" s="379" customFormat="1" customHeight="1" spans="6:7">
      <c r="F4065" s="385"/>
      <c r="G4065" s="232"/>
    </row>
    <row r="4066" s="379" customFormat="1" customHeight="1" spans="6:7">
      <c r="F4066" s="385"/>
      <c r="G4066" s="232"/>
    </row>
    <row r="4067" s="379" customFormat="1" customHeight="1" spans="6:7">
      <c r="F4067" s="385"/>
      <c r="G4067" s="232"/>
    </row>
    <row r="4068" s="379" customFormat="1" customHeight="1" spans="6:7">
      <c r="F4068" s="385"/>
      <c r="G4068" s="232"/>
    </row>
    <row r="4069" s="379" customFormat="1" customHeight="1" spans="6:7">
      <c r="F4069" s="385"/>
      <c r="G4069" s="232"/>
    </row>
    <row r="4070" s="379" customFormat="1" customHeight="1" spans="6:7">
      <c r="F4070" s="385"/>
      <c r="G4070" s="232"/>
    </row>
    <row r="4071" s="379" customFormat="1" customHeight="1" spans="6:7">
      <c r="F4071" s="385"/>
      <c r="G4071" s="232"/>
    </row>
    <row r="4072" s="379" customFormat="1" customHeight="1" spans="6:7">
      <c r="F4072" s="385"/>
      <c r="G4072" s="232"/>
    </row>
    <row r="4073" s="379" customFormat="1" customHeight="1" spans="6:7">
      <c r="F4073" s="385"/>
      <c r="G4073" s="232"/>
    </row>
    <row r="4074" s="379" customFormat="1" customHeight="1" spans="6:7">
      <c r="F4074" s="385"/>
      <c r="G4074" s="232"/>
    </row>
    <row r="4075" s="379" customFormat="1" customHeight="1" spans="6:7">
      <c r="F4075" s="385"/>
      <c r="G4075" s="232"/>
    </row>
    <row r="4076" s="379" customFormat="1" customHeight="1" spans="6:7">
      <c r="F4076" s="385"/>
      <c r="G4076" s="232"/>
    </row>
    <row r="4077" s="379" customFormat="1" customHeight="1" spans="6:7">
      <c r="F4077" s="385"/>
      <c r="G4077" s="232"/>
    </row>
    <row r="4078" s="379" customFormat="1" customHeight="1" spans="6:7">
      <c r="F4078" s="385"/>
      <c r="G4078" s="232"/>
    </row>
    <row r="4079" s="379" customFormat="1" customHeight="1" spans="6:7">
      <c r="F4079" s="385"/>
      <c r="G4079" s="232"/>
    </row>
    <row r="4080" s="379" customFormat="1" customHeight="1" spans="6:7">
      <c r="F4080" s="385"/>
      <c r="G4080" s="232"/>
    </row>
    <row r="4081" s="379" customFormat="1" customHeight="1" spans="6:7">
      <c r="F4081" s="385"/>
      <c r="G4081" s="232"/>
    </row>
    <row r="4082" s="379" customFormat="1" customHeight="1" spans="6:7">
      <c r="F4082" s="385"/>
      <c r="G4082" s="232"/>
    </row>
    <row r="4083" s="379" customFormat="1" customHeight="1" spans="6:7">
      <c r="F4083" s="385"/>
      <c r="G4083" s="232"/>
    </row>
    <row r="4084" s="379" customFormat="1" customHeight="1" spans="6:7">
      <c r="F4084" s="385"/>
      <c r="G4084" s="232"/>
    </row>
    <row r="4085" s="379" customFormat="1" customHeight="1" spans="6:7">
      <c r="F4085" s="385"/>
      <c r="G4085" s="232"/>
    </row>
    <row r="4086" s="379" customFormat="1" customHeight="1" spans="6:7">
      <c r="F4086" s="385"/>
      <c r="G4086" s="232"/>
    </row>
    <row r="4087" s="379" customFormat="1" customHeight="1" spans="6:7">
      <c r="F4087" s="385"/>
      <c r="G4087" s="232"/>
    </row>
    <row r="4088" s="379" customFormat="1" customHeight="1" spans="6:7">
      <c r="F4088" s="385"/>
      <c r="G4088" s="232"/>
    </row>
    <row r="4089" s="379" customFormat="1" customHeight="1" spans="6:7">
      <c r="F4089" s="385"/>
      <c r="G4089" s="232"/>
    </row>
    <row r="4090" s="379" customFormat="1" customHeight="1" spans="6:7">
      <c r="F4090" s="385"/>
      <c r="G4090" s="232"/>
    </row>
    <row r="4091" s="379" customFormat="1" customHeight="1" spans="6:7">
      <c r="F4091" s="385"/>
      <c r="G4091" s="232"/>
    </row>
    <row r="4092" s="379" customFormat="1" customHeight="1" spans="6:7">
      <c r="F4092" s="385"/>
      <c r="G4092" s="232"/>
    </row>
    <row r="4093" s="379" customFormat="1" customHeight="1" spans="6:7">
      <c r="F4093" s="385"/>
      <c r="G4093" s="232"/>
    </row>
    <row r="4094" s="379" customFormat="1" customHeight="1" spans="6:7">
      <c r="F4094" s="385"/>
      <c r="G4094" s="232"/>
    </row>
    <row r="4095" s="379" customFormat="1" customHeight="1" spans="6:7">
      <c r="F4095" s="385"/>
      <c r="G4095" s="232"/>
    </row>
    <row r="4096" s="379" customFormat="1" customHeight="1" spans="6:7">
      <c r="F4096" s="385"/>
      <c r="G4096" s="232"/>
    </row>
    <row r="4097" s="379" customFormat="1" customHeight="1" spans="6:7">
      <c r="F4097" s="385"/>
      <c r="G4097" s="232"/>
    </row>
    <row r="4098" s="379" customFormat="1" customHeight="1" spans="6:7">
      <c r="F4098" s="385"/>
      <c r="G4098" s="232"/>
    </row>
    <row r="4099" s="379" customFormat="1" customHeight="1" spans="6:7">
      <c r="F4099" s="385"/>
      <c r="G4099" s="232"/>
    </row>
    <row r="4100" s="379" customFormat="1" customHeight="1" spans="6:7">
      <c r="F4100" s="385"/>
      <c r="G4100" s="232"/>
    </row>
    <row r="4101" s="379" customFormat="1" customHeight="1" spans="6:7">
      <c r="F4101" s="385"/>
      <c r="G4101" s="232"/>
    </row>
    <row r="4102" s="379" customFormat="1" customHeight="1" spans="6:7">
      <c r="F4102" s="385"/>
      <c r="G4102" s="232"/>
    </row>
    <row r="4103" s="379" customFormat="1" customHeight="1" spans="6:7">
      <c r="F4103" s="385"/>
      <c r="G4103" s="232"/>
    </row>
    <row r="4104" s="379" customFormat="1" customHeight="1" spans="6:7">
      <c r="F4104" s="385"/>
      <c r="G4104" s="232"/>
    </row>
    <row r="4105" s="379" customFormat="1" customHeight="1" spans="6:7">
      <c r="F4105" s="385"/>
      <c r="G4105" s="232"/>
    </row>
    <row r="4106" s="379" customFormat="1" customHeight="1" spans="6:7">
      <c r="F4106" s="385"/>
      <c r="G4106" s="232"/>
    </row>
    <row r="4107" s="379" customFormat="1" customHeight="1" spans="6:7">
      <c r="F4107" s="385"/>
      <c r="G4107" s="232"/>
    </row>
    <row r="4108" s="379" customFormat="1" customHeight="1" spans="6:7">
      <c r="F4108" s="385"/>
      <c r="G4108" s="232"/>
    </row>
    <row r="4109" s="379" customFormat="1" customHeight="1" spans="6:7">
      <c r="F4109" s="385"/>
      <c r="G4109" s="232"/>
    </row>
    <row r="4110" s="379" customFormat="1" customHeight="1" spans="6:7">
      <c r="F4110" s="385"/>
      <c r="G4110" s="232"/>
    </row>
    <row r="4111" s="379" customFormat="1" customHeight="1" spans="6:7">
      <c r="F4111" s="385"/>
      <c r="G4111" s="232"/>
    </row>
    <row r="4112" s="379" customFormat="1" customHeight="1" spans="6:7">
      <c r="F4112" s="385"/>
      <c r="G4112" s="232"/>
    </row>
    <row r="4113" s="379" customFormat="1" customHeight="1" spans="6:7">
      <c r="F4113" s="385"/>
      <c r="G4113" s="232"/>
    </row>
    <row r="4114" s="379" customFormat="1" customHeight="1" spans="6:7">
      <c r="F4114" s="385"/>
      <c r="G4114" s="232"/>
    </row>
    <row r="4115" s="379" customFormat="1" customHeight="1" spans="6:7">
      <c r="F4115" s="385"/>
      <c r="G4115" s="232"/>
    </row>
    <row r="4116" s="379" customFormat="1" customHeight="1" spans="6:7">
      <c r="F4116" s="385"/>
      <c r="G4116" s="232"/>
    </row>
    <row r="4117" s="379" customFormat="1" customHeight="1" spans="6:7">
      <c r="F4117" s="385"/>
      <c r="G4117" s="232"/>
    </row>
    <row r="4118" s="379" customFormat="1" customHeight="1" spans="6:7">
      <c r="F4118" s="385"/>
      <c r="G4118" s="232"/>
    </row>
    <row r="4119" s="379" customFormat="1" customHeight="1" spans="6:7">
      <c r="F4119" s="385"/>
      <c r="G4119" s="232"/>
    </row>
    <row r="4120" s="379" customFormat="1" customHeight="1" spans="6:7">
      <c r="F4120" s="385"/>
      <c r="G4120" s="232"/>
    </row>
    <row r="4121" s="379" customFormat="1" customHeight="1" spans="6:7">
      <c r="F4121" s="385"/>
      <c r="G4121" s="232"/>
    </row>
    <row r="4122" s="379" customFormat="1" customHeight="1" spans="6:7">
      <c r="F4122" s="385"/>
      <c r="G4122" s="232"/>
    </row>
    <row r="4123" s="379" customFormat="1" customHeight="1" spans="6:7">
      <c r="F4123" s="385"/>
      <c r="G4123" s="232"/>
    </row>
    <row r="4124" s="379" customFormat="1" customHeight="1" spans="6:7">
      <c r="F4124" s="385"/>
      <c r="G4124" s="232"/>
    </row>
    <row r="4125" s="379" customFormat="1" customHeight="1" spans="6:7">
      <c r="F4125" s="385"/>
      <c r="G4125" s="232"/>
    </row>
    <row r="4126" s="379" customFormat="1" customHeight="1" spans="6:7">
      <c r="F4126" s="385"/>
      <c r="G4126" s="232"/>
    </row>
    <row r="4127" s="379" customFormat="1" customHeight="1" spans="6:7">
      <c r="F4127" s="385"/>
      <c r="G4127" s="232"/>
    </row>
    <row r="4128" s="379" customFormat="1" customHeight="1" spans="6:7">
      <c r="F4128" s="385"/>
      <c r="G4128" s="232"/>
    </row>
    <row r="4129" s="379" customFormat="1" customHeight="1" spans="6:7">
      <c r="F4129" s="385"/>
      <c r="G4129" s="232"/>
    </row>
    <row r="4130" s="379" customFormat="1" customHeight="1" spans="6:7">
      <c r="F4130" s="385"/>
      <c r="G4130" s="232"/>
    </row>
    <row r="4131" s="379" customFormat="1" customHeight="1" spans="6:7">
      <c r="F4131" s="385"/>
      <c r="G4131" s="232"/>
    </row>
    <row r="4132" s="379" customFormat="1" customHeight="1" spans="6:7">
      <c r="F4132" s="385"/>
      <c r="G4132" s="232"/>
    </row>
    <row r="4133" s="379" customFormat="1" customHeight="1" spans="6:7">
      <c r="F4133" s="385"/>
      <c r="G4133" s="232"/>
    </row>
    <row r="4134" s="379" customFormat="1" customHeight="1" spans="6:7">
      <c r="F4134" s="385"/>
      <c r="G4134" s="232"/>
    </row>
    <row r="4135" s="379" customFormat="1" customHeight="1" spans="6:7">
      <c r="F4135" s="385"/>
      <c r="G4135" s="232"/>
    </row>
    <row r="4136" s="379" customFormat="1" customHeight="1" spans="6:7">
      <c r="F4136" s="385"/>
      <c r="G4136" s="232"/>
    </row>
    <row r="4137" s="379" customFormat="1" customHeight="1" spans="6:7">
      <c r="F4137" s="385"/>
      <c r="G4137" s="232"/>
    </row>
    <row r="4138" s="379" customFormat="1" customHeight="1" spans="6:7">
      <c r="F4138" s="385"/>
      <c r="G4138" s="232"/>
    </row>
    <row r="4139" s="379" customFormat="1" customHeight="1" spans="6:7">
      <c r="F4139" s="385"/>
      <c r="G4139" s="232"/>
    </row>
    <row r="4140" s="379" customFormat="1" customHeight="1" spans="6:7">
      <c r="F4140" s="385"/>
      <c r="G4140" s="232"/>
    </row>
    <row r="4141" s="379" customFormat="1" customHeight="1" spans="6:7">
      <c r="F4141" s="385"/>
      <c r="G4141" s="232"/>
    </row>
    <row r="4142" s="379" customFormat="1" customHeight="1" spans="6:7">
      <c r="F4142" s="385"/>
      <c r="G4142" s="232"/>
    </row>
    <row r="4143" s="379" customFormat="1" customHeight="1" spans="6:7">
      <c r="F4143" s="385"/>
      <c r="G4143" s="232"/>
    </row>
    <row r="4144" s="379" customFormat="1" customHeight="1" spans="6:7">
      <c r="F4144" s="385"/>
      <c r="G4144" s="232"/>
    </row>
    <row r="4145" s="379" customFormat="1" customHeight="1" spans="6:7">
      <c r="F4145" s="385"/>
      <c r="G4145" s="232"/>
    </row>
    <row r="4146" s="379" customFormat="1" customHeight="1" spans="6:7">
      <c r="F4146" s="385"/>
      <c r="G4146" s="232"/>
    </row>
    <row r="4147" s="379" customFormat="1" customHeight="1" spans="6:7">
      <c r="F4147" s="385"/>
      <c r="G4147" s="232"/>
    </row>
    <row r="4148" s="379" customFormat="1" customHeight="1" spans="6:7">
      <c r="F4148" s="385"/>
      <c r="G4148" s="232"/>
    </row>
    <row r="4149" s="379" customFormat="1" customHeight="1" spans="6:7">
      <c r="F4149" s="385"/>
      <c r="G4149" s="232"/>
    </row>
    <row r="4150" s="379" customFormat="1" customHeight="1" spans="6:7">
      <c r="F4150" s="385"/>
      <c r="G4150" s="232"/>
    </row>
    <row r="4151" s="379" customFormat="1" customHeight="1" spans="6:7">
      <c r="F4151" s="385"/>
      <c r="G4151" s="232"/>
    </row>
    <row r="4152" s="379" customFormat="1" customHeight="1" spans="6:7">
      <c r="F4152" s="385"/>
      <c r="G4152" s="232"/>
    </row>
    <row r="4153" s="379" customFormat="1" customHeight="1" spans="6:7">
      <c r="F4153" s="385"/>
      <c r="G4153" s="232"/>
    </row>
    <row r="4154" s="379" customFormat="1" customHeight="1" spans="6:7">
      <c r="F4154" s="385"/>
      <c r="G4154" s="232"/>
    </row>
    <row r="4155" s="379" customFormat="1" customHeight="1" spans="6:7">
      <c r="F4155" s="385"/>
      <c r="G4155" s="232"/>
    </row>
    <row r="4156" s="379" customFormat="1" customHeight="1" spans="6:7">
      <c r="F4156" s="385"/>
      <c r="G4156" s="232"/>
    </row>
    <row r="4157" s="379" customFormat="1" customHeight="1" spans="6:7">
      <c r="F4157" s="385"/>
      <c r="G4157" s="232"/>
    </row>
    <row r="4158" s="379" customFormat="1" customHeight="1" spans="6:7">
      <c r="F4158" s="385"/>
      <c r="G4158" s="232"/>
    </row>
    <row r="4159" s="379" customFormat="1" customHeight="1" spans="6:7">
      <c r="F4159" s="385"/>
      <c r="G4159" s="232"/>
    </row>
    <row r="4160" s="379" customFormat="1" customHeight="1" spans="6:7">
      <c r="F4160" s="385"/>
      <c r="G4160" s="232"/>
    </row>
    <row r="4161" s="379" customFormat="1" customHeight="1" spans="6:7">
      <c r="F4161" s="385"/>
      <c r="G4161" s="232"/>
    </row>
    <row r="4162" s="379" customFormat="1" customHeight="1" spans="6:7">
      <c r="F4162" s="385"/>
      <c r="G4162" s="232"/>
    </row>
    <row r="4163" s="379" customFormat="1" customHeight="1" spans="6:7">
      <c r="F4163" s="385"/>
      <c r="G4163" s="232"/>
    </row>
    <row r="4164" s="379" customFormat="1" customHeight="1" spans="6:7">
      <c r="F4164" s="385"/>
      <c r="G4164" s="232"/>
    </row>
    <row r="4165" s="379" customFormat="1" customHeight="1" spans="6:7">
      <c r="F4165" s="385"/>
      <c r="G4165" s="232"/>
    </row>
    <row r="4166" s="379" customFormat="1" customHeight="1" spans="6:7">
      <c r="F4166" s="385"/>
      <c r="G4166" s="232"/>
    </row>
    <row r="4167" s="379" customFormat="1" customHeight="1" spans="6:7">
      <c r="F4167" s="385"/>
      <c r="G4167" s="232"/>
    </row>
    <row r="4168" s="379" customFormat="1" customHeight="1" spans="6:7">
      <c r="F4168" s="385"/>
      <c r="G4168" s="232"/>
    </row>
    <row r="4169" s="379" customFormat="1" customHeight="1" spans="6:7">
      <c r="F4169" s="385"/>
      <c r="G4169" s="232"/>
    </row>
    <row r="4170" s="379" customFormat="1" customHeight="1" spans="6:7">
      <c r="F4170" s="385"/>
      <c r="G4170" s="232"/>
    </row>
    <row r="4171" s="379" customFormat="1" customHeight="1" spans="6:7">
      <c r="F4171" s="385"/>
      <c r="G4171" s="232"/>
    </row>
    <row r="4172" s="379" customFormat="1" customHeight="1" spans="6:7">
      <c r="F4172" s="385"/>
      <c r="G4172" s="232"/>
    </row>
    <row r="4173" s="379" customFormat="1" customHeight="1" spans="6:7">
      <c r="F4173" s="385"/>
      <c r="G4173" s="232"/>
    </row>
    <row r="4174" s="379" customFormat="1" customHeight="1" spans="6:7">
      <c r="F4174" s="385"/>
      <c r="G4174" s="232"/>
    </row>
    <row r="4175" s="379" customFormat="1" customHeight="1" spans="6:7">
      <c r="F4175" s="385"/>
      <c r="G4175" s="232"/>
    </row>
    <row r="4176" s="379" customFormat="1" customHeight="1" spans="6:7">
      <c r="F4176" s="385"/>
      <c r="G4176" s="232"/>
    </row>
    <row r="4177" s="379" customFormat="1" customHeight="1" spans="6:7">
      <c r="F4177" s="385"/>
      <c r="G4177" s="232"/>
    </row>
    <row r="4178" s="379" customFormat="1" customHeight="1" spans="6:7">
      <c r="F4178" s="385"/>
      <c r="G4178" s="232"/>
    </row>
    <row r="4179" s="379" customFormat="1" customHeight="1" spans="6:7">
      <c r="F4179" s="385"/>
      <c r="G4179" s="232"/>
    </row>
    <row r="4180" s="379" customFormat="1" customHeight="1" spans="6:7">
      <c r="F4180" s="385"/>
      <c r="G4180" s="232"/>
    </row>
    <row r="4181" s="379" customFormat="1" customHeight="1" spans="6:7">
      <c r="F4181" s="385"/>
      <c r="G4181" s="232"/>
    </row>
    <row r="4182" s="379" customFormat="1" customHeight="1" spans="6:7">
      <c r="F4182" s="385"/>
      <c r="G4182" s="232"/>
    </row>
    <row r="4183" s="379" customFormat="1" customHeight="1" spans="6:7">
      <c r="F4183" s="385"/>
      <c r="G4183" s="232"/>
    </row>
    <row r="4184" s="379" customFormat="1" customHeight="1" spans="6:7">
      <c r="F4184" s="385"/>
      <c r="G4184" s="232"/>
    </row>
    <row r="4185" s="379" customFormat="1" customHeight="1" spans="6:7">
      <c r="F4185" s="385"/>
      <c r="G4185" s="232"/>
    </row>
    <row r="4186" s="379" customFormat="1" customHeight="1" spans="6:7">
      <c r="F4186" s="385"/>
      <c r="G4186" s="232"/>
    </row>
    <row r="4187" s="379" customFormat="1" customHeight="1" spans="6:7">
      <c r="F4187" s="385"/>
      <c r="G4187" s="232"/>
    </row>
    <row r="4188" s="379" customFormat="1" customHeight="1" spans="6:7">
      <c r="F4188" s="385"/>
      <c r="G4188" s="232"/>
    </row>
    <row r="4189" s="379" customFormat="1" customHeight="1" spans="6:7">
      <c r="F4189" s="385"/>
      <c r="G4189" s="232"/>
    </row>
    <row r="4190" s="379" customFormat="1" customHeight="1" spans="6:7">
      <c r="F4190" s="385"/>
      <c r="G4190" s="232"/>
    </row>
    <row r="4191" s="379" customFormat="1" customHeight="1" spans="6:7">
      <c r="F4191" s="385"/>
      <c r="G4191" s="232"/>
    </row>
    <row r="4192" s="379" customFormat="1" customHeight="1" spans="6:7">
      <c r="F4192" s="385"/>
      <c r="G4192" s="232"/>
    </row>
    <row r="4193" s="379" customFormat="1" customHeight="1" spans="6:7">
      <c r="F4193" s="385"/>
      <c r="G4193" s="232"/>
    </row>
    <row r="4194" s="379" customFormat="1" customHeight="1" spans="6:7">
      <c r="F4194" s="385"/>
      <c r="G4194" s="232"/>
    </row>
    <row r="4195" s="379" customFormat="1" customHeight="1" spans="6:7">
      <c r="F4195" s="385"/>
      <c r="G4195" s="232"/>
    </row>
    <row r="4196" s="379" customFormat="1" customHeight="1" spans="6:7">
      <c r="F4196" s="385"/>
      <c r="G4196" s="232"/>
    </row>
    <row r="4197" s="379" customFormat="1" customHeight="1" spans="6:7">
      <c r="F4197" s="385"/>
      <c r="G4197" s="232"/>
    </row>
    <row r="4198" s="379" customFormat="1" customHeight="1" spans="6:7">
      <c r="F4198" s="385"/>
      <c r="G4198" s="232"/>
    </row>
    <row r="4199" s="379" customFormat="1" customHeight="1" spans="6:7">
      <c r="F4199" s="385"/>
      <c r="G4199" s="232"/>
    </row>
    <row r="4200" s="379" customFormat="1" customHeight="1" spans="6:7">
      <c r="F4200" s="385"/>
      <c r="G4200" s="232"/>
    </row>
    <row r="4201" s="379" customFormat="1" customHeight="1" spans="6:7">
      <c r="F4201" s="385"/>
      <c r="G4201" s="232"/>
    </row>
    <row r="4202" s="379" customFormat="1" customHeight="1" spans="6:7">
      <c r="F4202" s="385"/>
      <c r="G4202" s="232"/>
    </row>
    <row r="4203" s="379" customFormat="1" customHeight="1" spans="6:7">
      <c r="F4203" s="385"/>
      <c r="G4203" s="232"/>
    </row>
    <row r="4204" s="379" customFormat="1" customHeight="1" spans="6:7">
      <c r="F4204" s="385"/>
      <c r="G4204" s="232"/>
    </row>
    <row r="4205" s="379" customFormat="1" customHeight="1" spans="6:7">
      <c r="F4205" s="385"/>
      <c r="G4205" s="232"/>
    </row>
    <row r="4206" s="379" customFormat="1" customHeight="1" spans="6:7">
      <c r="F4206" s="385"/>
      <c r="G4206" s="232"/>
    </row>
    <row r="4207" s="379" customFormat="1" customHeight="1" spans="6:7">
      <c r="F4207" s="385"/>
      <c r="G4207" s="232"/>
    </row>
    <row r="4208" s="379" customFormat="1" customHeight="1" spans="6:7">
      <c r="F4208" s="385"/>
      <c r="G4208" s="232"/>
    </row>
    <row r="4209" s="379" customFormat="1" customHeight="1" spans="6:7">
      <c r="F4209" s="385"/>
      <c r="G4209" s="232"/>
    </row>
    <row r="4210" s="379" customFormat="1" customHeight="1" spans="6:7">
      <c r="F4210" s="385"/>
      <c r="G4210" s="232"/>
    </row>
    <row r="4211" s="379" customFormat="1" customHeight="1" spans="6:7">
      <c r="F4211" s="385"/>
      <c r="G4211" s="232"/>
    </row>
    <row r="4212" s="379" customFormat="1" customHeight="1" spans="6:7">
      <c r="F4212" s="385"/>
      <c r="G4212" s="232"/>
    </row>
    <row r="4213" s="379" customFormat="1" customHeight="1" spans="6:7">
      <c r="F4213" s="385"/>
      <c r="G4213" s="232"/>
    </row>
    <row r="4214" s="379" customFormat="1" customHeight="1" spans="6:7">
      <c r="F4214" s="385"/>
      <c r="G4214" s="232"/>
    </row>
    <row r="4215" s="379" customFormat="1" customHeight="1" spans="6:7">
      <c r="F4215" s="385"/>
      <c r="G4215" s="232"/>
    </row>
    <row r="4216" s="379" customFormat="1" customHeight="1" spans="6:7">
      <c r="F4216" s="385"/>
      <c r="G4216" s="232"/>
    </row>
    <row r="4217" s="379" customFormat="1" customHeight="1" spans="6:7">
      <c r="F4217" s="385"/>
      <c r="G4217" s="232"/>
    </row>
    <row r="4218" s="379" customFormat="1" customHeight="1" spans="6:7">
      <c r="F4218" s="385"/>
      <c r="G4218" s="232"/>
    </row>
    <row r="4219" s="379" customFormat="1" customHeight="1" spans="6:7">
      <c r="F4219" s="385"/>
      <c r="G4219" s="232"/>
    </row>
    <row r="4220" s="379" customFormat="1" customHeight="1" spans="6:7">
      <c r="F4220" s="385"/>
      <c r="G4220" s="232"/>
    </row>
    <row r="4221" s="379" customFormat="1" customHeight="1" spans="6:7">
      <c r="F4221" s="385"/>
      <c r="G4221" s="232"/>
    </row>
    <row r="4222" s="379" customFormat="1" customHeight="1" spans="6:7">
      <c r="F4222" s="385"/>
      <c r="G4222" s="232"/>
    </row>
    <row r="4223" s="379" customFormat="1" customHeight="1" spans="6:7">
      <c r="F4223" s="385"/>
      <c r="G4223" s="232"/>
    </row>
    <row r="4224" s="379" customFormat="1" customHeight="1" spans="6:7">
      <c r="F4224" s="385"/>
      <c r="G4224" s="232"/>
    </row>
    <row r="4225" s="379" customFormat="1" customHeight="1" spans="6:7">
      <c r="F4225" s="385"/>
      <c r="G4225" s="232"/>
    </row>
    <row r="4226" s="379" customFormat="1" customHeight="1" spans="6:7">
      <c r="F4226" s="385"/>
      <c r="G4226" s="232"/>
    </row>
    <row r="4227" s="379" customFormat="1" customHeight="1" spans="6:7">
      <c r="F4227" s="385"/>
      <c r="G4227" s="232"/>
    </row>
    <row r="4228" s="379" customFormat="1" customHeight="1" spans="6:7">
      <c r="F4228" s="385"/>
      <c r="G4228" s="232"/>
    </row>
    <row r="4229" s="379" customFormat="1" customHeight="1" spans="6:7">
      <c r="F4229" s="385"/>
      <c r="G4229" s="232"/>
    </row>
    <row r="4230" s="379" customFormat="1" customHeight="1" spans="6:7">
      <c r="F4230" s="385"/>
      <c r="G4230" s="232"/>
    </row>
    <row r="4231" s="379" customFormat="1" customHeight="1" spans="6:7">
      <c r="F4231" s="385"/>
      <c r="G4231" s="232"/>
    </row>
    <row r="4232" s="379" customFormat="1" customHeight="1" spans="6:7">
      <c r="F4232" s="385"/>
      <c r="G4232" s="232"/>
    </row>
    <row r="4233" s="379" customFormat="1" customHeight="1" spans="6:7">
      <c r="F4233" s="385"/>
      <c r="G4233" s="232"/>
    </row>
    <row r="4234" s="379" customFormat="1" customHeight="1" spans="6:7">
      <c r="F4234" s="385"/>
      <c r="G4234" s="232"/>
    </row>
    <row r="4235" s="379" customFormat="1" customHeight="1" spans="6:7">
      <c r="F4235" s="385"/>
      <c r="G4235" s="232"/>
    </row>
    <row r="4236" s="379" customFormat="1" customHeight="1" spans="6:7">
      <c r="F4236" s="385"/>
      <c r="G4236" s="232"/>
    </row>
    <row r="4237" s="379" customFormat="1" customHeight="1" spans="6:7">
      <c r="F4237" s="385"/>
      <c r="G4237" s="232"/>
    </row>
    <row r="4238" s="379" customFormat="1" customHeight="1" spans="6:7">
      <c r="F4238" s="385"/>
      <c r="G4238" s="232"/>
    </row>
    <row r="4239" s="379" customFormat="1" customHeight="1" spans="6:7">
      <c r="F4239" s="385"/>
      <c r="G4239" s="232"/>
    </row>
    <row r="4240" s="379" customFormat="1" customHeight="1" spans="6:7">
      <c r="F4240" s="385"/>
      <c r="G4240" s="232"/>
    </row>
    <row r="4241" s="379" customFormat="1" customHeight="1" spans="6:7">
      <c r="F4241" s="385"/>
      <c r="G4241" s="232"/>
    </row>
    <row r="4242" s="379" customFormat="1" customHeight="1" spans="6:7">
      <c r="F4242" s="385"/>
      <c r="G4242" s="232"/>
    </row>
    <row r="4243" s="379" customFormat="1" customHeight="1" spans="6:7">
      <c r="F4243" s="385"/>
      <c r="G4243" s="232"/>
    </row>
    <row r="4244" s="379" customFormat="1" customHeight="1" spans="6:7">
      <c r="F4244" s="385"/>
      <c r="G4244" s="232"/>
    </row>
    <row r="4245" s="379" customFormat="1" customHeight="1" spans="6:7">
      <c r="F4245" s="385"/>
      <c r="G4245" s="232"/>
    </row>
    <row r="4246" s="379" customFormat="1" customHeight="1" spans="6:7">
      <c r="F4246" s="385"/>
      <c r="G4246" s="232"/>
    </row>
    <row r="4247" s="379" customFormat="1" customHeight="1" spans="6:7">
      <c r="F4247" s="385"/>
      <c r="G4247" s="232"/>
    </row>
    <row r="4248" s="379" customFormat="1" customHeight="1" spans="6:7">
      <c r="F4248" s="385"/>
      <c r="G4248" s="232"/>
    </row>
    <row r="4249" s="379" customFormat="1" customHeight="1" spans="6:7">
      <c r="F4249" s="385"/>
      <c r="G4249" s="232"/>
    </row>
    <row r="4250" s="379" customFormat="1" customHeight="1" spans="6:7">
      <c r="F4250" s="385"/>
      <c r="G4250" s="232"/>
    </row>
    <row r="4251" s="379" customFormat="1" customHeight="1" spans="6:7">
      <c r="F4251" s="385"/>
      <c r="G4251" s="232"/>
    </row>
    <row r="4252" s="379" customFormat="1" customHeight="1" spans="6:7">
      <c r="F4252" s="385"/>
      <c r="G4252" s="232"/>
    </row>
    <row r="4253" s="379" customFormat="1" customHeight="1" spans="6:7">
      <c r="F4253" s="385"/>
      <c r="G4253" s="232"/>
    </row>
    <row r="4254" s="379" customFormat="1" customHeight="1" spans="6:7">
      <c r="F4254" s="385"/>
      <c r="G4254" s="232"/>
    </row>
    <row r="4255" s="379" customFormat="1" customHeight="1" spans="6:7">
      <c r="F4255" s="385"/>
      <c r="G4255" s="232"/>
    </row>
    <row r="4256" s="379" customFormat="1" customHeight="1" spans="6:7">
      <c r="F4256" s="385"/>
      <c r="G4256" s="232"/>
    </row>
    <row r="4257" s="379" customFormat="1" customHeight="1" spans="6:7">
      <c r="F4257" s="385"/>
      <c r="G4257" s="232"/>
    </row>
    <row r="4258" s="379" customFormat="1" customHeight="1" spans="6:7">
      <c r="F4258" s="385"/>
      <c r="G4258" s="232"/>
    </row>
    <row r="4259" s="379" customFormat="1" customHeight="1" spans="6:7">
      <c r="F4259" s="385"/>
      <c r="G4259" s="232"/>
    </row>
    <row r="4260" s="379" customFormat="1" customHeight="1" spans="6:7">
      <c r="F4260" s="385"/>
      <c r="G4260" s="232"/>
    </row>
    <row r="4261" s="379" customFormat="1" customHeight="1" spans="6:7">
      <c r="F4261" s="385"/>
      <c r="G4261" s="232"/>
    </row>
    <row r="4262" s="379" customFormat="1" customHeight="1" spans="6:7">
      <c r="F4262" s="385"/>
      <c r="G4262" s="232"/>
    </row>
    <row r="4263" s="379" customFormat="1" customHeight="1" spans="6:7">
      <c r="F4263" s="385"/>
      <c r="G4263" s="232"/>
    </row>
    <row r="4264" s="379" customFormat="1" customHeight="1" spans="6:7">
      <c r="F4264" s="385"/>
      <c r="G4264" s="232"/>
    </row>
    <row r="4265" s="379" customFormat="1" customHeight="1" spans="6:7">
      <c r="F4265" s="385"/>
      <c r="G4265" s="232"/>
    </row>
    <row r="4266" s="379" customFormat="1" customHeight="1" spans="6:7">
      <c r="F4266" s="385"/>
      <c r="G4266" s="232"/>
    </row>
    <row r="4267" s="379" customFormat="1" customHeight="1" spans="6:7">
      <c r="F4267" s="385"/>
      <c r="G4267" s="232"/>
    </row>
    <row r="4268" s="379" customFormat="1" customHeight="1" spans="6:7">
      <c r="F4268" s="385"/>
      <c r="G4268" s="232"/>
    </row>
    <row r="4269" s="379" customFormat="1" customHeight="1" spans="6:7">
      <c r="F4269" s="385"/>
      <c r="G4269" s="232"/>
    </row>
    <row r="4270" s="379" customFormat="1" customHeight="1" spans="6:7">
      <c r="F4270" s="385"/>
      <c r="G4270" s="232"/>
    </row>
    <row r="4271" s="379" customFormat="1" customHeight="1" spans="6:7">
      <c r="F4271" s="385"/>
      <c r="G4271" s="232"/>
    </row>
    <row r="4272" s="379" customFormat="1" customHeight="1" spans="6:7">
      <c r="F4272" s="385"/>
      <c r="G4272" s="232"/>
    </row>
    <row r="4273" s="379" customFormat="1" customHeight="1" spans="6:7">
      <c r="F4273" s="385"/>
      <c r="G4273" s="232"/>
    </row>
    <row r="4274" s="379" customFormat="1" customHeight="1" spans="6:7">
      <c r="F4274" s="385"/>
      <c r="G4274" s="232"/>
    </row>
    <row r="4275" s="379" customFormat="1" customHeight="1" spans="6:7">
      <c r="F4275" s="385"/>
      <c r="G4275" s="232"/>
    </row>
    <row r="4276" s="379" customFormat="1" customHeight="1" spans="6:7">
      <c r="F4276" s="385"/>
      <c r="G4276" s="232"/>
    </row>
    <row r="4277" s="379" customFormat="1" customHeight="1" spans="6:7">
      <c r="F4277" s="385"/>
      <c r="G4277" s="232"/>
    </row>
    <row r="4278" s="379" customFormat="1" customHeight="1" spans="6:7">
      <c r="F4278" s="385"/>
      <c r="G4278" s="232"/>
    </row>
    <row r="4279" s="379" customFormat="1" customHeight="1" spans="6:7">
      <c r="F4279" s="385"/>
      <c r="G4279" s="232"/>
    </row>
    <row r="4280" s="379" customFormat="1" customHeight="1" spans="6:7">
      <c r="F4280" s="385"/>
      <c r="G4280" s="232"/>
    </row>
    <row r="4281" s="379" customFormat="1" customHeight="1" spans="6:7">
      <c r="F4281" s="385"/>
      <c r="G4281" s="232"/>
    </row>
    <row r="4282" s="379" customFormat="1" customHeight="1" spans="6:7">
      <c r="F4282" s="385"/>
      <c r="G4282" s="232"/>
    </row>
    <row r="4283" s="379" customFormat="1" customHeight="1" spans="6:7">
      <c r="F4283" s="385"/>
      <c r="G4283" s="232"/>
    </row>
    <row r="4284" s="379" customFormat="1" customHeight="1" spans="6:7">
      <c r="F4284" s="385"/>
      <c r="G4284" s="232"/>
    </row>
    <row r="4285" s="379" customFormat="1" customHeight="1" spans="6:7">
      <c r="F4285" s="385"/>
      <c r="G4285" s="232"/>
    </row>
    <row r="4286" s="379" customFormat="1" customHeight="1" spans="6:7">
      <c r="F4286" s="385"/>
      <c r="G4286" s="232"/>
    </row>
    <row r="4287" s="379" customFormat="1" customHeight="1" spans="6:7">
      <c r="F4287" s="385"/>
      <c r="G4287" s="232"/>
    </row>
    <row r="4288" s="379" customFormat="1" customHeight="1" spans="6:7">
      <c r="F4288" s="385"/>
      <c r="G4288" s="232"/>
    </row>
    <row r="4289" s="379" customFormat="1" customHeight="1" spans="6:7">
      <c r="F4289" s="385"/>
      <c r="G4289" s="232"/>
    </row>
    <row r="4290" s="379" customFormat="1" customHeight="1" spans="6:7">
      <c r="F4290" s="385"/>
      <c r="G4290" s="232"/>
    </row>
    <row r="4291" s="379" customFormat="1" customHeight="1" spans="6:7">
      <c r="F4291" s="385"/>
      <c r="G4291" s="232"/>
    </row>
    <row r="4292" s="379" customFormat="1" customHeight="1" spans="6:7">
      <c r="F4292" s="385"/>
      <c r="G4292" s="232"/>
    </row>
    <row r="4293" s="379" customFormat="1" customHeight="1" spans="6:7">
      <c r="F4293" s="385"/>
      <c r="G4293" s="232"/>
    </row>
    <row r="4294" s="379" customFormat="1" customHeight="1" spans="6:7">
      <c r="F4294" s="385"/>
      <c r="G4294" s="232"/>
    </row>
    <row r="4295" s="379" customFormat="1" customHeight="1" spans="6:7">
      <c r="F4295" s="385"/>
      <c r="G4295" s="232"/>
    </row>
    <row r="4296" s="379" customFormat="1" customHeight="1" spans="6:7">
      <c r="F4296" s="385"/>
      <c r="G4296" s="232"/>
    </row>
    <row r="4297" s="379" customFormat="1" customHeight="1" spans="6:7">
      <c r="F4297" s="385"/>
      <c r="G4297" s="232"/>
    </row>
    <row r="4298" s="379" customFormat="1" customHeight="1" spans="6:7">
      <c r="F4298" s="385"/>
      <c r="G4298" s="232"/>
    </row>
    <row r="4299" s="379" customFormat="1" customHeight="1" spans="6:7">
      <c r="F4299" s="385"/>
      <c r="G4299" s="232"/>
    </row>
    <row r="4300" s="379" customFormat="1" customHeight="1" spans="6:7">
      <c r="F4300" s="385"/>
      <c r="G4300" s="232"/>
    </row>
    <row r="4301" s="379" customFormat="1" customHeight="1" spans="6:7">
      <c r="F4301" s="385"/>
      <c r="G4301" s="232"/>
    </row>
    <row r="4302" s="379" customFormat="1" customHeight="1" spans="6:7">
      <c r="F4302" s="385"/>
      <c r="G4302" s="232"/>
    </row>
    <row r="4303" s="379" customFormat="1" customHeight="1" spans="6:7">
      <c r="F4303" s="385"/>
      <c r="G4303" s="232"/>
    </row>
    <row r="4304" s="379" customFormat="1" customHeight="1" spans="6:7">
      <c r="F4304" s="385"/>
      <c r="G4304" s="232"/>
    </row>
    <row r="4305" s="379" customFormat="1" customHeight="1" spans="6:7">
      <c r="F4305" s="385"/>
      <c r="G4305" s="232"/>
    </row>
    <row r="4306" s="379" customFormat="1" customHeight="1" spans="6:7">
      <c r="F4306" s="385"/>
      <c r="G4306" s="232"/>
    </row>
    <row r="4307" s="379" customFormat="1" customHeight="1" spans="6:7">
      <c r="F4307" s="385"/>
      <c r="G4307" s="232"/>
    </row>
    <row r="4308" s="379" customFormat="1" customHeight="1" spans="6:7">
      <c r="F4308" s="385"/>
      <c r="G4308" s="232"/>
    </row>
    <row r="4309" s="379" customFormat="1" customHeight="1" spans="6:7">
      <c r="F4309" s="385"/>
      <c r="G4309" s="232"/>
    </row>
    <row r="4310" s="379" customFormat="1" customHeight="1" spans="6:7">
      <c r="F4310" s="385"/>
      <c r="G4310" s="232"/>
    </row>
    <row r="4311" s="379" customFormat="1" customHeight="1" spans="6:7">
      <c r="F4311" s="385"/>
      <c r="G4311" s="232"/>
    </row>
    <row r="4312" s="379" customFormat="1" customHeight="1" spans="6:7">
      <c r="F4312" s="385"/>
      <c r="G4312" s="232"/>
    </row>
    <row r="4313" s="379" customFormat="1" customHeight="1" spans="6:7">
      <c r="F4313" s="385"/>
      <c r="G4313" s="232"/>
    </row>
    <row r="4314" s="379" customFormat="1" customHeight="1" spans="6:7">
      <c r="F4314" s="385"/>
      <c r="G4314" s="232"/>
    </row>
    <row r="4315" s="379" customFormat="1" customHeight="1" spans="6:7">
      <c r="F4315" s="385"/>
      <c r="G4315" s="232"/>
    </row>
    <row r="4316" s="379" customFormat="1" customHeight="1" spans="6:7">
      <c r="F4316" s="385"/>
      <c r="G4316" s="232"/>
    </row>
    <row r="4317" s="379" customFormat="1" customHeight="1" spans="6:7">
      <c r="F4317" s="385"/>
      <c r="G4317" s="232"/>
    </row>
    <row r="4318" s="379" customFormat="1" customHeight="1" spans="6:7">
      <c r="F4318" s="385"/>
      <c r="G4318" s="232"/>
    </row>
    <row r="4319" s="379" customFormat="1" customHeight="1" spans="6:7">
      <c r="F4319" s="385"/>
      <c r="G4319" s="232"/>
    </row>
    <row r="4320" s="379" customFormat="1" customHeight="1" spans="6:7">
      <c r="F4320" s="385"/>
      <c r="G4320" s="232"/>
    </row>
    <row r="4321" s="379" customFormat="1" customHeight="1" spans="6:7">
      <c r="F4321" s="385"/>
      <c r="G4321" s="232"/>
    </row>
    <row r="4322" s="379" customFormat="1" customHeight="1" spans="6:7">
      <c r="F4322" s="385"/>
      <c r="G4322" s="232"/>
    </row>
    <row r="4323" s="379" customFormat="1" customHeight="1" spans="6:7">
      <c r="F4323" s="385"/>
      <c r="G4323" s="232"/>
    </row>
    <row r="4324" s="379" customFormat="1" customHeight="1" spans="6:7">
      <c r="F4324" s="385"/>
      <c r="G4324" s="232"/>
    </row>
    <row r="4325" s="379" customFormat="1" customHeight="1" spans="6:7">
      <c r="F4325" s="385"/>
      <c r="G4325" s="232"/>
    </row>
    <row r="4326" s="379" customFormat="1" customHeight="1" spans="6:7">
      <c r="F4326" s="385"/>
      <c r="G4326" s="232"/>
    </row>
    <row r="4327" s="379" customFormat="1" customHeight="1" spans="6:7">
      <c r="F4327" s="385"/>
      <c r="G4327" s="232"/>
    </row>
    <row r="4328" s="379" customFormat="1" customHeight="1" spans="6:7">
      <c r="F4328" s="385"/>
      <c r="G4328" s="232"/>
    </row>
    <row r="4329" s="379" customFormat="1" customHeight="1" spans="6:7">
      <c r="F4329" s="385"/>
      <c r="G4329" s="232"/>
    </row>
    <row r="4330" s="379" customFormat="1" customHeight="1" spans="6:7">
      <c r="F4330" s="385"/>
      <c r="G4330" s="232"/>
    </row>
    <row r="4331" s="379" customFormat="1" customHeight="1" spans="6:7">
      <c r="F4331" s="385"/>
      <c r="G4331" s="232"/>
    </row>
    <row r="4332" s="379" customFormat="1" customHeight="1" spans="6:7">
      <c r="F4332" s="385"/>
      <c r="G4332" s="232"/>
    </row>
    <row r="4333" s="379" customFormat="1" customHeight="1" spans="6:7">
      <c r="F4333" s="385"/>
      <c r="G4333" s="232"/>
    </row>
    <row r="4334" s="379" customFormat="1" customHeight="1" spans="6:7">
      <c r="F4334" s="385"/>
      <c r="G4334" s="232"/>
    </row>
    <row r="4335" s="379" customFormat="1" customHeight="1" spans="6:7">
      <c r="F4335" s="385"/>
      <c r="G4335" s="232"/>
    </row>
    <row r="4336" s="379" customFormat="1" customHeight="1" spans="6:7">
      <c r="F4336" s="385"/>
      <c r="G4336" s="232"/>
    </row>
    <row r="4337" s="379" customFormat="1" customHeight="1" spans="6:7">
      <c r="F4337" s="385"/>
      <c r="G4337" s="232"/>
    </row>
    <row r="4338" s="379" customFormat="1" customHeight="1" spans="6:7">
      <c r="F4338" s="385"/>
      <c r="G4338" s="232"/>
    </row>
    <row r="4339" s="379" customFormat="1" customHeight="1" spans="6:7">
      <c r="F4339" s="385"/>
      <c r="G4339" s="232"/>
    </row>
    <row r="4340" s="379" customFormat="1" customHeight="1" spans="6:7">
      <c r="F4340" s="385"/>
      <c r="G4340" s="232"/>
    </row>
    <row r="4341" s="379" customFormat="1" customHeight="1" spans="6:7">
      <c r="F4341" s="385"/>
      <c r="G4341" s="232"/>
    </row>
    <row r="4342" s="379" customFormat="1" customHeight="1" spans="6:7">
      <c r="F4342" s="385"/>
      <c r="G4342" s="232"/>
    </row>
    <row r="4343" s="379" customFormat="1" customHeight="1" spans="6:7">
      <c r="F4343" s="385"/>
      <c r="G4343" s="232"/>
    </row>
    <row r="4344" s="379" customFormat="1" customHeight="1" spans="6:7">
      <c r="F4344" s="385"/>
      <c r="G4344" s="232"/>
    </row>
    <row r="4345" s="379" customFormat="1" customHeight="1" spans="6:7">
      <c r="F4345" s="385"/>
      <c r="G4345" s="232"/>
    </row>
    <row r="4346" s="379" customFormat="1" customHeight="1" spans="6:7">
      <c r="F4346" s="385"/>
      <c r="G4346" s="232"/>
    </row>
    <row r="4347" s="379" customFormat="1" customHeight="1" spans="6:7">
      <c r="F4347" s="385"/>
      <c r="G4347" s="232"/>
    </row>
    <row r="4348" s="379" customFormat="1" customHeight="1" spans="6:7">
      <c r="F4348" s="385"/>
      <c r="G4348" s="232"/>
    </row>
    <row r="4349" s="379" customFormat="1" customHeight="1" spans="6:7">
      <c r="F4349" s="385"/>
      <c r="G4349" s="232"/>
    </row>
    <row r="4350" s="379" customFormat="1" customHeight="1" spans="6:7">
      <c r="F4350" s="385"/>
      <c r="G4350" s="232"/>
    </row>
    <row r="4351" s="379" customFormat="1" customHeight="1" spans="6:7">
      <c r="F4351" s="385"/>
      <c r="G4351" s="232"/>
    </row>
    <row r="4352" s="379" customFormat="1" customHeight="1" spans="6:7">
      <c r="F4352" s="385"/>
      <c r="G4352" s="232"/>
    </row>
    <row r="4353" s="379" customFormat="1" customHeight="1" spans="6:7">
      <c r="F4353" s="385"/>
      <c r="G4353" s="232"/>
    </row>
    <row r="4354" s="379" customFormat="1" customHeight="1" spans="6:7">
      <c r="F4354" s="385"/>
      <c r="G4354" s="232"/>
    </row>
    <row r="4355" s="379" customFormat="1" customHeight="1" spans="6:7">
      <c r="F4355" s="385"/>
      <c r="G4355" s="232"/>
    </row>
    <row r="4356" s="379" customFormat="1" customHeight="1" spans="6:7">
      <c r="F4356" s="385"/>
      <c r="G4356" s="232"/>
    </row>
    <row r="4357" s="379" customFormat="1" customHeight="1" spans="6:7">
      <c r="F4357" s="385"/>
      <c r="G4357" s="232"/>
    </row>
    <row r="4358" s="379" customFormat="1" customHeight="1" spans="6:7">
      <c r="F4358" s="385"/>
      <c r="G4358" s="232"/>
    </row>
    <row r="4359" s="379" customFormat="1" customHeight="1" spans="6:7">
      <c r="F4359" s="385"/>
      <c r="G4359" s="232"/>
    </row>
    <row r="4360" s="379" customFormat="1" customHeight="1" spans="6:7">
      <c r="F4360" s="385"/>
      <c r="G4360" s="232"/>
    </row>
    <row r="4361" s="379" customFormat="1" customHeight="1" spans="6:7">
      <c r="F4361" s="385"/>
      <c r="G4361" s="232"/>
    </row>
    <row r="4362" s="379" customFormat="1" customHeight="1" spans="6:7">
      <c r="F4362" s="385"/>
      <c r="G4362" s="232"/>
    </row>
    <row r="4363" s="379" customFormat="1" customHeight="1" spans="6:7">
      <c r="F4363" s="385"/>
      <c r="G4363" s="232"/>
    </row>
    <row r="4364" s="379" customFormat="1" customHeight="1" spans="6:7">
      <c r="F4364" s="385"/>
      <c r="G4364" s="232"/>
    </row>
    <row r="4365" s="379" customFormat="1" customHeight="1" spans="6:7">
      <c r="F4365" s="385"/>
      <c r="G4365" s="232"/>
    </row>
    <row r="4366" s="379" customFormat="1" customHeight="1" spans="6:7">
      <c r="F4366" s="385"/>
      <c r="G4366" s="232"/>
    </row>
    <row r="4367" s="379" customFormat="1" customHeight="1" spans="6:7">
      <c r="F4367" s="385"/>
      <c r="G4367" s="232"/>
    </row>
    <row r="4368" s="379" customFormat="1" customHeight="1" spans="6:7">
      <c r="F4368" s="385"/>
      <c r="G4368" s="232"/>
    </row>
    <row r="4369" s="379" customFormat="1" customHeight="1" spans="6:7">
      <c r="F4369" s="385"/>
      <c r="G4369" s="232"/>
    </row>
    <row r="4370" s="379" customFormat="1" customHeight="1" spans="6:7">
      <c r="F4370" s="385"/>
      <c r="G4370" s="232"/>
    </row>
    <row r="4371" s="379" customFormat="1" customHeight="1" spans="6:7">
      <c r="F4371" s="385"/>
      <c r="G4371" s="232"/>
    </row>
    <row r="4372" s="379" customFormat="1" customHeight="1" spans="6:7">
      <c r="F4372" s="385"/>
      <c r="G4372" s="232"/>
    </row>
    <row r="4373" s="379" customFormat="1" customHeight="1" spans="6:7">
      <c r="F4373" s="385"/>
      <c r="G4373" s="232"/>
    </row>
    <row r="4374" s="379" customFormat="1" customHeight="1" spans="6:7">
      <c r="F4374" s="385"/>
      <c r="G4374" s="232"/>
    </row>
    <row r="4375" s="379" customFormat="1" customHeight="1" spans="6:7">
      <c r="F4375" s="385"/>
      <c r="G4375" s="232"/>
    </row>
    <row r="4376" s="379" customFormat="1" customHeight="1" spans="6:7">
      <c r="F4376" s="385"/>
      <c r="G4376" s="232"/>
    </row>
    <row r="4377" s="379" customFormat="1" customHeight="1" spans="6:7">
      <c r="F4377" s="385"/>
      <c r="G4377" s="232"/>
    </row>
    <row r="4378" s="379" customFormat="1" customHeight="1" spans="6:7">
      <c r="F4378" s="385"/>
      <c r="G4378" s="232"/>
    </row>
    <row r="4379" s="379" customFormat="1" customHeight="1" spans="6:7">
      <c r="F4379" s="385"/>
      <c r="G4379" s="232"/>
    </row>
    <row r="4380" s="379" customFormat="1" customHeight="1" spans="6:7">
      <c r="F4380" s="385"/>
      <c r="G4380" s="232"/>
    </row>
    <row r="4381" s="379" customFormat="1" customHeight="1" spans="6:7">
      <c r="F4381" s="385"/>
      <c r="G4381" s="232"/>
    </row>
    <row r="4382" s="379" customFormat="1" customHeight="1" spans="6:7">
      <c r="F4382" s="385"/>
      <c r="G4382" s="232"/>
    </row>
    <row r="4383" s="379" customFormat="1" customHeight="1" spans="6:7">
      <c r="F4383" s="385"/>
      <c r="G4383" s="232"/>
    </row>
    <row r="4384" s="379" customFormat="1" customHeight="1" spans="6:7">
      <c r="F4384" s="385"/>
      <c r="G4384" s="232"/>
    </row>
    <row r="4385" s="379" customFormat="1" customHeight="1" spans="6:7">
      <c r="F4385" s="385"/>
      <c r="G4385" s="232"/>
    </row>
    <row r="4386" s="379" customFormat="1" customHeight="1" spans="6:7">
      <c r="F4386" s="385"/>
      <c r="G4386" s="232"/>
    </row>
    <row r="4387" s="379" customFormat="1" customHeight="1" spans="6:7">
      <c r="F4387" s="385"/>
      <c r="G4387" s="232"/>
    </row>
    <row r="4388" s="379" customFormat="1" customHeight="1" spans="6:7">
      <c r="F4388" s="385"/>
      <c r="G4388" s="232"/>
    </row>
    <row r="4389" s="379" customFormat="1" customHeight="1" spans="6:7">
      <c r="F4389" s="385"/>
      <c r="G4389" s="232"/>
    </row>
    <row r="4390" s="379" customFormat="1" customHeight="1" spans="6:7">
      <c r="F4390" s="385"/>
      <c r="G4390" s="232"/>
    </row>
    <row r="4391" s="379" customFormat="1" customHeight="1" spans="6:7">
      <c r="F4391" s="385"/>
      <c r="G4391" s="232"/>
    </row>
    <row r="4392" s="379" customFormat="1" customHeight="1" spans="6:7">
      <c r="F4392" s="385"/>
      <c r="G4392" s="232"/>
    </row>
    <row r="4393" s="379" customFormat="1" customHeight="1" spans="6:7">
      <c r="F4393" s="385"/>
      <c r="G4393" s="232"/>
    </row>
    <row r="4394" s="379" customFormat="1" customHeight="1" spans="6:7">
      <c r="F4394" s="385"/>
      <c r="G4394" s="232"/>
    </row>
    <row r="4395" s="379" customFormat="1" customHeight="1" spans="6:7">
      <c r="F4395" s="385"/>
      <c r="G4395" s="232"/>
    </row>
    <row r="4396" s="379" customFormat="1" customHeight="1" spans="6:7">
      <c r="F4396" s="385"/>
      <c r="G4396" s="232"/>
    </row>
    <row r="4397" s="379" customFormat="1" customHeight="1" spans="6:7">
      <c r="F4397" s="385"/>
      <c r="G4397" s="232"/>
    </row>
    <row r="4398" s="379" customFormat="1" customHeight="1" spans="6:7">
      <c r="F4398" s="385"/>
      <c r="G4398" s="232"/>
    </row>
    <row r="4399" s="379" customFormat="1" customHeight="1" spans="6:7">
      <c r="F4399" s="385"/>
      <c r="G4399" s="232"/>
    </row>
    <row r="4400" s="379" customFormat="1" customHeight="1" spans="6:7">
      <c r="F4400" s="385"/>
      <c r="G4400" s="232"/>
    </row>
    <row r="4401" s="379" customFormat="1" customHeight="1" spans="6:7">
      <c r="F4401" s="385"/>
      <c r="G4401" s="232"/>
    </row>
    <row r="4402" s="379" customFormat="1" customHeight="1" spans="6:7">
      <c r="F4402" s="385"/>
      <c r="G4402" s="232"/>
    </row>
    <row r="4403" s="379" customFormat="1" customHeight="1" spans="6:7">
      <c r="F4403" s="385"/>
      <c r="G4403" s="232"/>
    </row>
    <row r="4404" s="379" customFormat="1" customHeight="1" spans="6:7">
      <c r="F4404" s="385"/>
      <c r="G4404" s="232"/>
    </row>
    <row r="4405" s="379" customFormat="1" customHeight="1" spans="6:7">
      <c r="F4405" s="385"/>
      <c r="G4405" s="232"/>
    </row>
    <row r="4406" s="379" customFormat="1" customHeight="1" spans="6:7">
      <c r="F4406" s="385"/>
      <c r="G4406" s="232"/>
    </row>
    <row r="4407" s="379" customFormat="1" customHeight="1" spans="6:7">
      <c r="F4407" s="385"/>
      <c r="G4407" s="232"/>
    </row>
    <row r="4408" s="379" customFormat="1" customHeight="1" spans="6:7">
      <c r="F4408" s="385"/>
      <c r="G4408" s="232"/>
    </row>
    <row r="4409" s="379" customFormat="1" customHeight="1" spans="6:7">
      <c r="F4409" s="385"/>
      <c r="G4409" s="232"/>
    </row>
    <row r="4410" s="379" customFormat="1" customHeight="1" spans="6:7">
      <c r="F4410" s="385"/>
      <c r="G4410" s="232"/>
    </row>
    <row r="4411" s="379" customFormat="1" customHeight="1" spans="6:7">
      <c r="F4411" s="385"/>
      <c r="G4411" s="232"/>
    </row>
    <row r="4412" s="379" customFormat="1" customHeight="1" spans="6:7">
      <c r="F4412" s="385"/>
      <c r="G4412" s="232"/>
    </row>
    <row r="4413" s="379" customFormat="1" customHeight="1" spans="6:7">
      <c r="F4413" s="385"/>
      <c r="G4413" s="232"/>
    </row>
    <row r="4414" s="379" customFormat="1" customHeight="1" spans="6:7">
      <c r="F4414" s="385"/>
      <c r="G4414" s="232"/>
    </row>
    <row r="4415" s="379" customFormat="1" customHeight="1" spans="6:7">
      <c r="F4415" s="385"/>
      <c r="G4415" s="232"/>
    </row>
    <row r="4416" s="379" customFormat="1" customHeight="1" spans="6:7">
      <c r="F4416" s="385"/>
      <c r="G4416" s="232"/>
    </row>
    <row r="4417" s="379" customFormat="1" customHeight="1" spans="6:7">
      <c r="F4417" s="385"/>
      <c r="G4417" s="232"/>
    </row>
    <row r="4418" s="379" customFormat="1" customHeight="1" spans="6:7">
      <c r="F4418" s="385"/>
      <c r="G4418" s="232"/>
    </row>
    <row r="4419" s="379" customFormat="1" customHeight="1" spans="6:7">
      <c r="F4419" s="385"/>
      <c r="G4419" s="232"/>
    </row>
    <row r="4420" s="379" customFormat="1" customHeight="1" spans="6:7">
      <c r="F4420" s="385"/>
      <c r="G4420" s="232"/>
    </row>
    <row r="4421" s="379" customFormat="1" customHeight="1" spans="6:7">
      <c r="F4421" s="385"/>
      <c r="G4421" s="232"/>
    </row>
    <row r="4422" s="379" customFormat="1" customHeight="1" spans="6:7">
      <c r="F4422" s="385"/>
      <c r="G4422" s="232"/>
    </row>
    <row r="4423" s="379" customFormat="1" customHeight="1" spans="6:7">
      <c r="F4423" s="385"/>
      <c r="G4423" s="232"/>
    </row>
    <row r="4424" s="379" customFormat="1" customHeight="1" spans="6:7">
      <c r="F4424" s="385"/>
      <c r="G4424" s="232"/>
    </row>
    <row r="4425" s="379" customFormat="1" customHeight="1" spans="6:7">
      <c r="F4425" s="385"/>
      <c r="G4425" s="232"/>
    </row>
    <row r="4426" s="379" customFormat="1" customHeight="1" spans="6:7">
      <c r="F4426" s="385"/>
      <c r="G4426" s="232"/>
    </row>
    <row r="4427" s="379" customFormat="1" customHeight="1" spans="6:7">
      <c r="F4427" s="385"/>
      <c r="G4427" s="232"/>
    </row>
    <row r="4428" s="379" customFormat="1" customHeight="1" spans="6:7">
      <c r="F4428" s="385"/>
      <c r="G4428" s="232"/>
    </row>
    <row r="4429" s="379" customFormat="1" customHeight="1" spans="6:7">
      <c r="F4429" s="385"/>
      <c r="G4429" s="232"/>
    </row>
    <row r="4430" s="379" customFormat="1" customHeight="1" spans="6:7">
      <c r="F4430" s="385"/>
      <c r="G4430" s="232"/>
    </row>
    <row r="4431" s="379" customFormat="1" customHeight="1" spans="6:7">
      <c r="F4431" s="385"/>
      <c r="G4431" s="232"/>
    </row>
    <row r="4432" s="379" customFormat="1" customHeight="1" spans="6:7">
      <c r="F4432" s="385"/>
      <c r="G4432" s="232"/>
    </row>
    <row r="4433" s="379" customFormat="1" customHeight="1" spans="6:7">
      <c r="F4433" s="385"/>
      <c r="G4433" s="232"/>
    </row>
    <row r="4434" s="379" customFormat="1" customHeight="1" spans="6:7">
      <c r="F4434" s="385"/>
      <c r="G4434" s="232"/>
    </row>
    <row r="4435" s="379" customFormat="1" customHeight="1" spans="6:7">
      <c r="F4435" s="385"/>
      <c r="G4435" s="232"/>
    </row>
    <row r="4436" s="379" customFormat="1" customHeight="1" spans="6:7">
      <c r="F4436" s="385"/>
      <c r="G4436" s="232"/>
    </row>
    <row r="4437" s="379" customFormat="1" customHeight="1" spans="6:7">
      <c r="F4437" s="385"/>
      <c r="G4437" s="232"/>
    </row>
    <row r="4438" s="379" customFormat="1" customHeight="1" spans="6:7">
      <c r="F4438" s="385"/>
      <c r="G4438" s="232"/>
    </row>
    <row r="4439" s="379" customFormat="1" customHeight="1" spans="6:7">
      <c r="F4439" s="385"/>
      <c r="G4439" s="232"/>
    </row>
    <row r="4440" s="379" customFormat="1" customHeight="1" spans="6:7">
      <c r="F4440" s="385"/>
      <c r="G4440" s="232"/>
    </row>
    <row r="4441" s="379" customFormat="1" customHeight="1" spans="6:7">
      <c r="F4441" s="385"/>
      <c r="G4441" s="232"/>
    </row>
    <row r="4442" s="379" customFormat="1" customHeight="1" spans="6:7">
      <c r="F4442" s="385"/>
      <c r="G4442" s="232"/>
    </row>
    <row r="4443" s="379" customFormat="1" customHeight="1" spans="6:7">
      <c r="F4443" s="385"/>
      <c r="G4443" s="232"/>
    </row>
    <row r="4444" s="379" customFormat="1" customHeight="1" spans="6:7">
      <c r="F4444" s="385"/>
      <c r="G4444" s="232"/>
    </row>
    <row r="4445" s="379" customFormat="1" customHeight="1" spans="6:7">
      <c r="F4445" s="385"/>
      <c r="G4445" s="232"/>
    </row>
    <row r="4446" s="379" customFormat="1" customHeight="1" spans="6:7">
      <c r="F4446" s="385"/>
      <c r="G4446" s="232"/>
    </row>
    <row r="4447" s="379" customFormat="1" customHeight="1" spans="6:7">
      <c r="F4447" s="385"/>
      <c r="G4447" s="232"/>
    </row>
    <row r="4448" s="379" customFormat="1" customHeight="1" spans="6:7">
      <c r="F4448" s="385"/>
      <c r="G4448" s="232"/>
    </row>
    <row r="4449" s="379" customFormat="1" customHeight="1" spans="6:7">
      <c r="F4449" s="385"/>
      <c r="G4449" s="232"/>
    </row>
    <row r="4450" s="379" customFormat="1" customHeight="1" spans="6:7">
      <c r="F4450" s="385"/>
      <c r="G4450" s="232"/>
    </row>
    <row r="4451" s="379" customFormat="1" customHeight="1" spans="6:7">
      <c r="F4451" s="385"/>
      <c r="G4451" s="232"/>
    </row>
    <row r="4452" s="379" customFormat="1" customHeight="1" spans="6:7">
      <c r="F4452" s="385"/>
      <c r="G4452" s="232"/>
    </row>
    <row r="4453" s="379" customFormat="1" customHeight="1" spans="6:7">
      <c r="F4453" s="385"/>
      <c r="G4453" s="232"/>
    </row>
    <row r="4454" s="379" customFormat="1" customHeight="1" spans="6:7">
      <c r="F4454" s="385"/>
      <c r="G4454" s="232"/>
    </row>
    <row r="4455" s="379" customFormat="1" customHeight="1" spans="6:7">
      <c r="F4455" s="385"/>
      <c r="G4455" s="232"/>
    </row>
    <row r="4456" s="379" customFormat="1" customHeight="1" spans="6:7">
      <c r="F4456" s="385"/>
      <c r="G4456" s="232"/>
    </row>
    <row r="4457" s="379" customFormat="1" customHeight="1" spans="6:7">
      <c r="F4457" s="385"/>
      <c r="G4457" s="232"/>
    </row>
    <row r="4458" s="379" customFormat="1" customHeight="1" spans="6:7">
      <c r="F4458" s="385"/>
      <c r="G4458" s="232"/>
    </row>
    <row r="4459" s="379" customFormat="1" customHeight="1" spans="6:7">
      <c r="F4459" s="385"/>
      <c r="G4459" s="232"/>
    </row>
    <row r="4460" s="379" customFormat="1" customHeight="1" spans="6:7">
      <c r="F4460" s="385"/>
      <c r="G4460" s="232"/>
    </row>
    <row r="4461" s="379" customFormat="1" customHeight="1" spans="6:7">
      <c r="F4461" s="385"/>
      <c r="G4461" s="232"/>
    </row>
    <row r="4462" s="379" customFormat="1" customHeight="1" spans="6:7">
      <c r="F4462" s="385"/>
      <c r="G4462" s="232"/>
    </row>
    <row r="4463" s="379" customFormat="1" customHeight="1" spans="6:7">
      <c r="F4463" s="385"/>
      <c r="G4463" s="232"/>
    </row>
    <row r="4464" s="379" customFormat="1" customHeight="1" spans="6:7">
      <c r="F4464" s="385"/>
      <c r="G4464" s="232"/>
    </row>
    <row r="4465" s="379" customFormat="1" customHeight="1" spans="6:7">
      <c r="F4465" s="385"/>
      <c r="G4465" s="232"/>
    </row>
    <row r="4466" s="379" customFormat="1" customHeight="1" spans="6:7">
      <c r="F4466" s="385"/>
      <c r="G4466" s="232"/>
    </row>
    <row r="4467" s="379" customFormat="1" customHeight="1" spans="6:7">
      <c r="F4467" s="385"/>
      <c r="G4467" s="232"/>
    </row>
    <row r="4468" s="379" customFormat="1" customHeight="1" spans="6:7">
      <c r="F4468" s="385"/>
      <c r="G4468" s="232"/>
    </row>
    <row r="4469" s="379" customFormat="1" customHeight="1" spans="6:7">
      <c r="F4469" s="385"/>
      <c r="G4469" s="232"/>
    </row>
    <row r="4470" s="379" customFormat="1" customHeight="1" spans="6:7">
      <c r="F4470" s="385"/>
      <c r="G4470" s="232"/>
    </row>
    <row r="4471" s="379" customFormat="1" customHeight="1" spans="6:7">
      <c r="F4471" s="385"/>
      <c r="G4471" s="232"/>
    </row>
    <row r="4472" s="379" customFormat="1" customHeight="1" spans="6:7">
      <c r="F4472" s="385"/>
      <c r="G4472" s="232"/>
    </row>
    <row r="4473" s="379" customFormat="1" customHeight="1" spans="6:7">
      <c r="F4473" s="385"/>
      <c r="G4473" s="232"/>
    </row>
    <row r="4474" s="379" customFormat="1" customHeight="1" spans="6:7">
      <c r="F4474" s="385"/>
      <c r="G4474" s="232"/>
    </row>
    <row r="4475" s="379" customFormat="1" customHeight="1" spans="6:7">
      <c r="F4475" s="385"/>
      <c r="G4475" s="232"/>
    </row>
    <row r="4476" s="379" customFormat="1" customHeight="1" spans="6:7">
      <c r="F4476" s="385"/>
      <c r="G4476" s="232"/>
    </row>
    <row r="4477" s="379" customFormat="1" customHeight="1" spans="6:7">
      <c r="F4477" s="385"/>
      <c r="G4477" s="232"/>
    </row>
    <row r="4478" s="379" customFormat="1" customHeight="1" spans="6:7">
      <c r="F4478" s="385"/>
      <c r="G4478" s="232"/>
    </row>
    <row r="4479" s="379" customFormat="1" customHeight="1" spans="6:7">
      <c r="F4479" s="385"/>
      <c r="G4479" s="232"/>
    </row>
    <row r="4480" s="379" customFormat="1" customHeight="1" spans="6:7">
      <c r="F4480" s="385"/>
      <c r="G4480" s="232"/>
    </row>
    <row r="4481" s="379" customFormat="1" customHeight="1" spans="6:7">
      <c r="F4481" s="385"/>
      <c r="G4481" s="232"/>
    </row>
    <row r="4482" s="379" customFormat="1" customHeight="1" spans="6:7">
      <c r="F4482" s="385"/>
      <c r="G4482" s="232"/>
    </row>
    <row r="4483" s="379" customFormat="1" customHeight="1" spans="6:7">
      <c r="F4483" s="385"/>
      <c r="G4483" s="232"/>
    </row>
    <row r="4484" s="379" customFormat="1" customHeight="1" spans="6:7">
      <c r="F4484" s="385"/>
      <c r="G4484" s="232"/>
    </row>
    <row r="4485" s="379" customFormat="1" customHeight="1" spans="6:7">
      <c r="F4485" s="385"/>
      <c r="G4485" s="232"/>
    </row>
    <row r="4486" s="379" customFormat="1" customHeight="1" spans="6:7">
      <c r="F4486" s="385"/>
      <c r="G4486" s="232"/>
    </row>
    <row r="4487" s="379" customFormat="1" customHeight="1" spans="6:7">
      <c r="F4487" s="385"/>
      <c r="G4487" s="232"/>
    </row>
    <row r="4488" s="379" customFormat="1" customHeight="1" spans="6:7">
      <c r="F4488" s="385"/>
      <c r="G4488" s="232"/>
    </row>
    <row r="4489" s="379" customFormat="1" customHeight="1" spans="6:7">
      <c r="F4489" s="385"/>
      <c r="G4489" s="232"/>
    </row>
    <row r="4490" s="379" customFormat="1" customHeight="1" spans="6:7">
      <c r="F4490" s="385"/>
      <c r="G4490" s="232"/>
    </row>
    <row r="4491" s="379" customFormat="1" customHeight="1" spans="6:7">
      <c r="F4491" s="385"/>
      <c r="G4491" s="232"/>
    </row>
    <row r="4492" s="379" customFormat="1" customHeight="1" spans="6:7">
      <c r="F4492" s="385"/>
      <c r="G4492" s="232"/>
    </row>
    <row r="4493" s="379" customFormat="1" customHeight="1" spans="6:7">
      <c r="F4493" s="385"/>
      <c r="G4493" s="232"/>
    </row>
    <row r="4494" s="379" customFormat="1" customHeight="1" spans="6:7">
      <c r="F4494" s="385"/>
      <c r="G4494" s="232"/>
    </row>
    <row r="4495" s="379" customFormat="1" customHeight="1" spans="6:7">
      <c r="F4495" s="385"/>
      <c r="G4495" s="232"/>
    </row>
    <row r="4496" s="379" customFormat="1" customHeight="1" spans="6:7">
      <c r="F4496" s="385"/>
      <c r="G4496" s="232"/>
    </row>
    <row r="4497" s="379" customFormat="1" customHeight="1" spans="6:7">
      <c r="F4497" s="385"/>
      <c r="G4497" s="232"/>
    </row>
    <row r="4498" s="379" customFormat="1" customHeight="1" spans="6:7">
      <c r="F4498" s="385"/>
      <c r="G4498" s="232"/>
    </row>
    <row r="4499" s="379" customFormat="1" customHeight="1" spans="6:7">
      <c r="F4499" s="385"/>
      <c r="G4499" s="232"/>
    </row>
    <row r="4500" s="379" customFormat="1" customHeight="1" spans="6:7">
      <c r="F4500" s="385"/>
      <c r="G4500" s="232"/>
    </row>
    <row r="4501" s="379" customFormat="1" customHeight="1" spans="6:7">
      <c r="F4501" s="385"/>
      <c r="G4501" s="232"/>
    </row>
    <row r="4502" s="379" customFormat="1" customHeight="1" spans="6:7">
      <c r="F4502" s="385"/>
      <c r="G4502" s="232"/>
    </row>
    <row r="4503" s="379" customFormat="1" customHeight="1" spans="6:7">
      <c r="F4503" s="385"/>
      <c r="G4503" s="232"/>
    </row>
    <row r="4504" s="379" customFormat="1" customHeight="1" spans="6:7">
      <c r="F4504" s="385"/>
      <c r="G4504" s="232"/>
    </row>
    <row r="4505" s="379" customFormat="1" customHeight="1" spans="6:7">
      <c r="F4505" s="385"/>
      <c r="G4505" s="232"/>
    </row>
    <row r="4506" s="379" customFormat="1" customHeight="1" spans="6:7">
      <c r="F4506" s="385"/>
      <c r="G4506" s="232"/>
    </row>
    <row r="4507" s="379" customFormat="1" customHeight="1" spans="6:7">
      <c r="F4507" s="385"/>
      <c r="G4507" s="232"/>
    </row>
    <row r="4508" s="379" customFormat="1" customHeight="1" spans="6:7">
      <c r="F4508" s="385"/>
      <c r="G4508" s="232"/>
    </row>
    <row r="4509" s="379" customFormat="1" customHeight="1" spans="6:7">
      <c r="F4509" s="385"/>
      <c r="G4509" s="232"/>
    </row>
    <row r="4510" s="379" customFormat="1" customHeight="1" spans="6:7">
      <c r="F4510" s="385"/>
      <c r="G4510" s="232"/>
    </row>
    <row r="4511" s="379" customFormat="1" customHeight="1" spans="6:7">
      <c r="F4511" s="385"/>
      <c r="G4511" s="232"/>
    </row>
    <row r="4512" s="379" customFormat="1" customHeight="1" spans="6:7">
      <c r="F4512" s="385"/>
      <c r="G4512" s="232"/>
    </row>
    <row r="4513" s="379" customFormat="1" customHeight="1" spans="6:7">
      <c r="F4513" s="385"/>
      <c r="G4513" s="232"/>
    </row>
    <row r="4514" s="379" customFormat="1" customHeight="1" spans="6:7">
      <c r="F4514" s="385"/>
      <c r="G4514" s="232"/>
    </row>
    <row r="4515" s="379" customFormat="1" customHeight="1" spans="6:7">
      <c r="F4515" s="385"/>
      <c r="G4515" s="232"/>
    </row>
    <row r="4516" s="379" customFormat="1" customHeight="1" spans="6:7">
      <c r="F4516" s="385"/>
      <c r="G4516" s="232"/>
    </row>
    <row r="4517" s="379" customFormat="1" customHeight="1" spans="6:7">
      <c r="F4517" s="385"/>
      <c r="G4517" s="232"/>
    </row>
    <row r="4518" s="379" customFormat="1" customHeight="1" spans="6:7">
      <c r="F4518" s="385"/>
      <c r="G4518" s="232"/>
    </row>
    <row r="4519" s="379" customFormat="1" customHeight="1" spans="6:7">
      <c r="F4519" s="385"/>
      <c r="G4519" s="232"/>
    </row>
    <row r="4520" s="379" customFormat="1" customHeight="1" spans="6:7">
      <c r="F4520" s="385"/>
      <c r="G4520" s="232"/>
    </row>
    <row r="4521" s="379" customFormat="1" customHeight="1" spans="6:7">
      <c r="F4521" s="385"/>
      <c r="G4521" s="232"/>
    </row>
    <row r="4522" s="379" customFormat="1" customHeight="1" spans="6:7">
      <c r="F4522" s="385"/>
      <c r="G4522" s="232"/>
    </row>
    <row r="4523" s="379" customFormat="1" customHeight="1" spans="6:7">
      <c r="F4523" s="385"/>
      <c r="G4523" s="232"/>
    </row>
    <row r="4524" s="379" customFormat="1" customHeight="1" spans="6:7">
      <c r="F4524" s="385"/>
      <c r="G4524" s="232"/>
    </row>
    <row r="4525" s="379" customFormat="1" customHeight="1" spans="6:7">
      <c r="F4525" s="385"/>
      <c r="G4525" s="232"/>
    </row>
    <row r="4526" s="379" customFormat="1" customHeight="1" spans="6:7">
      <c r="F4526" s="385"/>
      <c r="G4526" s="232"/>
    </row>
    <row r="4527" s="379" customFormat="1" customHeight="1" spans="6:7">
      <c r="F4527" s="385"/>
      <c r="G4527" s="232"/>
    </row>
    <row r="4528" s="379" customFormat="1" customHeight="1" spans="6:7">
      <c r="F4528" s="385"/>
      <c r="G4528" s="232"/>
    </row>
    <row r="4529" s="379" customFormat="1" customHeight="1" spans="6:7">
      <c r="F4529" s="385"/>
      <c r="G4529" s="232"/>
    </row>
    <row r="4530" s="379" customFormat="1" customHeight="1" spans="6:7">
      <c r="F4530" s="385"/>
      <c r="G4530" s="232"/>
    </row>
    <row r="4531" s="379" customFormat="1" customHeight="1" spans="6:7">
      <c r="F4531" s="385"/>
      <c r="G4531" s="232"/>
    </row>
    <row r="4532" s="379" customFormat="1" customHeight="1" spans="6:7">
      <c r="F4532" s="385"/>
      <c r="G4532" s="232"/>
    </row>
    <row r="4533" s="379" customFormat="1" customHeight="1" spans="6:7">
      <c r="F4533" s="385"/>
      <c r="G4533" s="232"/>
    </row>
    <row r="4534" s="379" customFormat="1" customHeight="1" spans="6:7">
      <c r="F4534" s="385"/>
      <c r="G4534" s="232"/>
    </row>
    <row r="4535" s="379" customFormat="1" customHeight="1" spans="6:7">
      <c r="F4535" s="385"/>
      <c r="G4535" s="232"/>
    </row>
    <row r="4536" s="379" customFormat="1" customHeight="1" spans="6:7">
      <c r="F4536" s="385"/>
      <c r="G4536" s="232"/>
    </row>
    <row r="4537" s="379" customFormat="1" customHeight="1" spans="6:7">
      <c r="F4537" s="385"/>
      <c r="G4537" s="232"/>
    </row>
    <row r="4538" s="379" customFormat="1" customHeight="1" spans="6:7">
      <c r="F4538" s="385"/>
      <c r="G4538" s="232"/>
    </row>
    <row r="4539" s="379" customFormat="1" customHeight="1" spans="6:7">
      <c r="F4539" s="385"/>
      <c r="G4539" s="232"/>
    </row>
    <row r="4540" s="379" customFormat="1" customHeight="1" spans="6:7">
      <c r="F4540" s="385"/>
      <c r="G4540" s="232"/>
    </row>
    <row r="4541" s="379" customFormat="1" customHeight="1" spans="6:7">
      <c r="F4541" s="385"/>
      <c r="G4541" s="232"/>
    </row>
    <row r="4542" s="379" customFormat="1" customHeight="1" spans="6:7">
      <c r="F4542" s="385"/>
      <c r="G4542" s="232"/>
    </row>
    <row r="4543" s="379" customFormat="1" customHeight="1" spans="6:7">
      <c r="F4543" s="385"/>
      <c r="G4543" s="232"/>
    </row>
    <row r="4544" s="379" customFormat="1" customHeight="1" spans="6:7">
      <c r="F4544" s="385"/>
      <c r="G4544" s="232"/>
    </row>
    <row r="4545" s="379" customFormat="1" customHeight="1" spans="6:7">
      <c r="F4545" s="385"/>
      <c r="G4545" s="232"/>
    </row>
    <row r="4546" s="379" customFormat="1" customHeight="1" spans="6:7">
      <c r="F4546" s="385"/>
      <c r="G4546" s="232"/>
    </row>
    <row r="4547" s="379" customFormat="1" customHeight="1" spans="6:7">
      <c r="F4547" s="385"/>
      <c r="G4547" s="232"/>
    </row>
    <row r="4548" s="379" customFormat="1" customHeight="1" spans="6:7">
      <c r="F4548" s="385"/>
      <c r="G4548" s="232"/>
    </row>
    <row r="4549" s="379" customFormat="1" customHeight="1" spans="6:7">
      <c r="F4549" s="385"/>
      <c r="G4549" s="232"/>
    </row>
    <row r="4550" s="379" customFormat="1" customHeight="1" spans="6:7">
      <c r="F4550" s="385"/>
      <c r="G4550" s="232"/>
    </row>
    <row r="4551" s="379" customFormat="1" customHeight="1" spans="6:7">
      <c r="F4551" s="385"/>
      <c r="G4551" s="232"/>
    </row>
    <row r="4552" s="379" customFormat="1" customHeight="1" spans="6:7">
      <c r="F4552" s="385"/>
      <c r="G4552" s="232"/>
    </row>
    <row r="4553" s="379" customFormat="1" customHeight="1" spans="6:7">
      <c r="F4553" s="385"/>
      <c r="G4553" s="232"/>
    </row>
    <row r="4554" s="379" customFormat="1" customHeight="1" spans="6:7">
      <c r="F4554" s="385"/>
      <c r="G4554" s="232"/>
    </row>
    <row r="4555" s="379" customFormat="1" customHeight="1" spans="6:7">
      <c r="F4555" s="385"/>
      <c r="G4555" s="232"/>
    </row>
    <row r="4556" s="379" customFormat="1" customHeight="1" spans="6:7">
      <c r="F4556" s="385"/>
      <c r="G4556" s="232"/>
    </row>
    <row r="4557" s="379" customFormat="1" customHeight="1" spans="6:7">
      <c r="F4557" s="385"/>
      <c r="G4557" s="232"/>
    </row>
    <row r="4558" s="379" customFormat="1" customHeight="1" spans="6:7">
      <c r="F4558" s="385"/>
      <c r="G4558" s="232"/>
    </row>
    <row r="4559" s="379" customFormat="1" customHeight="1" spans="6:7">
      <c r="F4559" s="385"/>
      <c r="G4559" s="232"/>
    </row>
    <row r="4560" s="379" customFormat="1" customHeight="1" spans="6:7">
      <c r="F4560" s="385"/>
      <c r="G4560" s="232"/>
    </row>
    <row r="4561" s="379" customFormat="1" customHeight="1" spans="6:7">
      <c r="F4561" s="385"/>
      <c r="G4561" s="232"/>
    </row>
    <row r="4562" s="379" customFormat="1" customHeight="1" spans="6:7">
      <c r="F4562" s="385"/>
      <c r="G4562" s="232"/>
    </row>
    <row r="4563" s="379" customFormat="1" customHeight="1" spans="6:7">
      <c r="F4563" s="385"/>
      <c r="G4563" s="232"/>
    </row>
    <row r="4564" s="379" customFormat="1" customHeight="1" spans="6:7">
      <c r="F4564" s="385"/>
      <c r="G4564" s="232"/>
    </row>
    <row r="4565" s="379" customFormat="1" customHeight="1" spans="6:7">
      <c r="F4565" s="385"/>
      <c r="G4565" s="232"/>
    </row>
    <row r="4566" s="379" customFormat="1" customHeight="1" spans="6:7">
      <c r="F4566" s="385"/>
      <c r="G4566" s="232"/>
    </row>
    <row r="4567" s="379" customFormat="1" customHeight="1" spans="6:7">
      <c r="F4567" s="385"/>
      <c r="G4567" s="232"/>
    </row>
    <row r="4568" s="379" customFormat="1" customHeight="1" spans="6:7">
      <c r="F4568" s="385"/>
      <c r="G4568" s="232"/>
    </row>
    <row r="4569" s="379" customFormat="1" customHeight="1" spans="6:7">
      <c r="F4569" s="385"/>
      <c r="G4569" s="232"/>
    </row>
    <row r="4570" s="379" customFormat="1" customHeight="1" spans="6:7">
      <c r="F4570" s="385"/>
      <c r="G4570" s="232"/>
    </row>
    <row r="4571" s="379" customFormat="1" customHeight="1" spans="6:7">
      <c r="F4571" s="385"/>
      <c r="G4571" s="232"/>
    </row>
    <row r="4572" s="379" customFormat="1" customHeight="1" spans="6:7">
      <c r="F4572" s="385"/>
      <c r="G4572" s="232"/>
    </row>
    <row r="4573" s="379" customFormat="1" customHeight="1" spans="6:7">
      <c r="F4573" s="385"/>
      <c r="G4573" s="232"/>
    </row>
    <row r="4574" s="379" customFormat="1" customHeight="1" spans="6:7">
      <c r="F4574" s="385"/>
      <c r="G4574" s="232"/>
    </row>
    <row r="4575" s="379" customFormat="1" customHeight="1" spans="6:7">
      <c r="F4575" s="385"/>
      <c r="G4575" s="232"/>
    </row>
    <row r="4576" s="379" customFormat="1" customHeight="1" spans="6:7">
      <c r="F4576" s="385"/>
      <c r="G4576" s="232"/>
    </row>
    <row r="4577" s="379" customFormat="1" customHeight="1" spans="6:7">
      <c r="F4577" s="385"/>
      <c r="G4577" s="232"/>
    </row>
    <row r="4578" s="379" customFormat="1" customHeight="1" spans="6:7">
      <c r="F4578" s="385"/>
      <c r="G4578" s="232"/>
    </row>
    <row r="4579" s="379" customFormat="1" customHeight="1" spans="6:7">
      <c r="F4579" s="385"/>
      <c r="G4579" s="232"/>
    </row>
    <row r="4580" s="379" customFormat="1" customHeight="1" spans="6:7">
      <c r="F4580" s="385"/>
      <c r="G4580" s="232"/>
    </row>
    <row r="4581" s="379" customFormat="1" customHeight="1" spans="6:7">
      <c r="F4581" s="385"/>
      <c r="G4581" s="232"/>
    </row>
    <row r="4582" s="379" customFormat="1" customHeight="1" spans="6:7">
      <c r="F4582" s="385"/>
      <c r="G4582" s="232"/>
    </row>
    <row r="4583" s="379" customFormat="1" customHeight="1" spans="6:7">
      <c r="F4583" s="385"/>
      <c r="G4583" s="232"/>
    </row>
    <row r="4584" s="379" customFormat="1" customHeight="1" spans="6:7">
      <c r="F4584" s="385"/>
      <c r="G4584" s="232"/>
    </row>
    <row r="4585" s="379" customFormat="1" customHeight="1" spans="6:7">
      <c r="F4585" s="385"/>
      <c r="G4585" s="232"/>
    </row>
    <row r="4586" s="379" customFormat="1" customHeight="1" spans="6:7">
      <c r="F4586" s="385"/>
      <c r="G4586" s="232"/>
    </row>
    <row r="4587" s="379" customFormat="1" customHeight="1" spans="6:7">
      <c r="F4587" s="385"/>
      <c r="G4587" s="232"/>
    </row>
    <row r="4588" s="379" customFormat="1" customHeight="1" spans="6:7">
      <c r="F4588" s="385"/>
      <c r="G4588" s="232"/>
    </row>
    <row r="4589" s="379" customFormat="1" customHeight="1" spans="6:7">
      <c r="F4589" s="385"/>
      <c r="G4589" s="232"/>
    </row>
    <row r="4590" s="379" customFormat="1" customHeight="1" spans="6:7">
      <c r="F4590" s="385"/>
      <c r="G4590" s="232"/>
    </row>
    <row r="4591" s="379" customFormat="1" customHeight="1" spans="6:7">
      <c r="F4591" s="385"/>
      <c r="G4591" s="232"/>
    </row>
    <row r="4592" s="379" customFormat="1" customHeight="1" spans="6:7">
      <c r="F4592" s="385"/>
      <c r="G4592" s="232"/>
    </row>
    <row r="4593" s="379" customFormat="1" customHeight="1" spans="6:7">
      <c r="F4593" s="385"/>
      <c r="G4593" s="232"/>
    </row>
    <row r="4594" s="379" customFormat="1" customHeight="1" spans="6:7">
      <c r="F4594" s="385"/>
      <c r="G4594" s="232"/>
    </row>
    <row r="4595" s="379" customFormat="1" customHeight="1" spans="6:7">
      <c r="F4595" s="385"/>
      <c r="G4595" s="232"/>
    </row>
    <row r="4596" s="379" customFormat="1" customHeight="1" spans="6:7">
      <c r="F4596" s="385"/>
      <c r="G4596" s="232"/>
    </row>
    <row r="4597" s="379" customFormat="1" customHeight="1" spans="6:7">
      <c r="F4597" s="385"/>
      <c r="G4597" s="232"/>
    </row>
    <row r="4598" s="379" customFormat="1" customHeight="1" spans="6:7">
      <c r="F4598" s="385"/>
      <c r="G4598" s="232"/>
    </row>
    <row r="4599" s="379" customFormat="1" customHeight="1" spans="6:7">
      <c r="F4599" s="385"/>
      <c r="G4599" s="232"/>
    </row>
    <row r="4600" s="379" customFormat="1" customHeight="1" spans="6:7">
      <c r="F4600" s="385"/>
      <c r="G4600" s="232"/>
    </row>
    <row r="4601" s="379" customFormat="1" customHeight="1" spans="6:7">
      <c r="F4601" s="385"/>
      <c r="G4601" s="232"/>
    </row>
    <row r="4602" s="379" customFormat="1" customHeight="1" spans="6:7">
      <c r="F4602" s="385"/>
      <c r="G4602" s="232"/>
    </row>
    <row r="4603" s="379" customFormat="1" customHeight="1" spans="6:7">
      <c r="F4603" s="385"/>
      <c r="G4603" s="232"/>
    </row>
    <row r="4604" s="379" customFormat="1" customHeight="1" spans="6:7">
      <c r="F4604" s="385"/>
      <c r="G4604" s="232"/>
    </row>
    <row r="4605" s="379" customFormat="1" customHeight="1" spans="6:7">
      <c r="F4605" s="385"/>
      <c r="G4605" s="232"/>
    </row>
    <row r="4606" s="379" customFormat="1" customHeight="1" spans="6:7">
      <c r="F4606" s="385"/>
      <c r="G4606" s="232"/>
    </row>
    <row r="4607" s="379" customFormat="1" customHeight="1" spans="6:7">
      <c r="F4607" s="385"/>
      <c r="G4607" s="232"/>
    </row>
    <row r="4608" s="379" customFormat="1" customHeight="1" spans="6:7">
      <c r="F4608" s="385"/>
      <c r="G4608" s="232"/>
    </row>
    <row r="4609" s="379" customFormat="1" customHeight="1" spans="6:7">
      <c r="F4609" s="385"/>
      <c r="G4609" s="232"/>
    </row>
    <row r="4610" s="379" customFormat="1" customHeight="1" spans="6:7">
      <c r="F4610" s="385"/>
      <c r="G4610" s="232"/>
    </row>
    <row r="4611" s="379" customFormat="1" customHeight="1" spans="6:7">
      <c r="F4611" s="385"/>
      <c r="G4611" s="232"/>
    </row>
    <row r="4612" s="379" customFormat="1" customHeight="1" spans="6:7">
      <c r="F4612" s="385"/>
      <c r="G4612" s="232"/>
    </row>
    <row r="4613" s="379" customFormat="1" customHeight="1" spans="6:7">
      <c r="F4613" s="385"/>
      <c r="G4613" s="232"/>
    </row>
    <row r="4614" s="379" customFormat="1" customHeight="1" spans="6:7">
      <c r="F4614" s="385"/>
      <c r="G4614" s="232"/>
    </row>
    <row r="4615" s="379" customFormat="1" customHeight="1" spans="6:7">
      <c r="F4615" s="385"/>
      <c r="G4615" s="232"/>
    </row>
    <row r="4616" s="379" customFormat="1" customHeight="1" spans="6:7">
      <c r="F4616" s="385"/>
      <c r="G4616" s="232"/>
    </row>
    <row r="4617" s="379" customFormat="1" customHeight="1" spans="6:7">
      <c r="F4617" s="385"/>
      <c r="G4617" s="232"/>
    </row>
    <row r="4618" s="379" customFormat="1" customHeight="1" spans="6:7">
      <c r="F4618" s="385"/>
      <c r="G4618" s="232"/>
    </row>
    <row r="4619" s="379" customFormat="1" customHeight="1" spans="6:7">
      <c r="F4619" s="385"/>
      <c r="G4619" s="232"/>
    </row>
    <row r="4620" s="379" customFormat="1" customHeight="1" spans="6:7">
      <c r="F4620" s="385"/>
      <c r="G4620" s="232"/>
    </row>
    <row r="4621" s="379" customFormat="1" customHeight="1" spans="6:7">
      <c r="F4621" s="385"/>
      <c r="G4621" s="232"/>
    </row>
    <row r="4622" s="379" customFormat="1" customHeight="1" spans="6:7">
      <c r="F4622" s="385"/>
      <c r="G4622" s="232"/>
    </row>
    <row r="4623" s="379" customFormat="1" customHeight="1" spans="6:7">
      <c r="F4623" s="385"/>
      <c r="G4623" s="232"/>
    </row>
    <row r="4624" s="379" customFormat="1" customHeight="1" spans="6:7">
      <c r="F4624" s="385"/>
      <c r="G4624" s="232"/>
    </row>
    <row r="4625" s="379" customFormat="1" customHeight="1" spans="6:7">
      <c r="F4625" s="385"/>
      <c r="G4625" s="232"/>
    </row>
    <row r="4626" s="379" customFormat="1" customHeight="1" spans="6:7">
      <c r="F4626" s="385"/>
      <c r="G4626" s="232"/>
    </row>
    <row r="4627" s="379" customFormat="1" customHeight="1" spans="6:7">
      <c r="F4627" s="385"/>
      <c r="G4627" s="232"/>
    </row>
    <row r="4628" s="379" customFormat="1" customHeight="1" spans="6:7">
      <c r="F4628" s="385"/>
      <c r="G4628" s="232"/>
    </row>
    <row r="4629" s="379" customFormat="1" customHeight="1" spans="6:7">
      <c r="F4629" s="385"/>
      <c r="G4629" s="232"/>
    </row>
    <row r="4630" s="379" customFormat="1" customHeight="1" spans="6:7">
      <c r="F4630" s="385"/>
      <c r="G4630" s="232"/>
    </row>
    <row r="4631" s="379" customFormat="1" customHeight="1" spans="6:7">
      <c r="F4631" s="385"/>
      <c r="G4631" s="232"/>
    </row>
    <row r="4632" s="379" customFormat="1" customHeight="1" spans="6:7">
      <c r="F4632" s="385"/>
      <c r="G4632" s="232"/>
    </row>
    <row r="4633" s="379" customFormat="1" customHeight="1" spans="6:7">
      <c r="F4633" s="385"/>
      <c r="G4633" s="232"/>
    </row>
    <row r="4634" s="379" customFormat="1" customHeight="1" spans="6:7">
      <c r="F4634" s="385"/>
      <c r="G4634" s="232"/>
    </row>
    <row r="4635" s="379" customFormat="1" customHeight="1" spans="6:7">
      <c r="F4635" s="385"/>
      <c r="G4635" s="232"/>
    </row>
    <row r="4636" s="379" customFormat="1" customHeight="1" spans="6:7">
      <c r="F4636" s="385"/>
      <c r="G4636" s="232"/>
    </row>
    <row r="4637" s="379" customFormat="1" customHeight="1" spans="6:7">
      <c r="F4637" s="385"/>
      <c r="G4637" s="232"/>
    </row>
    <row r="4638" s="379" customFormat="1" customHeight="1" spans="6:7">
      <c r="F4638" s="385"/>
      <c r="G4638" s="232"/>
    </row>
    <row r="4639" s="379" customFormat="1" customHeight="1" spans="6:7">
      <c r="F4639" s="385"/>
      <c r="G4639" s="232"/>
    </row>
    <row r="4640" s="379" customFormat="1" customHeight="1" spans="6:7">
      <c r="F4640" s="385"/>
      <c r="G4640" s="232"/>
    </row>
    <row r="4641" s="379" customFormat="1" customHeight="1" spans="6:7">
      <c r="F4641" s="385"/>
      <c r="G4641" s="232"/>
    </row>
    <row r="4642" s="379" customFormat="1" customHeight="1" spans="6:7">
      <c r="F4642" s="385"/>
      <c r="G4642" s="232"/>
    </row>
    <row r="4643" s="379" customFormat="1" customHeight="1" spans="6:7">
      <c r="F4643" s="385"/>
      <c r="G4643" s="232"/>
    </row>
    <row r="4644" s="379" customFormat="1" customHeight="1" spans="6:7">
      <c r="F4644" s="385"/>
      <c r="G4644" s="232"/>
    </row>
    <row r="4645" s="379" customFormat="1" customHeight="1" spans="6:7">
      <c r="F4645" s="385"/>
      <c r="G4645" s="232"/>
    </row>
    <row r="4646" s="379" customFormat="1" customHeight="1" spans="6:7">
      <c r="F4646" s="385"/>
      <c r="G4646" s="232"/>
    </row>
    <row r="4647" s="379" customFormat="1" customHeight="1" spans="6:7">
      <c r="F4647" s="385"/>
      <c r="G4647" s="232"/>
    </row>
    <row r="4648" s="379" customFormat="1" customHeight="1" spans="6:7">
      <c r="F4648" s="385"/>
      <c r="G4648" s="232"/>
    </row>
    <row r="4649" s="379" customFormat="1" customHeight="1" spans="6:7">
      <c r="F4649" s="385"/>
      <c r="G4649" s="232"/>
    </row>
    <row r="4650" s="379" customFormat="1" customHeight="1" spans="6:7">
      <c r="F4650" s="385"/>
      <c r="G4650" s="232"/>
    </row>
    <row r="4651" s="379" customFormat="1" customHeight="1" spans="6:7">
      <c r="F4651" s="385"/>
      <c r="G4651" s="232"/>
    </row>
    <row r="4652" s="379" customFormat="1" customHeight="1" spans="6:7">
      <c r="F4652" s="385"/>
      <c r="G4652" s="232"/>
    </row>
    <row r="4653" s="379" customFormat="1" customHeight="1" spans="6:7">
      <c r="F4653" s="385"/>
      <c r="G4653" s="232"/>
    </row>
    <row r="4654" s="379" customFormat="1" customHeight="1" spans="6:7">
      <c r="F4654" s="385"/>
      <c r="G4654" s="232"/>
    </row>
    <row r="4655" s="379" customFormat="1" customHeight="1" spans="6:7">
      <c r="F4655" s="385"/>
      <c r="G4655" s="232"/>
    </row>
    <row r="4656" s="379" customFormat="1" customHeight="1" spans="6:7">
      <c r="F4656" s="385"/>
      <c r="G4656" s="232"/>
    </row>
    <row r="4657" s="379" customFormat="1" customHeight="1" spans="6:7">
      <c r="F4657" s="385"/>
      <c r="G4657" s="232"/>
    </row>
    <row r="4658" s="379" customFormat="1" customHeight="1" spans="6:7">
      <c r="F4658" s="385"/>
      <c r="G4658" s="232"/>
    </row>
    <row r="4659" s="379" customFormat="1" customHeight="1" spans="6:7">
      <c r="F4659" s="385"/>
      <c r="G4659" s="232"/>
    </row>
    <row r="4660" s="379" customFormat="1" customHeight="1" spans="6:7">
      <c r="F4660" s="385"/>
      <c r="G4660" s="232"/>
    </row>
    <row r="4661" s="379" customFormat="1" customHeight="1" spans="6:7">
      <c r="F4661" s="385"/>
      <c r="G4661" s="232"/>
    </row>
    <row r="4662" s="379" customFormat="1" customHeight="1" spans="6:7">
      <c r="F4662" s="385"/>
      <c r="G4662" s="232"/>
    </row>
    <row r="4663" s="379" customFormat="1" customHeight="1" spans="6:7">
      <c r="F4663" s="385"/>
      <c r="G4663" s="232"/>
    </row>
    <row r="4664" s="379" customFormat="1" customHeight="1" spans="6:7">
      <c r="F4664" s="385"/>
      <c r="G4664" s="232"/>
    </row>
    <row r="4665" s="379" customFormat="1" customHeight="1" spans="6:7">
      <c r="F4665" s="385"/>
      <c r="G4665" s="232"/>
    </row>
    <row r="4666" s="379" customFormat="1" customHeight="1" spans="6:7">
      <c r="F4666" s="385"/>
      <c r="G4666" s="232"/>
    </row>
    <row r="4667" s="379" customFormat="1" customHeight="1" spans="6:7">
      <c r="F4667" s="385"/>
      <c r="G4667" s="232"/>
    </row>
    <row r="4668" s="379" customFormat="1" customHeight="1" spans="6:7">
      <c r="F4668" s="385"/>
      <c r="G4668" s="232"/>
    </row>
    <row r="4669" s="379" customFormat="1" customHeight="1" spans="6:7">
      <c r="F4669" s="385"/>
      <c r="G4669" s="232"/>
    </row>
    <row r="4670" s="379" customFormat="1" customHeight="1" spans="6:7">
      <c r="F4670" s="385"/>
      <c r="G4670" s="232"/>
    </row>
    <row r="4671" s="379" customFormat="1" customHeight="1" spans="6:7">
      <c r="F4671" s="385"/>
      <c r="G4671" s="232"/>
    </row>
    <row r="4672" s="379" customFormat="1" customHeight="1" spans="6:7">
      <c r="F4672" s="385"/>
      <c r="G4672" s="232"/>
    </row>
    <row r="4673" s="379" customFormat="1" customHeight="1" spans="6:7">
      <c r="F4673" s="385"/>
      <c r="G4673" s="232"/>
    </row>
    <row r="4674" s="379" customFormat="1" customHeight="1" spans="6:7">
      <c r="F4674" s="385"/>
      <c r="G4674" s="232"/>
    </row>
    <row r="4675" s="379" customFormat="1" customHeight="1" spans="6:7">
      <c r="F4675" s="385"/>
      <c r="G4675" s="232"/>
    </row>
    <row r="4676" s="379" customFormat="1" customHeight="1" spans="6:7">
      <c r="F4676" s="385"/>
      <c r="G4676" s="232"/>
    </row>
    <row r="4677" s="379" customFormat="1" customHeight="1" spans="6:7">
      <c r="F4677" s="385"/>
      <c r="G4677" s="232"/>
    </row>
    <row r="4678" s="379" customFormat="1" customHeight="1" spans="6:7">
      <c r="F4678" s="385"/>
      <c r="G4678" s="232"/>
    </row>
    <row r="4679" s="379" customFormat="1" customHeight="1" spans="6:7">
      <c r="F4679" s="385"/>
      <c r="G4679" s="232"/>
    </row>
    <row r="4680" s="379" customFormat="1" customHeight="1" spans="6:7">
      <c r="F4680" s="385"/>
      <c r="G4680" s="232"/>
    </row>
    <row r="4681" s="379" customFormat="1" customHeight="1" spans="6:7">
      <c r="F4681" s="385"/>
      <c r="G4681" s="232"/>
    </row>
    <row r="4682" s="379" customFormat="1" customHeight="1" spans="6:7">
      <c r="F4682" s="385"/>
      <c r="G4682" s="232"/>
    </row>
    <row r="4683" s="379" customFormat="1" customHeight="1" spans="6:7">
      <c r="F4683" s="385"/>
      <c r="G4683" s="232"/>
    </row>
    <row r="4684" s="379" customFormat="1" customHeight="1" spans="6:7">
      <c r="F4684" s="385"/>
      <c r="G4684" s="232"/>
    </row>
    <row r="4685" s="379" customFormat="1" customHeight="1" spans="6:7">
      <c r="F4685" s="385"/>
      <c r="G4685" s="232"/>
    </row>
    <row r="4686" s="379" customFormat="1" customHeight="1" spans="6:7">
      <c r="F4686" s="385"/>
      <c r="G4686" s="232"/>
    </row>
    <row r="4687" s="379" customFormat="1" customHeight="1" spans="6:7">
      <c r="F4687" s="385"/>
      <c r="G4687" s="232"/>
    </row>
    <row r="4688" s="379" customFormat="1" customHeight="1" spans="6:7">
      <c r="F4688" s="385"/>
      <c r="G4688" s="232"/>
    </row>
    <row r="4689" s="379" customFormat="1" customHeight="1" spans="6:7">
      <c r="F4689" s="385"/>
      <c r="G4689" s="232"/>
    </row>
    <row r="4690" s="379" customFormat="1" customHeight="1" spans="6:7">
      <c r="F4690" s="385"/>
      <c r="G4690" s="232"/>
    </row>
    <row r="4691" s="379" customFormat="1" customHeight="1" spans="6:7">
      <c r="F4691" s="385"/>
      <c r="G4691" s="232"/>
    </row>
    <row r="4692" s="379" customFormat="1" customHeight="1" spans="6:7">
      <c r="F4692" s="385"/>
      <c r="G4692" s="232"/>
    </row>
    <row r="4693" s="379" customFormat="1" customHeight="1" spans="6:7">
      <c r="F4693" s="385"/>
      <c r="G4693" s="232"/>
    </row>
    <row r="4694" s="379" customFormat="1" customHeight="1" spans="6:7">
      <c r="F4694" s="385"/>
      <c r="G4694" s="232"/>
    </row>
    <row r="4695" s="379" customFormat="1" customHeight="1" spans="6:7">
      <c r="F4695" s="385"/>
      <c r="G4695" s="232"/>
    </row>
    <row r="4696" s="379" customFormat="1" customHeight="1" spans="6:7">
      <c r="F4696" s="385"/>
      <c r="G4696" s="232"/>
    </row>
    <row r="4697" s="379" customFormat="1" customHeight="1" spans="6:7">
      <c r="F4697" s="385"/>
      <c r="G4697" s="232"/>
    </row>
    <row r="4698" s="379" customFormat="1" customHeight="1" spans="6:7">
      <c r="F4698" s="385"/>
      <c r="G4698" s="232"/>
    </row>
    <row r="4699" s="379" customFormat="1" customHeight="1" spans="6:7">
      <c r="F4699" s="385"/>
      <c r="G4699" s="232"/>
    </row>
    <row r="4700" s="379" customFormat="1" customHeight="1" spans="6:7">
      <c r="F4700" s="385"/>
      <c r="G4700" s="232"/>
    </row>
    <row r="4701" s="379" customFormat="1" customHeight="1" spans="6:7">
      <c r="F4701" s="385"/>
      <c r="G4701" s="232"/>
    </row>
    <row r="4702" s="379" customFormat="1" customHeight="1" spans="6:7">
      <c r="F4702" s="385"/>
      <c r="G4702" s="232"/>
    </row>
    <row r="4703" s="379" customFormat="1" customHeight="1" spans="6:7">
      <c r="F4703" s="385"/>
      <c r="G4703" s="232"/>
    </row>
    <row r="4704" s="379" customFormat="1" customHeight="1" spans="6:7">
      <c r="F4704" s="385"/>
      <c r="G4704" s="232"/>
    </row>
    <row r="4705" s="379" customFormat="1" customHeight="1" spans="6:7">
      <c r="F4705" s="385"/>
      <c r="G4705" s="232"/>
    </row>
    <row r="4706" s="379" customFormat="1" customHeight="1" spans="6:7">
      <c r="F4706" s="385"/>
      <c r="G4706" s="232"/>
    </row>
    <row r="4707" s="379" customFormat="1" customHeight="1" spans="6:7">
      <c r="F4707" s="385"/>
      <c r="G4707" s="232"/>
    </row>
    <row r="4708" s="379" customFormat="1" customHeight="1" spans="6:7">
      <c r="F4708" s="385"/>
      <c r="G4708" s="232"/>
    </row>
    <row r="4709" s="379" customFormat="1" customHeight="1" spans="6:7">
      <c r="F4709" s="385"/>
      <c r="G4709" s="232"/>
    </row>
    <row r="4710" s="379" customFormat="1" customHeight="1" spans="6:7">
      <c r="F4710" s="385"/>
      <c r="G4710" s="232"/>
    </row>
    <row r="4711" s="379" customFormat="1" customHeight="1" spans="6:7">
      <c r="F4711" s="385"/>
      <c r="G4711" s="232"/>
    </row>
    <row r="4712" s="379" customFormat="1" customHeight="1" spans="6:7">
      <c r="F4712" s="385"/>
      <c r="G4712" s="232"/>
    </row>
    <row r="4713" s="379" customFormat="1" customHeight="1" spans="6:7">
      <c r="F4713" s="385"/>
      <c r="G4713" s="232"/>
    </row>
    <row r="4714" s="379" customFormat="1" customHeight="1" spans="6:7">
      <c r="F4714" s="385"/>
      <c r="G4714" s="232"/>
    </row>
    <row r="4715" s="379" customFormat="1" customHeight="1" spans="6:7">
      <c r="F4715" s="385"/>
      <c r="G4715" s="232"/>
    </row>
    <row r="4716" s="379" customFormat="1" customHeight="1" spans="6:7">
      <c r="F4716" s="385"/>
      <c r="G4716" s="232"/>
    </row>
    <row r="4717" s="379" customFormat="1" customHeight="1" spans="6:7">
      <c r="F4717" s="385"/>
      <c r="G4717" s="232"/>
    </row>
    <row r="4718" s="379" customFormat="1" customHeight="1" spans="6:7">
      <c r="F4718" s="385"/>
      <c r="G4718" s="232"/>
    </row>
    <row r="4719" s="379" customFormat="1" customHeight="1" spans="6:7">
      <c r="F4719" s="385"/>
      <c r="G4719" s="232"/>
    </row>
    <row r="4720" s="379" customFormat="1" customHeight="1" spans="6:7">
      <c r="F4720" s="385"/>
      <c r="G4720" s="232"/>
    </row>
    <row r="4721" s="379" customFormat="1" customHeight="1" spans="6:7">
      <c r="F4721" s="385"/>
      <c r="G4721" s="232"/>
    </row>
    <row r="4722" s="379" customFormat="1" customHeight="1" spans="6:7">
      <c r="F4722" s="385"/>
      <c r="G4722" s="232"/>
    </row>
    <row r="4723" s="379" customFormat="1" customHeight="1" spans="6:7">
      <c r="F4723" s="385"/>
      <c r="G4723" s="232"/>
    </row>
    <row r="4724" s="379" customFormat="1" customHeight="1" spans="6:7">
      <c r="F4724" s="385"/>
      <c r="G4724" s="232"/>
    </row>
    <row r="4725" s="379" customFormat="1" customHeight="1" spans="6:7">
      <c r="F4725" s="385"/>
      <c r="G4725" s="232"/>
    </row>
    <row r="4726" s="379" customFormat="1" customHeight="1" spans="6:7">
      <c r="F4726" s="385"/>
      <c r="G4726" s="232"/>
    </row>
    <row r="4727" s="379" customFormat="1" customHeight="1" spans="6:7">
      <c r="F4727" s="385"/>
      <c r="G4727" s="232"/>
    </row>
    <row r="4728" s="379" customFormat="1" customHeight="1" spans="6:7">
      <c r="F4728" s="385"/>
      <c r="G4728" s="232"/>
    </row>
    <row r="4729" s="379" customFormat="1" customHeight="1" spans="6:7">
      <c r="F4729" s="385"/>
      <c r="G4729" s="232"/>
    </row>
    <row r="4730" s="379" customFormat="1" customHeight="1" spans="6:7">
      <c r="F4730" s="385"/>
      <c r="G4730" s="232"/>
    </row>
    <row r="4731" s="379" customFormat="1" customHeight="1" spans="6:7">
      <c r="F4731" s="385"/>
      <c r="G4731" s="232"/>
    </row>
    <row r="4732" s="379" customFormat="1" customHeight="1" spans="6:7">
      <c r="F4732" s="385"/>
      <c r="G4732" s="232"/>
    </row>
    <row r="4733" s="379" customFormat="1" customHeight="1" spans="6:7">
      <c r="F4733" s="385"/>
      <c r="G4733" s="232"/>
    </row>
    <row r="4734" s="379" customFormat="1" customHeight="1" spans="6:7">
      <c r="F4734" s="385"/>
      <c r="G4734" s="232"/>
    </row>
    <row r="4735" s="379" customFormat="1" customHeight="1" spans="6:7">
      <c r="F4735" s="385"/>
      <c r="G4735" s="232"/>
    </row>
    <row r="4736" s="379" customFormat="1" customHeight="1" spans="6:7">
      <c r="F4736" s="385"/>
      <c r="G4736" s="232"/>
    </row>
    <row r="4737" s="379" customFormat="1" customHeight="1" spans="6:7">
      <c r="F4737" s="385"/>
      <c r="G4737" s="232"/>
    </row>
    <row r="4738" s="379" customFormat="1" customHeight="1" spans="6:7">
      <c r="F4738" s="385"/>
      <c r="G4738" s="232"/>
    </row>
    <row r="4739" s="379" customFormat="1" customHeight="1" spans="6:7">
      <c r="F4739" s="385"/>
      <c r="G4739" s="232"/>
    </row>
    <row r="4740" s="379" customFormat="1" customHeight="1" spans="6:7">
      <c r="F4740" s="385"/>
      <c r="G4740" s="232"/>
    </row>
    <row r="4741" s="379" customFormat="1" customHeight="1" spans="6:7">
      <c r="F4741" s="385"/>
      <c r="G4741" s="232"/>
    </row>
    <row r="4742" s="379" customFormat="1" customHeight="1" spans="6:7">
      <c r="F4742" s="385"/>
      <c r="G4742" s="232"/>
    </row>
    <row r="4743" s="379" customFormat="1" customHeight="1" spans="6:7">
      <c r="F4743" s="385"/>
      <c r="G4743" s="232"/>
    </row>
    <row r="4744" s="379" customFormat="1" customHeight="1" spans="6:7">
      <c r="F4744" s="385"/>
      <c r="G4744" s="232"/>
    </row>
    <row r="4745" s="379" customFormat="1" customHeight="1" spans="6:7">
      <c r="F4745" s="385"/>
      <c r="G4745" s="232"/>
    </row>
    <row r="4746" s="379" customFormat="1" customHeight="1" spans="6:7">
      <c r="F4746" s="385"/>
      <c r="G4746" s="232"/>
    </row>
    <row r="4747" s="379" customFormat="1" customHeight="1" spans="6:7">
      <c r="F4747" s="385"/>
      <c r="G4747" s="232"/>
    </row>
    <row r="4748" s="379" customFormat="1" customHeight="1" spans="6:7">
      <c r="F4748" s="385"/>
      <c r="G4748" s="232"/>
    </row>
    <row r="4749" s="379" customFormat="1" customHeight="1" spans="6:7">
      <c r="F4749" s="385"/>
      <c r="G4749" s="232"/>
    </row>
    <row r="4750" s="379" customFormat="1" customHeight="1" spans="6:7">
      <c r="F4750" s="385"/>
      <c r="G4750" s="232"/>
    </row>
    <row r="4751" s="379" customFormat="1" customHeight="1" spans="6:7">
      <c r="F4751" s="385"/>
      <c r="G4751" s="232"/>
    </row>
    <row r="4752" s="379" customFormat="1" customHeight="1" spans="6:7">
      <c r="F4752" s="385"/>
      <c r="G4752" s="232"/>
    </row>
    <row r="4753" s="379" customFormat="1" customHeight="1" spans="6:7">
      <c r="F4753" s="385"/>
      <c r="G4753" s="232"/>
    </row>
    <row r="4754" s="379" customFormat="1" customHeight="1" spans="6:7">
      <c r="F4754" s="385"/>
      <c r="G4754" s="232"/>
    </row>
    <row r="4755" s="379" customFormat="1" customHeight="1" spans="6:7">
      <c r="F4755" s="385"/>
      <c r="G4755" s="232"/>
    </row>
    <row r="4756" s="379" customFormat="1" customHeight="1" spans="6:7">
      <c r="F4756" s="385"/>
      <c r="G4756" s="232"/>
    </row>
    <row r="4757" s="379" customFormat="1" customHeight="1" spans="6:7">
      <c r="F4757" s="385"/>
      <c r="G4757" s="232"/>
    </row>
    <row r="4758" s="379" customFormat="1" customHeight="1" spans="6:7">
      <c r="F4758" s="385"/>
      <c r="G4758" s="232"/>
    </row>
    <row r="4759" s="379" customFormat="1" customHeight="1" spans="6:7">
      <c r="F4759" s="385"/>
      <c r="G4759" s="232"/>
    </row>
    <row r="4760" s="379" customFormat="1" customHeight="1" spans="6:7">
      <c r="F4760" s="385"/>
      <c r="G4760" s="232"/>
    </row>
    <row r="4761" s="379" customFormat="1" customHeight="1" spans="6:7">
      <c r="F4761" s="385"/>
      <c r="G4761" s="232"/>
    </row>
    <row r="4762" s="379" customFormat="1" customHeight="1" spans="6:7">
      <c r="F4762" s="385"/>
      <c r="G4762" s="232"/>
    </row>
    <row r="4763" s="379" customFormat="1" customHeight="1" spans="6:7">
      <c r="F4763" s="385"/>
      <c r="G4763" s="232"/>
    </row>
    <row r="4764" s="379" customFormat="1" customHeight="1" spans="6:7">
      <c r="F4764" s="385"/>
      <c r="G4764" s="232"/>
    </row>
    <row r="4765" s="379" customFormat="1" customHeight="1" spans="6:7">
      <c r="F4765" s="385"/>
      <c r="G4765" s="232"/>
    </row>
    <row r="4766" s="379" customFormat="1" customHeight="1" spans="6:7">
      <c r="F4766" s="385"/>
      <c r="G4766" s="232"/>
    </row>
    <row r="4767" s="379" customFormat="1" customHeight="1" spans="6:7">
      <c r="F4767" s="385"/>
      <c r="G4767" s="232"/>
    </row>
    <row r="4768" s="379" customFormat="1" customHeight="1" spans="6:7">
      <c r="F4768" s="385"/>
      <c r="G4768" s="232"/>
    </row>
    <row r="4769" s="379" customFormat="1" customHeight="1" spans="6:7">
      <c r="F4769" s="385"/>
      <c r="G4769" s="232"/>
    </row>
    <row r="4770" s="379" customFormat="1" customHeight="1" spans="6:7">
      <c r="F4770" s="385"/>
      <c r="G4770" s="232"/>
    </row>
    <row r="4771" s="379" customFormat="1" customHeight="1" spans="6:7">
      <c r="F4771" s="385"/>
      <c r="G4771" s="232"/>
    </row>
    <row r="4772" s="379" customFormat="1" customHeight="1" spans="6:7">
      <c r="F4772" s="385"/>
      <c r="G4772" s="232"/>
    </row>
    <row r="4773" s="379" customFormat="1" customHeight="1" spans="6:7">
      <c r="F4773" s="385"/>
      <c r="G4773" s="232"/>
    </row>
    <row r="4774" s="379" customFormat="1" customHeight="1" spans="6:7">
      <c r="F4774" s="385"/>
      <c r="G4774" s="232"/>
    </row>
    <row r="4775" s="379" customFormat="1" customHeight="1" spans="6:7">
      <c r="F4775" s="385"/>
      <c r="G4775" s="232"/>
    </row>
    <row r="4776" s="379" customFormat="1" customHeight="1" spans="6:7">
      <c r="F4776" s="385"/>
      <c r="G4776" s="232"/>
    </row>
    <row r="4777" s="379" customFormat="1" customHeight="1" spans="6:7">
      <c r="F4777" s="385"/>
      <c r="G4777" s="232"/>
    </row>
    <row r="4778" s="379" customFormat="1" customHeight="1" spans="6:7">
      <c r="F4778" s="385"/>
      <c r="G4778" s="232"/>
    </row>
    <row r="4779" s="379" customFormat="1" customHeight="1" spans="6:7">
      <c r="F4779" s="385"/>
      <c r="G4779" s="232"/>
    </row>
    <row r="4780" s="379" customFormat="1" customHeight="1" spans="6:7">
      <c r="F4780" s="385"/>
      <c r="G4780" s="232"/>
    </row>
    <row r="4781" s="379" customFormat="1" customHeight="1" spans="6:7">
      <c r="F4781" s="385"/>
      <c r="G4781" s="232"/>
    </row>
    <row r="4782" s="379" customFormat="1" customHeight="1" spans="6:7">
      <c r="F4782" s="385"/>
      <c r="G4782" s="232"/>
    </row>
    <row r="4783" s="379" customFormat="1" customHeight="1" spans="6:7">
      <c r="F4783" s="385"/>
      <c r="G4783" s="232"/>
    </row>
    <row r="4784" s="379" customFormat="1" customHeight="1" spans="6:7">
      <c r="F4784" s="385"/>
      <c r="G4784" s="232"/>
    </row>
    <row r="4785" s="379" customFormat="1" customHeight="1" spans="6:7">
      <c r="F4785" s="385"/>
      <c r="G4785" s="232"/>
    </row>
    <row r="4786" s="379" customFormat="1" customHeight="1" spans="6:7">
      <c r="F4786" s="385"/>
      <c r="G4786" s="232"/>
    </row>
    <row r="4787" s="379" customFormat="1" customHeight="1" spans="6:7">
      <c r="F4787" s="385"/>
      <c r="G4787" s="232"/>
    </row>
    <row r="4788" s="379" customFormat="1" customHeight="1" spans="6:7">
      <c r="F4788" s="385"/>
      <c r="G4788" s="232"/>
    </row>
    <row r="4789" s="379" customFormat="1" customHeight="1" spans="6:7">
      <c r="F4789" s="385"/>
      <c r="G4789" s="232"/>
    </row>
    <row r="4790" s="379" customFormat="1" customHeight="1" spans="6:7">
      <c r="F4790" s="385"/>
      <c r="G4790" s="232"/>
    </row>
    <row r="4791" s="379" customFormat="1" customHeight="1" spans="6:7">
      <c r="F4791" s="385"/>
      <c r="G4791" s="232"/>
    </row>
    <row r="4792" s="379" customFormat="1" customHeight="1" spans="6:7">
      <c r="F4792" s="385"/>
      <c r="G4792" s="232"/>
    </row>
    <row r="4793" s="379" customFormat="1" customHeight="1" spans="6:7">
      <c r="F4793" s="385"/>
      <c r="G4793" s="232"/>
    </row>
    <row r="4794" s="379" customFormat="1" customHeight="1" spans="6:7">
      <c r="F4794" s="385"/>
      <c r="G4794" s="232"/>
    </row>
    <row r="4795" s="379" customFormat="1" customHeight="1" spans="6:7">
      <c r="F4795" s="385"/>
      <c r="G4795" s="232"/>
    </row>
    <row r="4796" s="379" customFormat="1" customHeight="1" spans="6:7">
      <c r="F4796" s="385"/>
      <c r="G4796" s="232"/>
    </row>
    <row r="4797" s="379" customFormat="1" customHeight="1" spans="6:7">
      <c r="F4797" s="385"/>
      <c r="G4797" s="232"/>
    </row>
    <row r="4798" s="379" customFormat="1" customHeight="1" spans="6:7">
      <c r="F4798" s="385"/>
      <c r="G4798" s="232"/>
    </row>
    <row r="4799" s="379" customFormat="1" customHeight="1" spans="6:7">
      <c r="F4799" s="385"/>
      <c r="G4799" s="232"/>
    </row>
    <row r="4800" s="379" customFormat="1" customHeight="1" spans="6:7">
      <c r="F4800" s="385"/>
      <c r="G4800" s="232"/>
    </row>
    <row r="4801" s="379" customFormat="1" customHeight="1" spans="6:7">
      <c r="F4801" s="385"/>
      <c r="G4801" s="232"/>
    </row>
    <row r="4802" s="379" customFormat="1" customHeight="1" spans="6:7">
      <c r="F4802" s="385"/>
      <c r="G4802" s="232"/>
    </row>
    <row r="4803" s="379" customFormat="1" customHeight="1" spans="6:7">
      <c r="F4803" s="385"/>
      <c r="G4803" s="232"/>
    </row>
    <row r="4804" s="379" customFormat="1" customHeight="1" spans="6:7">
      <c r="F4804" s="385"/>
      <c r="G4804" s="232"/>
    </row>
    <row r="4805" s="379" customFormat="1" customHeight="1" spans="6:7">
      <c r="F4805" s="385"/>
      <c r="G4805" s="232"/>
    </row>
    <row r="4806" s="379" customFormat="1" customHeight="1" spans="6:7">
      <c r="F4806" s="385"/>
      <c r="G4806" s="232"/>
    </row>
    <row r="4807" s="379" customFormat="1" customHeight="1" spans="6:7">
      <c r="F4807" s="385"/>
      <c r="G4807" s="232"/>
    </row>
    <row r="4808" s="379" customFormat="1" customHeight="1" spans="6:7">
      <c r="F4808" s="385"/>
      <c r="G4808" s="232"/>
    </row>
    <row r="4809" s="379" customFormat="1" customHeight="1" spans="6:7">
      <c r="F4809" s="385"/>
      <c r="G4809" s="232"/>
    </row>
    <row r="4810" s="379" customFormat="1" customHeight="1" spans="6:7">
      <c r="F4810" s="385"/>
      <c r="G4810" s="232"/>
    </row>
    <row r="4811" s="379" customFormat="1" customHeight="1" spans="6:7">
      <c r="F4811" s="385"/>
      <c r="G4811" s="232"/>
    </row>
    <row r="4812" s="379" customFormat="1" customHeight="1" spans="6:7">
      <c r="F4812" s="385"/>
      <c r="G4812" s="232"/>
    </row>
    <row r="4813" s="379" customFormat="1" customHeight="1" spans="6:7">
      <c r="F4813" s="385"/>
      <c r="G4813" s="232"/>
    </row>
    <row r="4814" s="379" customFormat="1" customHeight="1" spans="6:7">
      <c r="F4814" s="385"/>
      <c r="G4814" s="232"/>
    </row>
    <row r="4815" s="379" customFormat="1" customHeight="1" spans="6:7">
      <c r="F4815" s="385"/>
      <c r="G4815" s="232"/>
    </row>
    <row r="4816" s="379" customFormat="1" customHeight="1" spans="6:7">
      <c r="F4816" s="385"/>
      <c r="G4816" s="232"/>
    </row>
    <row r="4817" s="379" customFormat="1" customHeight="1" spans="6:7">
      <c r="F4817" s="385"/>
      <c r="G4817" s="232"/>
    </row>
    <row r="4818" s="379" customFormat="1" customHeight="1" spans="6:7">
      <c r="F4818" s="385"/>
      <c r="G4818" s="232"/>
    </row>
    <row r="4819" s="379" customFormat="1" customHeight="1" spans="6:7">
      <c r="F4819" s="385"/>
      <c r="G4819" s="232"/>
    </row>
    <row r="4820" s="379" customFormat="1" customHeight="1" spans="6:7">
      <c r="F4820" s="385"/>
      <c r="G4820" s="232"/>
    </row>
    <row r="4821" s="379" customFormat="1" customHeight="1" spans="6:7">
      <c r="F4821" s="385"/>
      <c r="G4821" s="232"/>
    </row>
    <row r="4822" s="379" customFormat="1" customHeight="1" spans="6:7">
      <c r="F4822" s="385"/>
      <c r="G4822" s="232"/>
    </row>
    <row r="4823" s="379" customFormat="1" customHeight="1" spans="6:7">
      <c r="F4823" s="385"/>
      <c r="G4823" s="232"/>
    </row>
    <row r="4824" s="379" customFormat="1" customHeight="1" spans="6:7">
      <c r="F4824" s="385"/>
      <c r="G4824" s="232"/>
    </row>
    <row r="4825" s="379" customFormat="1" customHeight="1" spans="6:7">
      <c r="F4825" s="385"/>
      <c r="G4825" s="232"/>
    </row>
    <row r="4826" s="379" customFormat="1" customHeight="1" spans="6:7">
      <c r="F4826" s="385"/>
      <c r="G4826" s="232"/>
    </row>
    <row r="4827" s="379" customFormat="1" customHeight="1" spans="6:7">
      <c r="F4827" s="385"/>
      <c r="G4827" s="232"/>
    </row>
    <row r="4828" s="379" customFormat="1" customHeight="1" spans="6:7">
      <c r="F4828" s="385"/>
      <c r="G4828" s="232"/>
    </row>
    <row r="4829" s="379" customFormat="1" customHeight="1" spans="6:7">
      <c r="F4829" s="385"/>
      <c r="G4829" s="232"/>
    </row>
    <row r="4830" s="379" customFormat="1" customHeight="1" spans="6:7">
      <c r="F4830" s="385"/>
      <c r="G4830" s="232"/>
    </row>
    <row r="4831" s="379" customFormat="1" customHeight="1" spans="6:7">
      <c r="F4831" s="385"/>
      <c r="G4831" s="232"/>
    </row>
    <row r="4832" s="379" customFormat="1" customHeight="1" spans="6:7">
      <c r="F4832" s="385"/>
      <c r="G4832" s="232"/>
    </row>
    <row r="4833" s="379" customFormat="1" customHeight="1" spans="6:7">
      <c r="F4833" s="385"/>
      <c r="G4833" s="232"/>
    </row>
    <row r="4834" s="379" customFormat="1" customHeight="1" spans="6:7">
      <c r="F4834" s="385"/>
      <c r="G4834" s="232"/>
    </row>
    <row r="4835" s="379" customFormat="1" customHeight="1" spans="6:7">
      <c r="F4835" s="385"/>
      <c r="G4835" s="232"/>
    </row>
    <row r="4836" s="379" customFormat="1" customHeight="1" spans="6:7">
      <c r="F4836" s="385"/>
      <c r="G4836" s="232"/>
    </row>
    <row r="4837" s="379" customFormat="1" customHeight="1" spans="6:7">
      <c r="F4837" s="385"/>
      <c r="G4837" s="232"/>
    </row>
    <row r="4838" s="379" customFormat="1" customHeight="1" spans="6:7">
      <c r="F4838" s="385"/>
      <c r="G4838" s="232"/>
    </row>
    <row r="4839" s="379" customFormat="1" customHeight="1" spans="6:7">
      <c r="F4839" s="385"/>
      <c r="G4839" s="232"/>
    </row>
    <row r="4840" s="379" customFormat="1" customHeight="1" spans="6:7">
      <c r="F4840" s="385"/>
      <c r="G4840" s="232"/>
    </row>
    <row r="4841" s="379" customFormat="1" customHeight="1" spans="6:7">
      <c r="F4841" s="385"/>
      <c r="G4841" s="232"/>
    </row>
    <row r="4842" s="379" customFormat="1" customHeight="1" spans="6:7">
      <c r="F4842" s="385"/>
      <c r="G4842" s="232"/>
    </row>
    <row r="4843" s="379" customFormat="1" customHeight="1" spans="6:7">
      <c r="F4843" s="385"/>
      <c r="G4843" s="232"/>
    </row>
    <row r="4844" s="379" customFormat="1" customHeight="1" spans="6:7">
      <c r="F4844" s="385"/>
      <c r="G4844" s="232"/>
    </row>
    <row r="4845" s="379" customFormat="1" customHeight="1" spans="6:7">
      <c r="F4845" s="385"/>
      <c r="G4845" s="232"/>
    </row>
    <row r="4846" s="379" customFormat="1" customHeight="1" spans="6:7">
      <c r="F4846" s="385"/>
      <c r="G4846" s="232"/>
    </row>
    <row r="4847" s="379" customFormat="1" customHeight="1" spans="6:7">
      <c r="F4847" s="385"/>
      <c r="G4847" s="232"/>
    </row>
    <row r="4848" s="379" customFormat="1" customHeight="1" spans="6:7">
      <c r="F4848" s="385"/>
      <c r="G4848" s="232"/>
    </row>
    <row r="4849" s="379" customFormat="1" customHeight="1" spans="6:7">
      <c r="F4849" s="385"/>
      <c r="G4849" s="232"/>
    </row>
    <row r="4850" s="379" customFormat="1" customHeight="1" spans="6:7">
      <c r="F4850" s="385"/>
      <c r="G4850" s="232"/>
    </row>
    <row r="4851" s="379" customFormat="1" customHeight="1" spans="6:7">
      <c r="F4851" s="385"/>
      <c r="G4851" s="232"/>
    </row>
    <row r="4852" s="379" customFormat="1" customHeight="1" spans="6:7">
      <c r="F4852" s="385"/>
      <c r="G4852" s="232"/>
    </row>
    <row r="4853" s="379" customFormat="1" customHeight="1" spans="6:7">
      <c r="F4853" s="385"/>
      <c r="G4853" s="232"/>
    </row>
    <row r="4854" s="379" customFormat="1" customHeight="1" spans="6:7">
      <c r="F4854" s="385"/>
      <c r="G4854" s="232"/>
    </row>
    <row r="4855" s="379" customFormat="1" customHeight="1" spans="6:7">
      <c r="F4855" s="385"/>
      <c r="G4855" s="232"/>
    </row>
    <row r="4856" s="379" customFormat="1" customHeight="1" spans="6:7">
      <c r="F4856" s="385"/>
      <c r="G4856" s="232"/>
    </row>
    <row r="4857" s="379" customFormat="1" customHeight="1" spans="6:7">
      <c r="F4857" s="385"/>
      <c r="G4857" s="232"/>
    </row>
    <row r="4858" s="379" customFormat="1" customHeight="1" spans="6:7">
      <c r="F4858" s="385"/>
      <c r="G4858" s="232"/>
    </row>
    <row r="4859" s="379" customFormat="1" customHeight="1" spans="6:7">
      <c r="F4859" s="385"/>
      <c r="G4859" s="232"/>
    </row>
    <row r="4860" s="379" customFormat="1" customHeight="1" spans="6:7">
      <c r="F4860" s="385"/>
      <c r="G4860" s="232"/>
    </row>
    <row r="4861" s="379" customFormat="1" customHeight="1" spans="6:7">
      <c r="F4861" s="385"/>
      <c r="G4861" s="232"/>
    </row>
    <row r="4862" s="379" customFormat="1" customHeight="1" spans="6:7">
      <c r="F4862" s="385"/>
      <c r="G4862" s="232"/>
    </row>
    <row r="4863" s="379" customFormat="1" customHeight="1" spans="6:7">
      <c r="F4863" s="385"/>
      <c r="G4863" s="232"/>
    </row>
    <row r="4864" s="379" customFormat="1" customHeight="1" spans="6:7">
      <c r="F4864" s="385"/>
      <c r="G4864" s="232"/>
    </row>
    <row r="4865" s="379" customFormat="1" customHeight="1" spans="6:7">
      <c r="F4865" s="385"/>
      <c r="G4865" s="232"/>
    </row>
    <row r="4866" s="379" customFormat="1" customHeight="1" spans="6:7">
      <c r="F4866" s="385"/>
      <c r="G4866" s="232"/>
    </row>
    <row r="4867" s="379" customFormat="1" customHeight="1" spans="6:7">
      <c r="F4867" s="385"/>
      <c r="G4867" s="232"/>
    </row>
    <row r="4868" s="379" customFormat="1" customHeight="1" spans="6:7">
      <c r="F4868" s="385"/>
      <c r="G4868" s="232"/>
    </row>
    <row r="4869" s="379" customFormat="1" customHeight="1" spans="6:7">
      <c r="F4869" s="385"/>
      <c r="G4869" s="232"/>
    </row>
    <row r="4870" s="379" customFormat="1" customHeight="1" spans="6:7">
      <c r="F4870" s="385"/>
      <c r="G4870" s="232"/>
    </row>
    <row r="4871" s="379" customFormat="1" customHeight="1" spans="6:7">
      <c r="F4871" s="385"/>
      <c r="G4871" s="232"/>
    </row>
    <row r="4872" s="379" customFormat="1" customHeight="1" spans="6:7">
      <c r="F4872" s="385"/>
      <c r="G4872" s="232"/>
    </row>
    <row r="4873" s="379" customFormat="1" customHeight="1" spans="6:7">
      <c r="F4873" s="385"/>
      <c r="G4873" s="232"/>
    </row>
    <row r="4874" s="379" customFormat="1" customHeight="1" spans="6:7">
      <c r="F4874" s="385"/>
      <c r="G4874" s="232"/>
    </row>
    <row r="4875" s="379" customFormat="1" customHeight="1" spans="6:7">
      <c r="F4875" s="385"/>
      <c r="G4875" s="232"/>
    </row>
    <row r="4876" s="379" customFormat="1" customHeight="1" spans="6:7">
      <c r="F4876" s="385"/>
      <c r="G4876" s="232"/>
    </row>
    <row r="4877" s="379" customFormat="1" customHeight="1" spans="6:7">
      <c r="F4877" s="385"/>
      <c r="G4877" s="232"/>
    </row>
    <row r="4878" s="379" customFormat="1" customHeight="1" spans="6:7">
      <c r="F4878" s="385"/>
      <c r="G4878" s="232"/>
    </row>
    <row r="4879" s="379" customFormat="1" customHeight="1" spans="6:7">
      <c r="F4879" s="385"/>
      <c r="G4879" s="232"/>
    </row>
    <row r="4880" s="379" customFormat="1" customHeight="1" spans="6:7">
      <c r="F4880" s="385"/>
      <c r="G4880" s="232"/>
    </row>
    <row r="4881" s="379" customFormat="1" customHeight="1" spans="6:7">
      <c r="F4881" s="385"/>
      <c r="G4881" s="232"/>
    </row>
    <row r="4882" s="379" customFormat="1" customHeight="1" spans="6:7">
      <c r="F4882" s="385"/>
      <c r="G4882" s="232"/>
    </row>
    <row r="4883" s="379" customFormat="1" customHeight="1" spans="6:7">
      <c r="F4883" s="385"/>
      <c r="G4883" s="232"/>
    </row>
    <row r="4884" s="379" customFormat="1" customHeight="1" spans="6:7">
      <c r="F4884" s="385"/>
      <c r="G4884" s="232"/>
    </row>
    <row r="4885" s="379" customFormat="1" customHeight="1" spans="6:7">
      <c r="F4885" s="385"/>
      <c r="G4885" s="232"/>
    </row>
    <row r="4886" s="379" customFormat="1" customHeight="1" spans="6:7">
      <c r="F4886" s="385"/>
      <c r="G4886" s="232"/>
    </row>
    <row r="4887" s="379" customFormat="1" customHeight="1" spans="6:7">
      <c r="F4887" s="385"/>
      <c r="G4887" s="232"/>
    </row>
    <row r="4888" s="379" customFormat="1" customHeight="1" spans="6:7">
      <c r="F4888" s="385"/>
      <c r="G4888" s="232"/>
    </row>
    <row r="4889" s="379" customFormat="1" customHeight="1" spans="6:7">
      <c r="F4889" s="385"/>
      <c r="G4889" s="232"/>
    </row>
    <row r="4890" s="379" customFormat="1" customHeight="1" spans="6:7">
      <c r="F4890" s="385"/>
      <c r="G4890" s="232"/>
    </row>
    <row r="4891" s="379" customFormat="1" customHeight="1" spans="6:7">
      <c r="F4891" s="385"/>
      <c r="G4891" s="232"/>
    </row>
    <row r="4892" s="379" customFormat="1" customHeight="1" spans="6:7">
      <c r="F4892" s="385"/>
      <c r="G4892" s="232"/>
    </row>
    <row r="4893" s="379" customFormat="1" customHeight="1" spans="6:7">
      <c r="F4893" s="385"/>
      <c r="G4893" s="232"/>
    </row>
    <row r="4894" s="379" customFormat="1" customHeight="1" spans="6:7">
      <c r="F4894" s="385"/>
      <c r="G4894" s="232"/>
    </row>
    <row r="4895" s="379" customFormat="1" customHeight="1" spans="6:7">
      <c r="F4895" s="385"/>
      <c r="G4895" s="232"/>
    </row>
    <row r="4896" s="379" customFormat="1" customHeight="1" spans="6:7">
      <c r="F4896" s="385"/>
      <c r="G4896" s="232"/>
    </row>
    <row r="4897" s="379" customFormat="1" customHeight="1" spans="6:7">
      <c r="F4897" s="385"/>
      <c r="G4897" s="232"/>
    </row>
    <row r="4898" s="379" customFormat="1" customHeight="1" spans="6:7">
      <c r="F4898" s="385"/>
      <c r="G4898" s="232"/>
    </row>
    <row r="4899" s="379" customFormat="1" customHeight="1" spans="6:7">
      <c r="F4899" s="385"/>
      <c r="G4899" s="232"/>
    </row>
    <row r="4900" s="379" customFormat="1" customHeight="1" spans="6:7">
      <c r="F4900" s="385"/>
      <c r="G4900" s="232"/>
    </row>
    <row r="4901" s="379" customFormat="1" customHeight="1" spans="6:7">
      <c r="F4901" s="385"/>
      <c r="G4901" s="232"/>
    </row>
    <row r="4902" s="379" customFormat="1" customHeight="1" spans="6:7">
      <c r="F4902" s="385"/>
      <c r="G4902" s="232"/>
    </row>
    <row r="4903" s="379" customFormat="1" customHeight="1" spans="6:7">
      <c r="F4903" s="385"/>
      <c r="G4903" s="232"/>
    </row>
    <row r="4904" s="379" customFormat="1" customHeight="1" spans="6:7">
      <c r="F4904" s="385"/>
      <c r="G4904" s="232"/>
    </row>
    <row r="4905" s="379" customFormat="1" customHeight="1" spans="6:7">
      <c r="F4905" s="385"/>
      <c r="G4905" s="232"/>
    </row>
    <row r="4906" s="379" customFormat="1" customHeight="1" spans="6:7">
      <c r="F4906" s="385"/>
      <c r="G4906" s="232"/>
    </row>
    <row r="4907" s="379" customFormat="1" customHeight="1" spans="6:7">
      <c r="F4907" s="385"/>
      <c r="G4907" s="232"/>
    </row>
    <row r="4908" s="379" customFormat="1" customHeight="1" spans="6:7">
      <c r="F4908" s="385"/>
      <c r="G4908" s="232"/>
    </row>
    <row r="4909" s="379" customFormat="1" customHeight="1" spans="6:7">
      <c r="F4909" s="385"/>
      <c r="G4909" s="232"/>
    </row>
    <row r="4910" s="379" customFormat="1" customHeight="1" spans="6:7">
      <c r="F4910" s="385"/>
      <c r="G4910" s="232"/>
    </row>
    <row r="4911" s="379" customFormat="1" customHeight="1" spans="6:7">
      <c r="F4911" s="385"/>
      <c r="G4911" s="232"/>
    </row>
    <row r="4912" s="379" customFormat="1" customHeight="1" spans="6:7">
      <c r="F4912" s="385"/>
      <c r="G4912" s="232"/>
    </row>
    <row r="4913" s="379" customFormat="1" customHeight="1" spans="6:7">
      <c r="F4913" s="385"/>
      <c r="G4913" s="232"/>
    </row>
    <row r="4914" s="379" customFormat="1" customHeight="1" spans="6:7">
      <c r="F4914" s="385"/>
      <c r="G4914" s="232"/>
    </row>
    <row r="4915" s="379" customFormat="1" customHeight="1" spans="6:7">
      <c r="F4915" s="385"/>
      <c r="G4915" s="232"/>
    </row>
    <row r="4916" s="379" customFormat="1" customHeight="1" spans="6:7">
      <c r="F4916" s="385"/>
      <c r="G4916" s="232"/>
    </row>
    <row r="4917" s="379" customFormat="1" customHeight="1" spans="6:7">
      <c r="F4917" s="385"/>
      <c r="G4917" s="232"/>
    </row>
    <row r="4918" s="379" customFormat="1" customHeight="1" spans="6:7">
      <c r="F4918" s="385"/>
      <c r="G4918" s="232"/>
    </row>
    <row r="4919" s="379" customFormat="1" customHeight="1" spans="6:7">
      <c r="F4919" s="385"/>
      <c r="G4919" s="232"/>
    </row>
    <row r="4920" s="379" customFormat="1" customHeight="1" spans="6:7">
      <c r="F4920" s="385"/>
      <c r="G4920" s="232"/>
    </row>
    <row r="4921" s="379" customFormat="1" customHeight="1" spans="6:7">
      <c r="F4921" s="385"/>
      <c r="G4921" s="232"/>
    </row>
    <row r="4922" s="379" customFormat="1" customHeight="1" spans="6:7">
      <c r="F4922" s="385"/>
      <c r="G4922" s="232"/>
    </row>
    <row r="4923" s="379" customFormat="1" customHeight="1" spans="6:7">
      <c r="F4923" s="385"/>
      <c r="G4923" s="232"/>
    </row>
    <row r="4924" s="379" customFormat="1" customHeight="1" spans="6:7">
      <c r="F4924" s="385"/>
      <c r="G4924" s="232"/>
    </row>
    <row r="4925" s="379" customFormat="1" customHeight="1" spans="6:7">
      <c r="F4925" s="385"/>
      <c r="G4925" s="232"/>
    </row>
    <row r="4926" s="379" customFormat="1" customHeight="1" spans="6:7">
      <c r="F4926" s="385"/>
      <c r="G4926" s="232"/>
    </row>
    <row r="4927" s="379" customFormat="1" customHeight="1" spans="6:7">
      <c r="F4927" s="385"/>
      <c r="G4927" s="232"/>
    </row>
    <row r="4928" s="379" customFormat="1" customHeight="1" spans="6:7">
      <c r="F4928" s="385"/>
      <c r="G4928" s="232"/>
    </row>
    <row r="4929" s="379" customFormat="1" customHeight="1" spans="6:7">
      <c r="F4929" s="385"/>
      <c r="G4929" s="232"/>
    </row>
    <row r="4930" s="379" customFormat="1" customHeight="1" spans="6:7">
      <c r="F4930" s="385"/>
      <c r="G4930" s="232"/>
    </row>
    <row r="4931" s="379" customFormat="1" customHeight="1" spans="6:7">
      <c r="F4931" s="385"/>
      <c r="G4931" s="232"/>
    </row>
    <row r="4932" s="379" customFormat="1" customHeight="1" spans="6:7">
      <c r="F4932" s="385"/>
      <c r="G4932" s="232"/>
    </row>
    <row r="4933" s="379" customFormat="1" customHeight="1" spans="6:7">
      <c r="F4933" s="385"/>
      <c r="G4933" s="232"/>
    </row>
    <row r="4934" s="379" customFormat="1" customHeight="1" spans="6:7">
      <c r="F4934" s="385"/>
      <c r="G4934" s="232"/>
    </row>
    <row r="4935" s="379" customFormat="1" customHeight="1" spans="6:7">
      <c r="F4935" s="385"/>
      <c r="G4935" s="232"/>
    </row>
    <row r="4936" s="379" customFormat="1" customHeight="1" spans="6:7">
      <c r="F4936" s="385"/>
      <c r="G4936" s="232"/>
    </row>
    <row r="4937" s="379" customFormat="1" customHeight="1" spans="6:7">
      <c r="F4937" s="385"/>
      <c r="G4937" s="232"/>
    </row>
    <row r="4938" s="379" customFormat="1" customHeight="1" spans="6:7">
      <c r="F4938" s="385"/>
      <c r="G4938" s="232"/>
    </row>
    <row r="4939" s="379" customFormat="1" customHeight="1" spans="6:7">
      <c r="F4939" s="385"/>
      <c r="G4939" s="232"/>
    </row>
    <row r="4940" s="379" customFormat="1" customHeight="1" spans="6:7">
      <c r="F4940" s="385"/>
      <c r="G4940" s="232"/>
    </row>
    <row r="4941" s="379" customFormat="1" customHeight="1" spans="6:7">
      <c r="F4941" s="385"/>
      <c r="G4941" s="232"/>
    </row>
    <row r="4942" s="379" customFormat="1" customHeight="1" spans="6:7">
      <c r="F4942" s="385"/>
      <c r="G4942" s="232"/>
    </row>
    <row r="4943" s="379" customFormat="1" customHeight="1" spans="6:7">
      <c r="F4943" s="385"/>
      <c r="G4943" s="232"/>
    </row>
    <row r="4944" s="379" customFormat="1" customHeight="1" spans="6:7">
      <c r="F4944" s="385"/>
      <c r="G4944" s="232"/>
    </row>
    <row r="4945" s="379" customFormat="1" customHeight="1" spans="6:7">
      <c r="F4945" s="385"/>
      <c r="G4945" s="232"/>
    </row>
    <row r="4946" s="379" customFormat="1" customHeight="1" spans="6:7">
      <c r="F4946" s="385"/>
      <c r="G4946" s="232"/>
    </row>
    <row r="4947" s="379" customFormat="1" customHeight="1" spans="6:7">
      <c r="F4947" s="385"/>
      <c r="G4947" s="232"/>
    </row>
    <row r="4948" s="379" customFormat="1" customHeight="1" spans="6:7">
      <c r="F4948" s="385"/>
      <c r="G4948" s="232"/>
    </row>
    <row r="4949" s="379" customFormat="1" customHeight="1" spans="6:7">
      <c r="F4949" s="385"/>
      <c r="G4949" s="232"/>
    </row>
    <row r="4950" s="379" customFormat="1" customHeight="1" spans="6:7">
      <c r="F4950" s="385"/>
      <c r="G4950" s="232"/>
    </row>
    <row r="4951" s="379" customFormat="1" customHeight="1" spans="6:7">
      <c r="F4951" s="385"/>
      <c r="G4951" s="232"/>
    </row>
    <row r="4952" s="379" customFormat="1" customHeight="1" spans="6:7">
      <c r="F4952" s="385"/>
      <c r="G4952" s="232"/>
    </row>
    <row r="4953" s="379" customFormat="1" customHeight="1" spans="6:7">
      <c r="F4953" s="385"/>
      <c r="G4953" s="232"/>
    </row>
    <row r="4954" s="379" customFormat="1" customHeight="1" spans="6:7">
      <c r="F4954" s="385"/>
      <c r="G4954" s="232"/>
    </row>
    <row r="4955" s="379" customFormat="1" customHeight="1" spans="6:7">
      <c r="F4955" s="385"/>
      <c r="G4955" s="232"/>
    </row>
    <row r="4956" s="379" customFormat="1" customHeight="1" spans="6:7">
      <c r="F4956" s="385"/>
      <c r="G4956" s="232"/>
    </row>
    <row r="4957" s="379" customFormat="1" customHeight="1" spans="6:7">
      <c r="F4957" s="385"/>
      <c r="G4957" s="232"/>
    </row>
    <row r="4958" s="379" customFormat="1" customHeight="1" spans="6:7">
      <c r="F4958" s="385"/>
      <c r="G4958" s="232"/>
    </row>
    <row r="4959" s="379" customFormat="1" customHeight="1" spans="6:7">
      <c r="F4959" s="385"/>
      <c r="G4959" s="232"/>
    </row>
    <row r="4960" s="379" customFormat="1" customHeight="1" spans="6:7">
      <c r="F4960" s="385"/>
      <c r="G4960" s="232"/>
    </row>
    <row r="4961" s="379" customFormat="1" customHeight="1" spans="6:7">
      <c r="F4961" s="385"/>
      <c r="G4961" s="232"/>
    </row>
    <row r="4962" s="379" customFormat="1" customHeight="1" spans="6:7">
      <c r="F4962" s="385"/>
      <c r="G4962" s="232"/>
    </row>
    <row r="4963" s="379" customFormat="1" customHeight="1" spans="6:7">
      <c r="F4963" s="385"/>
      <c r="G4963" s="232"/>
    </row>
    <row r="4964" s="379" customFormat="1" customHeight="1" spans="6:7">
      <c r="F4964" s="385"/>
      <c r="G4964" s="232"/>
    </row>
    <row r="4965" s="379" customFormat="1" customHeight="1" spans="6:7">
      <c r="F4965" s="385"/>
      <c r="G4965" s="232"/>
    </row>
    <row r="4966" s="379" customFormat="1" customHeight="1" spans="6:7">
      <c r="F4966" s="385"/>
      <c r="G4966" s="232"/>
    </row>
    <row r="4967" s="379" customFormat="1" customHeight="1" spans="6:7">
      <c r="F4967" s="385"/>
      <c r="G4967" s="232"/>
    </row>
    <row r="4968" s="379" customFormat="1" customHeight="1" spans="6:7">
      <c r="F4968" s="385"/>
      <c r="G4968" s="232"/>
    </row>
    <row r="4969" s="379" customFormat="1" customHeight="1" spans="6:7">
      <c r="F4969" s="385"/>
      <c r="G4969" s="232"/>
    </row>
    <row r="4970" s="379" customFormat="1" customHeight="1" spans="6:7">
      <c r="F4970" s="385"/>
      <c r="G4970" s="232"/>
    </row>
    <row r="4971" s="379" customFormat="1" customHeight="1" spans="6:7">
      <c r="F4971" s="385"/>
      <c r="G4971" s="232"/>
    </row>
    <row r="4972" s="379" customFormat="1" customHeight="1" spans="6:7">
      <c r="F4972" s="385"/>
      <c r="G4972" s="232"/>
    </row>
    <row r="4973" s="379" customFormat="1" customHeight="1" spans="6:7">
      <c r="F4973" s="385"/>
      <c r="G4973" s="232"/>
    </row>
    <row r="4974" s="379" customFormat="1" customHeight="1" spans="6:7">
      <c r="F4974" s="385"/>
      <c r="G4974" s="232"/>
    </row>
    <row r="4975" s="379" customFormat="1" customHeight="1" spans="6:7">
      <c r="F4975" s="385"/>
      <c r="G4975" s="232"/>
    </row>
    <row r="4976" s="379" customFormat="1" customHeight="1" spans="6:7">
      <c r="F4976" s="385"/>
      <c r="G4976" s="232"/>
    </row>
    <row r="4977" s="379" customFormat="1" customHeight="1" spans="6:7">
      <c r="F4977" s="385"/>
      <c r="G4977" s="232"/>
    </row>
    <row r="4978" s="379" customFormat="1" customHeight="1" spans="6:7">
      <c r="F4978" s="385"/>
      <c r="G4978" s="232"/>
    </row>
    <row r="4979" s="379" customFormat="1" customHeight="1" spans="6:7">
      <c r="F4979" s="385"/>
      <c r="G4979" s="232"/>
    </row>
    <row r="4980" s="379" customFormat="1" customHeight="1" spans="6:7">
      <c r="F4980" s="385"/>
      <c r="G4980" s="232"/>
    </row>
    <row r="4981" s="379" customFormat="1" customHeight="1" spans="6:7">
      <c r="F4981" s="385"/>
      <c r="G4981" s="232"/>
    </row>
    <row r="4982" s="379" customFormat="1" customHeight="1" spans="6:7">
      <c r="F4982" s="385"/>
      <c r="G4982" s="232"/>
    </row>
    <row r="4983" s="379" customFormat="1" customHeight="1" spans="6:7">
      <c r="F4983" s="385"/>
      <c r="G4983" s="232"/>
    </row>
    <row r="4984" s="379" customFormat="1" customHeight="1" spans="6:7">
      <c r="F4984" s="385"/>
      <c r="G4984" s="232"/>
    </row>
    <row r="4985" s="379" customFormat="1" customHeight="1" spans="6:7">
      <c r="F4985" s="385"/>
      <c r="G4985" s="232"/>
    </row>
    <row r="4986" s="379" customFormat="1" customHeight="1" spans="6:7">
      <c r="F4986" s="385"/>
      <c r="G4986" s="232"/>
    </row>
    <row r="4987" s="379" customFormat="1" customHeight="1" spans="6:7">
      <c r="F4987" s="385"/>
      <c r="G4987" s="232"/>
    </row>
    <row r="4988" s="379" customFormat="1" customHeight="1" spans="6:7">
      <c r="F4988" s="385"/>
      <c r="G4988" s="232"/>
    </row>
    <row r="4989" s="379" customFormat="1" customHeight="1" spans="6:7">
      <c r="F4989" s="385"/>
      <c r="G4989" s="232"/>
    </row>
    <row r="4990" s="379" customFormat="1" customHeight="1" spans="6:7">
      <c r="F4990" s="385"/>
      <c r="G4990" s="232"/>
    </row>
    <row r="4991" s="379" customFormat="1" customHeight="1" spans="6:7">
      <c r="F4991" s="385"/>
      <c r="G4991" s="232"/>
    </row>
    <row r="4992" s="379" customFormat="1" customHeight="1" spans="6:7">
      <c r="F4992" s="385"/>
      <c r="G4992" s="232"/>
    </row>
    <row r="4993" s="379" customFormat="1" customHeight="1" spans="6:7">
      <c r="F4993" s="385"/>
      <c r="G4993" s="232"/>
    </row>
    <row r="4994" s="379" customFormat="1" customHeight="1" spans="6:7">
      <c r="F4994" s="385"/>
      <c r="G4994" s="232"/>
    </row>
    <row r="4995" s="379" customFormat="1" customHeight="1" spans="6:7">
      <c r="F4995" s="385"/>
      <c r="G4995" s="232"/>
    </row>
    <row r="4996" s="379" customFormat="1" customHeight="1" spans="6:7">
      <c r="F4996" s="385"/>
      <c r="G4996" s="232"/>
    </row>
    <row r="4997" s="379" customFormat="1" customHeight="1" spans="6:7">
      <c r="F4997" s="385"/>
      <c r="G4997" s="232"/>
    </row>
    <row r="4998" s="379" customFormat="1" customHeight="1" spans="6:7">
      <c r="F4998" s="385"/>
      <c r="G4998" s="232"/>
    </row>
    <row r="4999" s="379" customFormat="1" customHeight="1" spans="6:7">
      <c r="F4999" s="385"/>
      <c r="G4999" s="232"/>
    </row>
    <row r="5000" s="379" customFormat="1" customHeight="1" spans="6:7">
      <c r="F5000" s="385"/>
      <c r="G5000" s="232"/>
    </row>
    <row r="5001" s="379" customFormat="1" customHeight="1" spans="6:7">
      <c r="F5001" s="385"/>
      <c r="G5001" s="232"/>
    </row>
    <row r="5002" s="379" customFormat="1" customHeight="1" spans="6:7">
      <c r="F5002" s="385"/>
      <c r="G5002" s="232"/>
    </row>
    <row r="5003" s="379" customFormat="1" customHeight="1" spans="6:7">
      <c r="F5003" s="385"/>
      <c r="G5003" s="232"/>
    </row>
    <row r="5004" s="379" customFormat="1" customHeight="1" spans="6:7">
      <c r="F5004" s="385"/>
      <c r="G5004" s="232"/>
    </row>
    <row r="5005" s="379" customFormat="1" customHeight="1" spans="6:7">
      <c r="F5005" s="385"/>
      <c r="G5005" s="232"/>
    </row>
    <row r="5006" s="379" customFormat="1" customHeight="1" spans="6:7">
      <c r="F5006" s="385"/>
      <c r="G5006" s="232"/>
    </row>
    <row r="5007" s="379" customFormat="1" customHeight="1" spans="6:7">
      <c r="F5007" s="385"/>
      <c r="G5007" s="232"/>
    </row>
    <row r="5008" s="379" customFormat="1" customHeight="1" spans="6:7">
      <c r="F5008" s="385"/>
      <c r="G5008" s="232"/>
    </row>
    <row r="5009" s="379" customFormat="1" customHeight="1" spans="6:7">
      <c r="F5009" s="385"/>
      <c r="G5009" s="232"/>
    </row>
    <row r="5010" s="379" customFormat="1" customHeight="1" spans="6:7">
      <c r="F5010" s="385"/>
      <c r="G5010" s="232"/>
    </row>
    <row r="5011" s="379" customFormat="1" customHeight="1" spans="6:7">
      <c r="F5011" s="385"/>
      <c r="G5011" s="232"/>
    </row>
    <row r="5012" s="379" customFormat="1" customHeight="1" spans="6:7">
      <c r="F5012" s="385"/>
      <c r="G5012" s="232"/>
    </row>
    <row r="5013" s="379" customFormat="1" customHeight="1" spans="6:7">
      <c r="F5013" s="385"/>
      <c r="G5013" s="232"/>
    </row>
    <row r="5014" s="379" customFormat="1" customHeight="1" spans="6:7">
      <c r="F5014" s="385"/>
      <c r="G5014" s="232"/>
    </row>
    <row r="5015" s="379" customFormat="1" customHeight="1" spans="6:7">
      <c r="F5015" s="385"/>
      <c r="G5015" s="232"/>
    </row>
    <row r="5016" s="379" customFormat="1" customHeight="1" spans="6:7">
      <c r="F5016" s="385"/>
      <c r="G5016" s="232"/>
    </row>
    <row r="5017" s="379" customFormat="1" customHeight="1" spans="6:7">
      <c r="F5017" s="385"/>
      <c r="G5017" s="232"/>
    </row>
    <row r="5018" s="379" customFormat="1" customHeight="1" spans="6:7">
      <c r="F5018" s="385"/>
      <c r="G5018" s="232"/>
    </row>
    <row r="5019" s="379" customFormat="1" customHeight="1" spans="6:7">
      <c r="F5019" s="385"/>
      <c r="G5019" s="232"/>
    </row>
    <row r="5020" s="379" customFormat="1" customHeight="1" spans="6:7">
      <c r="F5020" s="385"/>
      <c r="G5020" s="232"/>
    </row>
    <row r="5021" s="379" customFormat="1" customHeight="1" spans="6:7">
      <c r="F5021" s="385"/>
      <c r="G5021" s="232"/>
    </row>
    <row r="5022" s="379" customFormat="1" customHeight="1" spans="6:7">
      <c r="F5022" s="385"/>
      <c r="G5022" s="232"/>
    </row>
    <row r="5023" s="379" customFormat="1" customHeight="1" spans="6:7">
      <c r="F5023" s="385"/>
      <c r="G5023" s="232"/>
    </row>
    <row r="5024" s="379" customFormat="1" customHeight="1" spans="6:7">
      <c r="F5024" s="385"/>
      <c r="G5024" s="232"/>
    </row>
    <row r="5025" s="379" customFormat="1" customHeight="1" spans="6:7">
      <c r="F5025" s="385"/>
      <c r="G5025" s="232"/>
    </row>
    <row r="5026" s="379" customFormat="1" customHeight="1" spans="6:7">
      <c r="F5026" s="385"/>
      <c r="G5026" s="232"/>
    </row>
    <row r="5027" s="379" customFormat="1" customHeight="1" spans="6:7">
      <c r="F5027" s="385"/>
      <c r="G5027" s="232"/>
    </row>
    <row r="5028" s="379" customFormat="1" customHeight="1" spans="6:7">
      <c r="F5028" s="385"/>
      <c r="G5028" s="232"/>
    </row>
    <row r="5029" s="379" customFormat="1" customHeight="1" spans="6:7">
      <c r="F5029" s="385"/>
      <c r="G5029" s="232"/>
    </row>
    <row r="5030" s="379" customFormat="1" customHeight="1" spans="6:7">
      <c r="F5030" s="385"/>
      <c r="G5030" s="232"/>
    </row>
    <row r="5031" s="379" customFormat="1" customHeight="1" spans="6:7">
      <c r="F5031" s="385"/>
      <c r="G5031" s="232"/>
    </row>
    <row r="5032" s="379" customFormat="1" customHeight="1" spans="6:7">
      <c r="F5032" s="385"/>
      <c r="G5032" s="232"/>
    </row>
    <row r="5033" s="379" customFormat="1" customHeight="1" spans="6:7">
      <c r="F5033" s="385"/>
      <c r="G5033" s="232"/>
    </row>
    <row r="5034" s="379" customFormat="1" customHeight="1" spans="6:7">
      <c r="F5034" s="385"/>
      <c r="G5034" s="232"/>
    </row>
    <row r="5035" s="379" customFormat="1" customHeight="1" spans="6:7">
      <c r="F5035" s="385"/>
      <c r="G5035" s="232"/>
    </row>
    <row r="5036" s="379" customFormat="1" customHeight="1" spans="6:7">
      <c r="F5036" s="385"/>
      <c r="G5036" s="232"/>
    </row>
    <row r="5037" s="379" customFormat="1" customHeight="1" spans="6:7">
      <c r="F5037" s="385"/>
      <c r="G5037" s="232"/>
    </row>
    <row r="5038" s="379" customFormat="1" customHeight="1" spans="6:7">
      <c r="F5038" s="385"/>
      <c r="G5038" s="232"/>
    </row>
    <row r="5039" s="379" customFormat="1" customHeight="1" spans="6:7">
      <c r="F5039" s="385"/>
      <c r="G5039" s="232"/>
    </row>
    <row r="5040" s="379" customFormat="1" customHeight="1" spans="6:7">
      <c r="F5040" s="385"/>
      <c r="G5040" s="232"/>
    </row>
    <row r="5041" s="379" customFormat="1" customHeight="1" spans="6:7">
      <c r="F5041" s="385"/>
      <c r="G5041" s="232"/>
    </row>
    <row r="5042" s="379" customFormat="1" customHeight="1" spans="6:7">
      <c r="F5042" s="385"/>
      <c r="G5042" s="232"/>
    </row>
    <row r="5043" s="379" customFormat="1" customHeight="1" spans="6:7">
      <c r="F5043" s="385"/>
      <c r="G5043" s="232"/>
    </row>
    <row r="5044" s="379" customFormat="1" customHeight="1" spans="6:7">
      <c r="F5044" s="385"/>
      <c r="G5044" s="232"/>
    </row>
    <row r="5045" s="379" customFormat="1" customHeight="1" spans="6:7">
      <c r="F5045" s="385"/>
      <c r="G5045" s="232"/>
    </row>
    <row r="5046" s="379" customFormat="1" customHeight="1" spans="6:7">
      <c r="F5046" s="385"/>
      <c r="G5046" s="232"/>
    </row>
    <row r="5047" s="379" customFormat="1" customHeight="1" spans="6:7">
      <c r="F5047" s="385"/>
      <c r="G5047" s="232"/>
    </row>
    <row r="5048" s="379" customFormat="1" customHeight="1" spans="6:7">
      <c r="F5048" s="385"/>
      <c r="G5048" s="232"/>
    </row>
    <row r="5049" s="379" customFormat="1" customHeight="1" spans="6:7">
      <c r="F5049" s="385"/>
      <c r="G5049" s="232"/>
    </row>
    <row r="5050" s="379" customFormat="1" customHeight="1" spans="6:7">
      <c r="F5050" s="385"/>
      <c r="G5050" s="232"/>
    </row>
    <row r="5051" s="379" customFormat="1" customHeight="1" spans="6:7">
      <c r="F5051" s="385"/>
      <c r="G5051" s="232"/>
    </row>
    <row r="5052" s="379" customFormat="1" customHeight="1" spans="6:7">
      <c r="F5052" s="385"/>
      <c r="G5052" s="232"/>
    </row>
    <row r="5053" s="379" customFormat="1" customHeight="1" spans="6:7">
      <c r="F5053" s="385"/>
      <c r="G5053" s="232"/>
    </row>
    <row r="5054" s="379" customFormat="1" customHeight="1" spans="6:7">
      <c r="F5054" s="385"/>
      <c r="G5054" s="232"/>
    </row>
    <row r="5055" s="379" customFormat="1" customHeight="1" spans="6:7">
      <c r="F5055" s="385"/>
      <c r="G5055" s="232"/>
    </row>
    <row r="5056" s="379" customFormat="1" customHeight="1" spans="6:7">
      <c r="F5056" s="385"/>
      <c r="G5056" s="232"/>
    </row>
    <row r="5057" s="379" customFormat="1" customHeight="1" spans="6:7">
      <c r="F5057" s="385"/>
      <c r="G5057" s="232"/>
    </row>
    <row r="5058" s="379" customFormat="1" customHeight="1" spans="6:7">
      <c r="F5058" s="385"/>
      <c r="G5058" s="232"/>
    </row>
    <row r="5059" s="379" customFormat="1" customHeight="1" spans="6:7">
      <c r="F5059" s="385"/>
      <c r="G5059" s="232"/>
    </row>
    <row r="5060" s="379" customFormat="1" customHeight="1" spans="6:7">
      <c r="F5060" s="385"/>
      <c r="G5060" s="232"/>
    </row>
    <row r="5061" s="379" customFormat="1" customHeight="1" spans="6:7">
      <c r="F5061" s="385"/>
      <c r="G5061" s="232"/>
    </row>
    <row r="5062" s="379" customFormat="1" customHeight="1" spans="6:7">
      <c r="F5062" s="385"/>
      <c r="G5062" s="232"/>
    </row>
    <row r="5063" s="379" customFormat="1" customHeight="1" spans="6:7">
      <c r="F5063" s="385"/>
      <c r="G5063" s="232"/>
    </row>
    <row r="5064" s="379" customFormat="1" customHeight="1" spans="6:7">
      <c r="F5064" s="385"/>
      <c r="G5064" s="232"/>
    </row>
    <row r="5065" s="379" customFormat="1" customHeight="1" spans="6:7">
      <c r="F5065" s="385"/>
      <c r="G5065" s="232"/>
    </row>
    <row r="5066" s="379" customFormat="1" customHeight="1" spans="6:7">
      <c r="F5066" s="385"/>
      <c r="G5066" s="232"/>
    </row>
    <row r="5067" s="379" customFormat="1" customHeight="1" spans="6:7">
      <c r="F5067" s="385"/>
      <c r="G5067" s="232"/>
    </row>
    <row r="5068" s="379" customFormat="1" customHeight="1" spans="6:7">
      <c r="F5068" s="385"/>
      <c r="G5068" s="232"/>
    </row>
    <row r="5069" s="379" customFormat="1" customHeight="1" spans="6:7">
      <c r="F5069" s="385"/>
      <c r="G5069" s="232"/>
    </row>
    <row r="5070" s="379" customFormat="1" customHeight="1" spans="6:7">
      <c r="F5070" s="385"/>
      <c r="G5070" s="232"/>
    </row>
    <row r="5071" s="379" customFormat="1" customHeight="1" spans="6:7">
      <c r="F5071" s="385"/>
      <c r="G5071" s="232"/>
    </row>
    <row r="5072" s="379" customFormat="1" customHeight="1" spans="6:7">
      <c r="F5072" s="385"/>
      <c r="G5072" s="232"/>
    </row>
    <row r="5073" s="379" customFormat="1" customHeight="1" spans="6:7">
      <c r="F5073" s="385"/>
      <c r="G5073" s="232"/>
    </row>
    <row r="5074" s="379" customFormat="1" customHeight="1" spans="6:7">
      <c r="F5074" s="385"/>
      <c r="G5074" s="232"/>
    </row>
    <row r="5075" s="379" customFormat="1" customHeight="1" spans="6:7">
      <c r="F5075" s="385"/>
      <c r="G5075" s="232"/>
    </row>
    <row r="5076" s="379" customFormat="1" customHeight="1" spans="6:7">
      <c r="F5076" s="385"/>
      <c r="G5076" s="232"/>
    </row>
    <row r="5077" s="379" customFormat="1" customHeight="1" spans="6:7">
      <c r="F5077" s="385"/>
      <c r="G5077" s="232"/>
    </row>
    <row r="5078" s="379" customFormat="1" customHeight="1" spans="6:7">
      <c r="F5078" s="385"/>
      <c r="G5078" s="232"/>
    </row>
    <row r="5079" s="379" customFormat="1" customHeight="1" spans="6:7">
      <c r="F5079" s="385"/>
      <c r="G5079" s="232"/>
    </row>
    <row r="5080" s="379" customFormat="1" customHeight="1" spans="6:7">
      <c r="F5080" s="385"/>
      <c r="G5080" s="232"/>
    </row>
    <row r="5081" s="379" customFormat="1" customHeight="1" spans="6:7">
      <c r="F5081" s="385"/>
      <c r="G5081" s="232"/>
    </row>
    <row r="5082" s="379" customFormat="1" customHeight="1" spans="6:7">
      <c r="F5082" s="385"/>
      <c r="G5082" s="232"/>
    </row>
    <row r="5083" s="379" customFormat="1" customHeight="1" spans="6:7">
      <c r="F5083" s="385"/>
      <c r="G5083" s="232"/>
    </row>
    <row r="5084" s="379" customFormat="1" customHeight="1" spans="6:7">
      <c r="F5084" s="385"/>
      <c r="G5084" s="232"/>
    </row>
    <row r="5085" s="379" customFormat="1" customHeight="1" spans="6:7">
      <c r="F5085" s="385"/>
      <c r="G5085" s="232"/>
    </row>
    <row r="5086" s="379" customFormat="1" customHeight="1" spans="6:7">
      <c r="F5086" s="385"/>
      <c r="G5086" s="232"/>
    </row>
    <row r="5087" s="379" customFormat="1" customHeight="1" spans="6:7">
      <c r="F5087" s="385"/>
      <c r="G5087" s="232"/>
    </row>
    <row r="5088" s="379" customFormat="1" customHeight="1" spans="6:7">
      <c r="F5088" s="385"/>
      <c r="G5088" s="232"/>
    </row>
    <row r="5089" s="379" customFormat="1" customHeight="1" spans="6:7">
      <c r="F5089" s="385"/>
      <c r="G5089" s="232"/>
    </row>
    <row r="5090" s="379" customFormat="1" customHeight="1" spans="6:7">
      <c r="F5090" s="385"/>
      <c r="G5090" s="232"/>
    </row>
    <row r="5091" s="379" customFormat="1" customHeight="1" spans="6:7">
      <c r="F5091" s="385"/>
      <c r="G5091" s="232"/>
    </row>
    <row r="5092" s="379" customFormat="1" customHeight="1" spans="6:7">
      <c r="F5092" s="385"/>
      <c r="G5092" s="232"/>
    </row>
    <row r="5093" s="379" customFormat="1" customHeight="1" spans="6:7">
      <c r="F5093" s="385"/>
      <c r="G5093" s="232"/>
    </row>
    <row r="5094" s="379" customFormat="1" customHeight="1" spans="6:7">
      <c r="F5094" s="385"/>
      <c r="G5094" s="232"/>
    </row>
    <row r="5095" s="379" customFormat="1" customHeight="1" spans="6:7">
      <c r="F5095" s="385"/>
      <c r="G5095" s="232"/>
    </row>
    <row r="5096" s="379" customFormat="1" customHeight="1" spans="6:7">
      <c r="F5096" s="385"/>
      <c r="G5096" s="232"/>
    </row>
    <row r="5097" s="379" customFormat="1" customHeight="1" spans="6:7">
      <c r="F5097" s="385"/>
      <c r="G5097" s="232"/>
    </row>
    <row r="5098" s="379" customFormat="1" customHeight="1" spans="6:7">
      <c r="F5098" s="385"/>
      <c r="G5098" s="232"/>
    </row>
    <row r="5099" s="379" customFormat="1" customHeight="1" spans="6:7">
      <c r="F5099" s="385"/>
      <c r="G5099" s="232"/>
    </row>
    <row r="5100" s="379" customFormat="1" customHeight="1" spans="6:7">
      <c r="F5100" s="385"/>
      <c r="G5100" s="232"/>
    </row>
    <row r="5101" s="379" customFormat="1" customHeight="1" spans="6:7">
      <c r="F5101" s="385"/>
      <c r="G5101" s="232"/>
    </row>
    <row r="5102" s="379" customFormat="1" customHeight="1" spans="6:7">
      <c r="F5102" s="385"/>
      <c r="G5102" s="232"/>
    </row>
    <row r="5103" s="379" customFormat="1" customHeight="1" spans="6:7">
      <c r="F5103" s="385"/>
      <c r="G5103" s="232"/>
    </row>
    <row r="5104" s="379" customFormat="1" customHeight="1" spans="6:7">
      <c r="F5104" s="385"/>
      <c r="G5104" s="232"/>
    </row>
    <row r="5105" s="379" customFormat="1" customHeight="1" spans="6:7">
      <c r="F5105" s="385"/>
      <c r="G5105" s="232"/>
    </row>
    <row r="5106" s="379" customFormat="1" customHeight="1" spans="6:7">
      <c r="F5106" s="385"/>
      <c r="G5106" s="232"/>
    </row>
    <row r="5107" s="379" customFormat="1" customHeight="1" spans="6:7">
      <c r="F5107" s="385"/>
      <c r="G5107" s="232"/>
    </row>
    <row r="5108" s="379" customFormat="1" customHeight="1" spans="6:7">
      <c r="F5108" s="385"/>
      <c r="G5108" s="232"/>
    </row>
    <row r="5109" s="379" customFormat="1" customHeight="1" spans="6:7">
      <c r="F5109" s="385"/>
      <c r="G5109" s="232"/>
    </row>
    <row r="5110" s="379" customFormat="1" customHeight="1" spans="6:7">
      <c r="F5110" s="385"/>
      <c r="G5110" s="232"/>
    </row>
    <row r="5111" s="379" customFormat="1" customHeight="1" spans="6:7">
      <c r="F5111" s="385"/>
      <c r="G5111" s="232"/>
    </row>
    <row r="5112" s="379" customFormat="1" customHeight="1" spans="6:7">
      <c r="F5112" s="385"/>
      <c r="G5112" s="232"/>
    </row>
    <row r="5113" s="379" customFormat="1" customHeight="1" spans="6:7">
      <c r="F5113" s="385"/>
      <c r="G5113" s="232"/>
    </row>
    <row r="5114" s="379" customFormat="1" customHeight="1" spans="6:7">
      <c r="F5114" s="385"/>
      <c r="G5114" s="232"/>
    </row>
    <row r="5115" s="379" customFormat="1" customHeight="1" spans="6:7">
      <c r="F5115" s="385"/>
      <c r="G5115" s="232"/>
    </row>
    <row r="5116" s="379" customFormat="1" customHeight="1" spans="6:7">
      <c r="F5116" s="385"/>
      <c r="G5116" s="232"/>
    </row>
    <row r="5117" s="379" customFormat="1" customHeight="1" spans="6:7">
      <c r="F5117" s="385"/>
      <c r="G5117" s="232"/>
    </row>
    <row r="5118" s="379" customFormat="1" customHeight="1" spans="6:7">
      <c r="F5118" s="385"/>
      <c r="G5118" s="232"/>
    </row>
    <row r="5119" s="379" customFormat="1" customHeight="1" spans="6:7">
      <c r="F5119" s="385"/>
      <c r="G5119" s="232"/>
    </row>
    <row r="5120" s="379" customFormat="1" customHeight="1" spans="6:7">
      <c r="F5120" s="385"/>
      <c r="G5120" s="232"/>
    </row>
    <row r="5121" s="379" customFormat="1" customHeight="1" spans="6:7">
      <c r="F5121" s="385"/>
      <c r="G5121" s="232"/>
    </row>
    <row r="5122" s="379" customFormat="1" customHeight="1" spans="6:7">
      <c r="F5122" s="385"/>
      <c r="G5122" s="232"/>
    </row>
    <row r="5123" s="379" customFormat="1" customHeight="1" spans="6:7">
      <c r="F5123" s="385"/>
      <c r="G5123" s="232"/>
    </row>
    <row r="5124" s="379" customFormat="1" customHeight="1" spans="6:7">
      <c r="F5124" s="385"/>
      <c r="G5124" s="232"/>
    </row>
    <row r="5125" s="379" customFormat="1" customHeight="1" spans="6:7">
      <c r="F5125" s="385"/>
      <c r="G5125" s="232"/>
    </row>
    <row r="5126" s="379" customFormat="1" customHeight="1" spans="6:7">
      <c r="F5126" s="385"/>
      <c r="G5126" s="232"/>
    </row>
    <row r="5127" s="379" customFormat="1" customHeight="1" spans="6:7">
      <c r="F5127" s="385"/>
      <c r="G5127" s="232"/>
    </row>
    <row r="5128" s="379" customFormat="1" customHeight="1" spans="6:7">
      <c r="F5128" s="385"/>
      <c r="G5128" s="232"/>
    </row>
    <row r="5129" s="379" customFormat="1" customHeight="1" spans="6:7">
      <c r="F5129" s="385"/>
      <c r="G5129" s="232"/>
    </row>
    <row r="5130" s="379" customFormat="1" customHeight="1" spans="6:7">
      <c r="F5130" s="385"/>
      <c r="G5130" s="232"/>
    </row>
    <row r="5131" s="379" customFormat="1" customHeight="1" spans="6:7">
      <c r="F5131" s="385"/>
      <c r="G5131" s="232"/>
    </row>
    <row r="5132" s="379" customFormat="1" customHeight="1" spans="6:7">
      <c r="F5132" s="385"/>
      <c r="G5132" s="232"/>
    </row>
    <row r="5133" s="379" customFormat="1" customHeight="1" spans="6:7">
      <c r="F5133" s="385"/>
      <c r="G5133" s="232"/>
    </row>
    <row r="5134" s="379" customFormat="1" customHeight="1" spans="6:7">
      <c r="F5134" s="385"/>
      <c r="G5134" s="232"/>
    </row>
    <row r="5135" s="379" customFormat="1" customHeight="1" spans="6:7">
      <c r="F5135" s="385"/>
      <c r="G5135" s="232"/>
    </row>
    <row r="5136" s="379" customFormat="1" customHeight="1" spans="6:7">
      <c r="F5136" s="385"/>
      <c r="G5136" s="232"/>
    </row>
    <row r="5137" s="379" customFormat="1" customHeight="1" spans="6:7">
      <c r="F5137" s="385"/>
      <c r="G5137" s="232"/>
    </row>
    <row r="5138" s="379" customFormat="1" customHeight="1" spans="6:7">
      <c r="F5138" s="385"/>
      <c r="G5138" s="232"/>
    </row>
    <row r="5139" s="379" customFormat="1" customHeight="1" spans="6:7">
      <c r="F5139" s="385"/>
      <c r="G5139" s="232"/>
    </row>
    <row r="5140" s="379" customFormat="1" customHeight="1" spans="6:7">
      <c r="F5140" s="385"/>
      <c r="G5140" s="232"/>
    </row>
    <row r="5141" s="379" customFormat="1" customHeight="1" spans="6:7">
      <c r="F5141" s="385"/>
      <c r="G5141" s="232"/>
    </row>
    <row r="5142" s="379" customFormat="1" customHeight="1" spans="6:7">
      <c r="F5142" s="385"/>
      <c r="G5142" s="232"/>
    </row>
    <row r="5143" s="379" customFormat="1" customHeight="1" spans="6:7">
      <c r="F5143" s="385"/>
      <c r="G5143" s="232"/>
    </row>
    <row r="5144" s="379" customFormat="1" customHeight="1" spans="6:7">
      <c r="F5144" s="385"/>
      <c r="G5144" s="232"/>
    </row>
    <row r="5145" s="379" customFormat="1" customHeight="1" spans="6:7">
      <c r="F5145" s="385"/>
      <c r="G5145" s="232"/>
    </row>
    <row r="5146" s="379" customFormat="1" customHeight="1" spans="6:7">
      <c r="F5146" s="385"/>
      <c r="G5146" s="232"/>
    </row>
    <row r="5147" s="379" customFormat="1" customHeight="1" spans="6:7">
      <c r="F5147" s="385"/>
      <c r="G5147" s="232"/>
    </row>
    <row r="5148" s="379" customFormat="1" customHeight="1" spans="6:7">
      <c r="F5148" s="385"/>
      <c r="G5148" s="232"/>
    </row>
    <row r="5149" s="379" customFormat="1" customHeight="1" spans="6:7">
      <c r="F5149" s="385"/>
      <c r="G5149" s="232"/>
    </row>
    <row r="5150" s="379" customFormat="1" customHeight="1" spans="6:7">
      <c r="F5150" s="385"/>
      <c r="G5150" s="232"/>
    </row>
    <row r="5151" s="379" customFormat="1" customHeight="1" spans="6:7">
      <c r="F5151" s="385"/>
      <c r="G5151" s="232"/>
    </row>
    <row r="5152" s="379" customFormat="1" customHeight="1" spans="6:7">
      <c r="F5152" s="385"/>
      <c r="G5152" s="232"/>
    </row>
    <row r="5153" s="379" customFormat="1" customHeight="1" spans="6:7">
      <c r="F5153" s="385"/>
      <c r="G5153" s="232"/>
    </row>
    <row r="5154" s="379" customFormat="1" customHeight="1" spans="6:7">
      <c r="F5154" s="385"/>
      <c r="G5154" s="232"/>
    </row>
    <row r="5155" s="379" customFormat="1" customHeight="1" spans="6:7">
      <c r="F5155" s="385"/>
      <c r="G5155" s="232"/>
    </row>
    <row r="5156" s="379" customFormat="1" customHeight="1" spans="6:7">
      <c r="F5156" s="385"/>
      <c r="G5156" s="232"/>
    </row>
    <row r="5157" s="379" customFormat="1" customHeight="1" spans="6:7">
      <c r="F5157" s="385"/>
      <c r="G5157" s="232"/>
    </row>
    <row r="5158" s="379" customFormat="1" customHeight="1" spans="6:7">
      <c r="F5158" s="385"/>
      <c r="G5158" s="232"/>
    </row>
    <row r="5159" s="379" customFormat="1" customHeight="1" spans="6:7">
      <c r="F5159" s="385"/>
      <c r="G5159" s="232"/>
    </row>
    <row r="5160" s="379" customFormat="1" customHeight="1" spans="6:7">
      <c r="F5160" s="385"/>
      <c r="G5160" s="232"/>
    </row>
    <row r="5161" s="379" customFormat="1" customHeight="1" spans="6:7">
      <c r="F5161" s="385"/>
      <c r="G5161" s="232"/>
    </row>
    <row r="5162" s="379" customFormat="1" customHeight="1" spans="6:7">
      <c r="F5162" s="385"/>
      <c r="G5162" s="232"/>
    </row>
    <row r="5163" s="379" customFormat="1" customHeight="1" spans="6:7">
      <c r="F5163" s="385"/>
      <c r="G5163" s="232"/>
    </row>
    <row r="5164" s="379" customFormat="1" customHeight="1" spans="6:7">
      <c r="F5164" s="385"/>
      <c r="G5164" s="232"/>
    </row>
    <row r="5165" s="379" customFormat="1" customHeight="1" spans="6:7">
      <c r="F5165" s="385"/>
      <c r="G5165" s="232"/>
    </row>
    <row r="5166" s="379" customFormat="1" customHeight="1" spans="6:7">
      <c r="F5166" s="385"/>
      <c r="G5166" s="232"/>
    </row>
    <row r="5167" s="379" customFormat="1" customHeight="1" spans="6:7">
      <c r="F5167" s="385"/>
      <c r="G5167" s="232"/>
    </row>
    <row r="5168" s="379" customFormat="1" customHeight="1" spans="6:7">
      <c r="F5168" s="385"/>
      <c r="G5168" s="232"/>
    </row>
    <row r="5169" s="379" customFormat="1" customHeight="1" spans="6:7">
      <c r="F5169" s="385"/>
      <c r="G5169" s="232"/>
    </row>
    <row r="5170" s="379" customFormat="1" customHeight="1" spans="6:7">
      <c r="F5170" s="385"/>
      <c r="G5170" s="232"/>
    </row>
    <row r="5171" s="379" customFormat="1" customHeight="1" spans="6:7">
      <c r="F5171" s="385"/>
      <c r="G5171" s="232"/>
    </row>
    <row r="5172" s="379" customFormat="1" customHeight="1" spans="6:7">
      <c r="F5172" s="385"/>
      <c r="G5172" s="232"/>
    </row>
    <row r="5173" s="379" customFormat="1" customHeight="1" spans="6:7">
      <c r="F5173" s="385"/>
      <c r="G5173" s="232"/>
    </row>
    <row r="5174" s="379" customFormat="1" customHeight="1" spans="6:7">
      <c r="F5174" s="385"/>
      <c r="G5174" s="232"/>
    </row>
    <row r="5175" s="379" customFormat="1" customHeight="1" spans="6:7">
      <c r="F5175" s="385"/>
      <c r="G5175" s="232"/>
    </row>
    <row r="5176" s="379" customFormat="1" customHeight="1" spans="6:7">
      <c r="F5176" s="385"/>
      <c r="G5176" s="232"/>
    </row>
    <row r="5177" s="379" customFormat="1" customHeight="1" spans="6:7">
      <c r="F5177" s="385"/>
      <c r="G5177" s="232"/>
    </row>
    <row r="5178" s="379" customFormat="1" customHeight="1" spans="6:7">
      <c r="F5178" s="385"/>
      <c r="G5178" s="232"/>
    </row>
    <row r="5179" s="379" customFormat="1" customHeight="1" spans="6:7">
      <c r="F5179" s="385"/>
      <c r="G5179" s="232"/>
    </row>
    <row r="5180" s="379" customFormat="1" customHeight="1" spans="6:7">
      <c r="F5180" s="385"/>
      <c r="G5180" s="232"/>
    </row>
    <row r="5181" s="379" customFormat="1" customHeight="1" spans="6:7">
      <c r="F5181" s="385"/>
      <c r="G5181" s="232"/>
    </row>
    <row r="5182" s="379" customFormat="1" customHeight="1" spans="6:7">
      <c r="F5182" s="385"/>
      <c r="G5182" s="232"/>
    </row>
    <row r="5183" s="379" customFormat="1" customHeight="1" spans="6:7">
      <c r="F5183" s="385"/>
      <c r="G5183" s="232"/>
    </row>
    <row r="5184" s="379" customFormat="1" customHeight="1" spans="6:7">
      <c r="F5184" s="385"/>
      <c r="G5184" s="232"/>
    </row>
    <row r="5185" s="379" customFormat="1" customHeight="1" spans="6:7">
      <c r="F5185" s="385"/>
      <c r="G5185" s="232"/>
    </row>
    <row r="5186" s="379" customFormat="1" customHeight="1" spans="6:7">
      <c r="F5186" s="385"/>
      <c r="G5186" s="232"/>
    </row>
    <row r="5187" s="379" customFormat="1" customHeight="1" spans="6:7">
      <c r="F5187" s="385"/>
      <c r="G5187" s="232"/>
    </row>
    <row r="5188" s="379" customFormat="1" customHeight="1" spans="6:7">
      <c r="F5188" s="385"/>
      <c r="G5188" s="232"/>
    </row>
    <row r="5189" s="379" customFormat="1" customHeight="1" spans="6:7">
      <c r="F5189" s="385"/>
      <c r="G5189" s="232"/>
    </row>
    <row r="5190" s="379" customFormat="1" customHeight="1" spans="6:7">
      <c r="F5190" s="385"/>
      <c r="G5190" s="232"/>
    </row>
    <row r="5191" s="379" customFormat="1" customHeight="1" spans="6:7">
      <c r="F5191" s="385"/>
      <c r="G5191" s="232"/>
    </row>
    <row r="5192" s="379" customFormat="1" customHeight="1" spans="6:7">
      <c r="F5192" s="385"/>
      <c r="G5192" s="232"/>
    </row>
    <row r="5193" s="379" customFormat="1" customHeight="1" spans="6:7">
      <c r="F5193" s="385"/>
      <c r="G5193" s="232"/>
    </row>
    <row r="5194" s="379" customFormat="1" customHeight="1" spans="6:7">
      <c r="F5194" s="385"/>
      <c r="G5194" s="232"/>
    </row>
    <row r="5195" s="379" customFormat="1" customHeight="1" spans="6:7">
      <c r="F5195" s="385"/>
      <c r="G5195" s="232"/>
    </row>
    <row r="5196" s="379" customFormat="1" customHeight="1" spans="6:7">
      <c r="F5196" s="385"/>
      <c r="G5196" s="232"/>
    </row>
    <row r="5197" s="379" customFormat="1" customHeight="1" spans="6:7">
      <c r="F5197" s="385"/>
      <c r="G5197" s="232"/>
    </row>
    <row r="5198" s="379" customFormat="1" customHeight="1" spans="6:7">
      <c r="F5198" s="385"/>
      <c r="G5198" s="232"/>
    </row>
    <row r="5199" s="379" customFormat="1" customHeight="1" spans="6:7">
      <c r="F5199" s="385"/>
      <c r="G5199" s="232"/>
    </row>
    <row r="5200" s="379" customFormat="1" customHeight="1" spans="6:7">
      <c r="F5200" s="385"/>
      <c r="G5200" s="232"/>
    </row>
    <row r="5201" s="379" customFormat="1" customHeight="1" spans="6:7">
      <c r="F5201" s="385"/>
      <c r="G5201" s="232"/>
    </row>
    <row r="5202" s="379" customFormat="1" customHeight="1" spans="6:7">
      <c r="F5202" s="385"/>
      <c r="G5202" s="232"/>
    </row>
    <row r="5203" s="379" customFormat="1" customHeight="1" spans="6:7">
      <c r="F5203" s="385"/>
      <c r="G5203" s="232"/>
    </row>
    <row r="5204" s="379" customFormat="1" customHeight="1" spans="6:7">
      <c r="F5204" s="385"/>
      <c r="G5204" s="232"/>
    </row>
    <row r="5205" s="379" customFormat="1" customHeight="1" spans="6:7">
      <c r="F5205" s="385"/>
      <c r="G5205" s="232"/>
    </row>
    <row r="5206" s="379" customFormat="1" customHeight="1" spans="6:7">
      <c r="F5206" s="385"/>
      <c r="G5206" s="232"/>
    </row>
    <row r="5207" s="379" customFormat="1" customHeight="1" spans="6:7">
      <c r="F5207" s="385"/>
      <c r="G5207" s="232"/>
    </row>
    <row r="5208" s="379" customFormat="1" customHeight="1" spans="6:7">
      <c r="F5208" s="385"/>
      <c r="G5208" s="232"/>
    </row>
    <row r="5209" s="379" customFormat="1" customHeight="1" spans="6:7">
      <c r="F5209" s="385"/>
      <c r="G5209" s="232"/>
    </row>
    <row r="5210" s="379" customFormat="1" customHeight="1" spans="6:7">
      <c r="F5210" s="385"/>
      <c r="G5210" s="232"/>
    </row>
    <row r="5211" s="379" customFormat="1" customHeight="1" spans="6:7">
      <c r="F5211" s="385"/>
      <c r="G5211" s="232"/>
    </row>
    <row r="5212" s="379" customFormat="1" customHeight="1" spans="6:7">
      <c r="F5212" s="385"/>
      <c r="G5212" s="232"/>
    </row>
    <row r="5213" s="379" customFormat="1" customHeight="1" spans="6:7">
      <c r="F5213" s="385"/>
      <c r="G5213" s="232"/>
    </row>
    <row r="5214" s="379" customFormat="1" customHeight="1" spans="6:7">
      <c r="F5214" s="385"/>
      <c r="G5214" s="232"/>
    </row>
    <row r="5215" s="379" customFormat="1" customHeight="1" spans="6:7">
      <c r="F5215" s="385"/>
      <c r="G5215" s="232"/>
    </row>
    <row r="5216" s="379" customFormat="1" customHeight="1" spans="6:7">
      <c r="F5216" s="385"/>
      <c r="G5216" s="232"/>
    </row>
    <row r="5217" s="379" customFormat="1" customHeight="1" spans="6:7">
      <c r="F5217" s="385"/>
      <c r="G5217" s="232"/>
    </row>
    <row r="5218" s="379" customFormat="1" customHeight="1" spans="6:7">
      <c r="F5218" s="385"/>
      <c r="G5218" s="232"/>
    </row>
    <row r="5219" s="379" customFormat="1" customHeight="1" spans="6:7">
      <c r="F5219" s="385"/>
      <c r="G5219" s="232"/>
    </row>
    <row r="5220" s="379" customFormat="1" customHeight="1" spans="6:7">
      <c r="F5220" s="385"/>
      <c r="G5220" s="232"/>
    </row>
    <row r="5221" s="379" customFormat="1" customHeight="1" spans="6:7">
      <c r="F5221" s="385"/>
      <c r="G5221" s="232"/>
    </row>
    <row r="5222" s="379" customFormat="1" customHeight="1" spans="6:7">
      <c r="F5222" s="385"/>
      <c r="G5222" s="232"/>
    </row>
    <row r="5223" s="379" customFormat="1" customHeight="1" spans="6:7">
      <c r="F5223" s="385"/>
      <c r="G5223" s="232"/>
    </row>
    <row r="5224" s="379" customFormat="1" customHeight="1" spans="6:7">
      <c r="F5224" s="385"/>
      <c r="G5224" s="232"/>
    </row>
    <row r="5225" s="379" customFormat="1" customHeight="1" spans="6:7">
      <c r="F5225" s="385"/>
      <c r="G5225" s="232"/>
    </row>
    <row r="5226" s="379" customFormat="1" customHeight="1" spans="6:7">
      <c r="F5226" s="385"/>
      <c r="G5226" s="232"/>
    </row>
    <row r="5227" s="379" customFormat="1" customHeight="1" spans="6:7">
      <c r="F5227" s="385"/>
      <c r="G5227" s="232"/>
    </row>
    <row r="5228" s="379" customFormat="1" customHeight="1" spans="6:7">
      <c r="F5228" s="385"/>
      <c r="G5228" s="232"/>
    </row>
    <row r="5229" s="379" customFormat="1" customHeight="1" spans="6:7">
      <c r="F5229" s="385"/>
      <c r="G5229" s="232"/>
    </row>
    <row r="5230" s="379" customFormat="1" customHeight="1" spans="6:7">
      <c r="F5230" s="385"/>
      <c r="G5230" s="232"/>
    </row>
    <row r="5231" s="379" customFormat="1" customHeight="1" spans="6:7">
      <c r="F5231" s="385"/>
      <c r="G5231" s="232"/>
    </row>
    <row r="5232" s="379" customFormat="1" customHeight="1" spans="6:7">
      <c r="F5232" s="385"/>
      <c r="G5232" s="232"/>
    </row>
    <row r="5233" s="379" customFormat="1" customHeight="1" spans="6:7">
      <c r="F5233" s="385"/>
      <c r="G5233" s="232"/>
    </row>
    <row r="5234" s="379" customFormat="1" customHeight="1" spans="6:7">
      <c r="F5234" s="385"/>
      <c r="G5234" s="232"/>
    </row>
    <row r="5235" s="379" customFormat="1" customHeight="1" spans="6:7">
      <c r="F5235" s="385"/>
      <c r="G5235" s="232"/>
    </row>
    <row r="5236" s="379" customFormat="1" customHeight="1" spans="6:7">
      <c r="F5236" s="385"/>
      <c r="G5236" s="232"/>
    </row>
    <row r="5237" s="379" customFormat="1" customHeight="1" spans="6:7">
      <c r="F5237" s="385"/>
      <c r="G5237" s="232"/>
    </row>
    <row r="5238" s="379" customFormat="1" customHeight="1" spans="6:7">
      <c r="F5238" s="385"/>
      <c r="G5238" s="232"/>
    </row>
    <row r="5239" s="379" customFormat="1" customHeight="1" spans="6:7">
      <c r="F5239" s="385"/>
      <c r="G5239" s="232"/>
    </row>
    <row r="5240" s="379" customFormat="1" customHeight="1" spans="6:7">
      <c r="F5240" s="385"/>
      <c r="G5240" s="232"/>
    </row>
    <row r="5241" s="379" customFormat="1" customHeight="1" spans="6:7">
      <c r="F5241" s="385"/>
      <c r="G5241" s="232"/>
    </row>
    <row r="5242" s="379" customFormat="1" customHeight="1" spans="6:7">
      <c r="F5242" s="385"/>
      <c r="G5242" s="232"/>
    </row>
    <row r="5243" s="379" customFormat="1" customHeight="1" spans="6:7">
      <c r="F5243" s="385"/>
      <c r="G5243" s="232"/>
    </row>
    <row r="5244" s="379" customFormat="1" customHeight="1" spans="6:7">
      <c r="F5244" s="385"/>
      <c r="G5244" s="232"/>
    </row>
    <row r="5245" s="379" customFormat="1" customHeight="1" spans="6:7">
      <c r="F5245" s="385"/>
      <c r="G5245" s="232"/>
    </row>
    <row r="5246" s="379" customFormat="1" customHeight="1" spans="6:7">
      <c r="F5246" s="385"/>
      <c r="G5246" s="232"/>
    </row>
    <row r="5247" s="379" customFormat="1" customHeight="1" spans="6:7">
      <c r="F5247" s="385"/>
      <c r="G5247" s="232"/>
    </row>
    <row r="5248" s="379" customFormat="1" customHeight="1" spans="6:7">
      <c r="F5248" s="385"/>
      <c r="G5248" s="232"/>
    </row>
    <row r="5249" s="379" customFormat="1" customHeight="1" spans="6:7">
      <c r="F5249" s="385"/>
      <c r="G5249" s="232"/>
    </row>
    <row r="5250" s="379" customFormat="1" customHeight="1" spans="6:7">
      <c r="F5250" s="385"/>
      <c r="G5250" s="232"/>
    </row>
    <row r="5251" s="379" customFormat="1" customHeight="1" spans="6:7">
      <c r="F5251" s="385"/>
      <c r="G5251" s="232"/>
    </row>
    <row r="5252" s="379" customFormat="1" customHeight="1" spans="6:7">
      <c r="F5252" s="385"/>
      <c r="G5252" s="232"/>
    </row>
    <row r="5253" s="379" customFormat="1" customHeight="1" spans="6:7">
      <c r="F5253" s="385"/>
      <c r="G5253" s="232"/>
    </row>
    <row r="5254" s="379" customFormat="1" customHeight="1" spans="6:7">
      <c r="F5254" s="385"/>
      <c r="G5254" s="232"/>
    </row>
    <row r="5255" s="379" customFormat="1" customHeight="1" spans="6:7">
      <c r="F5255" s="385"/>
      <c r="G5255" s="232"/>
    </row>
    <row r="5256" s="379" customFormat="1" customHeight="1" spans="6:7">
      <c r="F5256" s="385"/>
      <c r="G5256" s="232"/>
    </row>
    <row r="5257" s="379" customFormat="1" customHeight="1" spans="6:7">
      <c r="F5257" s="385"/>
      <c r="G5257" s="232"/>
    </row>
    <row r="5258" s="379" customFormat="1" customHeight="1" spans="6:7">
      <c r="F5258" s="385"/>
      <c r="G5258" s="232"/>
    </row>
    <row r="5259" s="379" customFormat="1" customHeight="1" spans="6:7">
      <c r="F5259" s="385"/>
      <c r="G5259" s="232"/>
    </row>
    <row r="5260" s="379" customFormat="1" customHeight="1" spans="6:7">
      <c r="F5260" s="385"/>
      <c r="G5260" s="232"/>
    </row>
    <row r="5261" s="379" customFormat="1" customHeight="1" spans="6:7">
      <c r="F5261" s="385"/>
      <c r="G5261" s="232"/>
    </row>
    <row r="5262" s="379" customFormat="1" customHeight="1" spans="6:7">
      <c r="F5262" s="385"/>
      <c r="G5262" s="232"/>
    </row>
    <row r="5263" s="379" customFormat="1" customHeight="1" spans="6:7">
      <c r="F5263" s="385"/>
      <c r="G5263" s="232"/>
    </row>
    <row r="5264" s="379" customFormat="1" customHeight="1" spans="6:7">
      <c r="F5264" s="385"/>
      <c r="G5264" s="232"/>
    </row>
    <row r="5265" s="379" customFormat="1" customHeight="1" spans="6:7">
      <c r="F5265" s="385"/>
      <c r="G5265" s="232"/>
    </row>
    <row r="5266" s="379" customFormat="1" customHeight="1" spans="6:7">
      <c r="F5266" s="385"/>
      <c r="G5266" s="232"/>
    </row>
    <row r="5267" s="379" customFormat="1" customHeight="1" spans="6:7">
      <c r="F5267" s="385"/>
      <c r="G5267" s="232"/>
    </row>
    <row r="5268" s="379" customFormat="1" customHeight="1" spans="6:7">
      <c r="F5268" s="385"/>
      <c r="G5268" s="232"/>
    </row>
    <row r="5269" s="379" customFormat="1" customHeight="1" spans="6:7">
      <c r="F5269" s="385"/>
      <c r="G5269" s="232"/>
    </row>
    <row r="5270" s="379" customFormat="1" customHeight="1" spans="6:7">
      <c r="F5270" s="385"/>
      <c r="G5270" s="232"/>
    </row>
    <row r="5271" s="379" customFormat="1" customHeight="1" spans="6:7">
      <c r="F5271" s="385"/>
      <c r="G5271" s="232"/>
    </row>
    <row r="5272" s="379" customFormat="1" customHeight="1" spans="6:7">
      <c r="F5272" s="385"/>
      <c r="G5272" s="232"/>
    </row>
    <row r="5273" s="379" customFormat="1" customHeight="1" spans="6:7">
      <c r="F5273" s="385"/>
      <c r="G5273" s="232"/>
    </row>
    <row r="5274" s="379" customFormat="1" customHeight="1" spans="6:7">
      <c r="F5274" s="385"/>
      <c r="G5274" s="232"/>
    </row>
    <row r="5275" s="379" customFormat="1" customHeight="1" spans="6:7">
      <c r="F5275" s="385"/>
      <c r="G5275" s="232"/>
    </row>
    <row r="5276" s="379" customFormat="1" customHeight="1" spans="6:7">
      <c r="F5276" s="385"/>
      <c r="G5276" s="232"/>
    </row>
    <row r="5277" s="379" customFormat="1" customHeight="1" spans="6:7">
      <c r="F5277" s="385"/>
      <c r="G5277" s="232"/>
    </row>
    <row r="5278" s="379" customFormat="1" customHeight="1" spans="6:7">
      <c r="F5278" s="385"/>
      <c r="G5278" s="232"/>
    </row>
    <row r="5279" s="379" customFormat="1" customHeight="1" spans="6:7">
      <c r="F5279" s="385"/>
      <c r="G5279" s="232"/>
    </row>
    <row r="5280" s="379" customFormat="1" customHeight="1" spans="6:7">
      <c r="F5280" s="385"/>
      <c r="G5280" s="232"/>
    </row>
    <row r="5281" s="379" customFormat="1" customHeight="1" spans="6:7">
      <c r="F5281" s="385"/>
      <c r="G5281" s="232"/>
    </row>
    <row r="5282" s="379" customFormat="1" customHeight="1" spans="6:7">
      <c r="F5282" s="385"/>
      <c r="G5282" s="232"/>
    </row>
    <row r="5283" s="379" customFormat="1" customHeight="1" spans="6:7">
      <c r="F5283" s="385"/>
      <c r="G5283" s="232"/>
    </row>
    <row r="5284" s="379" customFormat="1" customHeight="1" spans="6:7">
      <c r="F5284" s="385"/>
      <c r="G5284" s="232"/>
    </row>
    <row r="5285" s="379" customFormat="1" customHeight="1" spans="6:7">
      <c r="F5285" s="385"/>
      <c r="G5285" s="232"/>
    </row>
    <row r="5286" s="379" customFormat="1" customHeight="1" spans="6:7">
      <c r="F5286" s="385"/>
      <c r="G5286" s="232"/>
    </row>
    <row r="5287" s="379" customFormat="1" customHeight="1" spans="6:7">
      <c r="F5287" s="385"/>
      <c r="G5287" s="232"/>
    </row>
    <row r="5288" s="379" customFormat="1" customHeight="1" spans="6:7">
      <c r="F5288" s="385"/>
      <c r="G5288" s="232"/>
    </row>
    <row r="5289" s="379" customFormat="1" customHeight="1" spans="6:7">
      <c r="F5289" s="385"/>
      <c r="G5289" s="232"/>
    </row>
    <row r="5290" s="379" customFormat="1" customHeight="1" spans="6:7">
      <c r="F5290" s="385"/>
      <c r="G5290" s="232"/>
    </row>
    <row r="5291" s="379" customFormat="1" customHeight="1" spans="6:7">
      <c r="F5291" s="385"/>
      <c r="G5291" s="232"/>
    </row>
    <row r="5292" s="379" customFormat="1" customHeight="1" spans="6:7">
      <c r="F5292" s="385"/>
      <c r="G5292" s="232"/>
    </row>
    <row r="5293" s="379" customFormat="1" customHeight="1" spans="6:7">
      <c r="F5293" s="385"/>
      <c r="G5293" s="232"/>
    </row>
    <row r="5294" s="379" customFormat="1" customHeight="1" spans="6:7">
      <c r="F5294" s="385"/>
      <c r="G5294" s="232"/>
    </row>
    <row r="5295" s="379" customFormat="1" customHeight="1" spans="6:7">
      <c r="F5295" s="385"/>
      <c r="G5295" s="232"/>
    </row>
    <row r="5296" s="379" customFormat="1" customHeight="1" spans="6:7">
      <c r="F5296" s="385"/>
      <c r="G5296" s="232"/>
    </row>
    <row r="5297" s="379" customFormat="1" customHeight="1" spans="6:7">
      <c r="F5297" s="385"/>
      <c r="G5297" s="232"/>
    </row>
    <row r="5298" s="379" customFormat="1" customHeight="1" spans="6:7">
      <c r="F5298" s="385"/>
      <c r="G5298" s="232"/>
    </row>
    <row r="5299" s="379" customFormat="1" customHeight="1" spans="6:7">
      <c r="F5299" s="385"/>
      <c r="G5299" s="232"/>
    </row>
    <row r="5300" s="379" customFormat="1" customHeight="1" spans="6:7">
      <c r="F5300" s="385"/>
      <c r="G5300" s="232"/>
    </row>
    <row r="5301" s="379" customFormat="1" customHeight="1" spans="6:7">
      <c r="F5301" s="385"/>
      <c r="G5301" s="232"/>
    </row>
    <row r="5302" s="379" customFormat="1" customHeight="1" spans="6:7">
      <c r="F5302" s="385"/>
      <c r="G5302" s="232"/>
    </row>
    <row r="5303" s="379" customFormat="1" customHeight="1" spans="6:7">
      <c r="F5303" s="385"/>
      <c r="G5303" s="232"/>
    </row>
    <row r="5304" s="379" customFormat="1" customHeight="1" spans="6:7">
      <c r="F5304" s="385"/>
      <c r="G5304" s="232"/>
    </row>
    <row r="5305" s="379" customFormat="1" customHeight="1" spans="6:7">
      <c r="F5305" s="385"/>
      <c r="G5305" s="232"/>
    </row>
    <row r="5306" s="379" customFormat="1" customHeight="1" spans="6:7">
      <c r="F5306" s="385"/>
      <c r="G5306" s="232"/>
    </row>
    <row r="5307" s="379" customFormat="1" customHeight="1" spans="6:7">
      <c r="F5307" s="385"/>
      <c r="G5307" s="232"/>
    </row>
    <row r="5308" s="379" customFormat="1" customHeight="1" spans="6:7">
      <c r="F5308" s="385"/>
      <c r="G5308" s="232"/>
    </row>
    <row r="5309" s="379" customFormat="1" customHeight="1" spans="6:7">
      <c r="F5309" s="385"/>
      <c r="G5309" s="232"/>
    </row>
    <row r="5310" s="379" customFormat="1" customHeight="1" spans="6:7">
      <c r="F5310" s="385"/>
      <c r="G5310" s="232"/>
    </row>
    <row r="5311" s="379" customFormat="1" customHeight="1" spans="6:7">
      <c r="F5311" s="385"/>
      <c r="G5311" s="232"/>
    </row>
    <row r="5312" s="379" customFormat="1" customHeight="1" spans="6:7">
      <c r="F5312" s="385"/>
      <c r="G5312" s="232"/>
    </row>
    <row r="5313" s="379" customFormat="1" customHeight="1" spans="6:7">
      <c r="F5313" s="385"/>
      <c r="G5313" s="232"/>
    </row>
    <row r="5314" s="379" customFormat="1" customHeight="1" spans="6:7">
      <c r="F5314" s="385"/>
      <c r="G5314" s="232"/>
    </row>
    <row r="5315" s="379" customFormat="1" customHeight="1" spans="6:7">
      <c r="F5315" s="385"/>
      <c r="G5315" s="232"/>
    </row>
    <row r="5316" s="379" customFormat="1" customHeight="1" spans="6:7">
      <c r="F5316" s="385"/>
      <c r="G5316" s="232"/>
    </row>
    <row r="5317" s="379" customFormat="1" customHeight="1" spans="6:7">
      <c r="F5317" s="385"/>
      <c r="G5317" s="232"/>
    </row>
    <row r="5318" s="379" customFormat="1" customHeight="1" spans="6:7">
      <c r="F5318" s="385"/>
      <c r="G5318" s="232"/>
    </row>
    <row r="5319" s="379" customFormat="1" customHeight="1" spans="6:7">
      <c r="F5319" s="385"/>
      <c r="G5319" s="232"/>
    </row>
    <row r="5320" s="379" customFormat="1" customHeight="1" spans="6:7">
      <c r="F5320" s="385"/>
      <c r="G5320" s="232"/>
    </row>
    <row r="5321" s="379" customFormat="1" customHeight="1" spans="6:7">
      <c r="F5321" s="385"/>
      <c r="G5321" s="232"/>
    </row>
    <row r="5322" s="379" customFormat="1" customHeight="1" spans="6:7">
      <c r="F5322" s="385"/>
      <c r="G5322" s="232"/>
    </row>
    <row r="5323" s="379" customFormat="1" customHeight="1" spans="6:7">
      <c r="F5323" s="385"/>
      <c r="G5323" s="232"/>
    </row>
    <row r="5324" s="379" customFormat="1" customHeight="1" spans="6:7">
      <c r="F5324" s="385"/>
      <c r="G5324" s="232"/>
    </row>
    <row r="5325" s="379" customFormat="1" customHeight="1" spans="6:7">
      <c r="F5325" s="385"/>
      <c r="G5325" s="232"/>
    </row>
    <row r="5326" s="379" customFormat="1" customHeight="1" spans="6:7">
      <c r="F5326" s="385"/>
      <c r="G5326" s="232"/>
    </row>
    <row r="5327" s="379" customFormat="1" customHeight="1" spans="6:7">
      <c r="F5327" s="385"/>
      <c r="G5327" s="232"/>
    </row>
    <row r="5328" s="379" customFormat="1" customHeight="1" spans="6:7">
      <c r="F5328" s="385"/>
      <c r="G5328" s="232"/>
    </row>
    <row r="5329" s="379" customFormat="1" customHeight="1" spans="6:7">
      <c r="F5329" s="385"/>
      <c r="G5329" s="232"/>
    </row>
    <row r="5330" s="379" customFormat="1" customHeight="1" spans="6:7">
      <c r="F5330" s="385"/>
      <c r="G5330" s="232"/>
    </row>
    <row r="5331" s="379" customFormat="1" customHeight="1" spans="6:7">
      <c r="F5331" s="385"/>
      <c r="G5331" s="232"/>
    </row>
    <row r="5332" s="379" customFormat="1" customHeight="1" spans="6:7">
      <c r="F5332" s="385"/>
      <c r="G5332" s="232"/>
    </row>
    <row r="5333" s="379" customFormat="1" customHeight="1" spans="6:7">
      <c r="F5333" s="385"/>
      <c r="G5333" s="232"/>
    </row>
    <row r="5334" s="379" customFormat="1" customHeight="1" spans="6:7">
      <c r="F5334" s="385"/>
      <c r="G5334" s="232"/>
    </row>
    <row r="5335" s="379" customFormat="1" customHeight="1" spans="6:7">
      <c r="F5335" s="385"/>
      <c r="G5335" s="232"/>
    </row>
    <row r="5336" s="379" customFormat="1" customHeight="1" spans="6:7">
      <c r="F5336" s="385"/>
      <c r="G5336" s="232"/>
    </row>
    <row r="5337" s="379" customFormat="1" customHeight="1" spans="6:7">
      <c r="F5337" s="385"/>
      <c r="G5337" s="232"/>
    </row>
    <row r="5338" s="379" customFormat="1" customHeight="1" spans="6:7">
      <c r="F5338" s="385"/>
      <c r="G5338" s="232"/>
    </row>
    <row r="5339" s="379" customFormat="1" customHeight="1" spans="6:7">
      <c r="F5339" s="385"/>
      <c r="G5339" s="232"/>
    </row>
    <row r="5340" s="379" customFormat="1" customHeight="1" spans="6:7">
      <c r="F5340" s="385"/>
      <c r="G5340" s="232"/>
    </row>
    <row r="5341" s="379" customFormat="1" customHeight="1" spans="6:7">
      <c r="F5341" s="385"/>
      <c r="G5341" s="232"/>
    </row>
    <row r="5342" s="379" customFormat="1" customHeight="1" spans="6:7">
      <c r="F5342" s="385"/>
      <c r="G5342" s="232"/>
    </row>
    <row r="5343" s="379" customFormat="1" customHeight="1" spans="6:7">
      <c r="F5343" s="385"/>
      <c r="G5343" s="232"/>
    </row>
    <row r="5344" s="379" customFormat="1" customHeight="1" spans="6:7">
      <c r="F5344" s="385"/>
      <c r="G5344" s="232"/>
    </row>
    <row r="5345" s="379" customFormat="1" customHeight="1" spans="6:7">
      <c r="F5345" s="385"/>
      <c r="G5345" s="232"/>
    </row>
    <row r="5346" s="379" customFormat="1" customHeight="1" spans="6:7">
      <c r="F5346" s="385"/>
      <c r="G5346" s="232"/>
    </row>
    <row r="5347" s="379" customFormat="1" customHeight="1" spans="6:7">
      <c r="F5347" s="385"/>
      <c r="G5347" s="232"/>
    </row>
    <row r="5348" s="379" customFormat="1" customHeight="1" spans="6:7">
      <c r="F5348" s="385"/>
      <c r="G5348" s="232"/>
    </row>
    <row r="5349" s="379" customFormat="1" customHeight="1" spans="6:7">
      <c r="F5349" s="385"/>
      <c r="G5349" s="232"/>
    </row>
    <row r="5350" s="379" customFormat="1" customHeight="1" spans="6:7">
      <c r="F5350" s="385"/>
      <c r="G5350" s="232"/>
    </row>
    <row r="5351" s="379" customFormat="1" customHeight="1" spans="6:7">
      <c r="F5351" s="385"/>
      <c r="G5351" s="232"/>
    </row>
    <row r="5352" s="379" customFormat="1" customHeight="1" spans="6:7">
      <c r="F5352" s="385"/>
      <c r="G5352" s="232"/>
    </row>
    <row r="5353" s="379" customFormat="1" customHeight="1" spans="6:7">
      <c r="F5353" s="385"/>
      <c r="G5353" s="232"/>
    </row>
    <row r="5354" s="379" customFormat="1" customHeight="1" spans="6:7">
      <c r="F5354" s="385"/>
      <c r="G5354" s="232"/>
    </row>
    <row r="5355" s="379" customFormat="1" customHeight="1" spans="6:7">
      <c r="F5355" s="385"/>
      <c r="G5355" s="232"/>
    </row>
    <row r="5356" s="379" customFormat="1" customHeight="1" spans="6:7">
      <c r="F5356" s="385"/>
      <c r="G5356" s="232"/>
    </row>
    <row r="5357" s="379" customFormat="1" customHeight="1" spans="6:7">
      <c r="F5357" s="385"/>
      <c r="G5357" s="232"/>
    </row>
    <row r="5358" s="379" customFormat="1" customHeight="1" spans="6:7">
      <c r="F5358" s="385"/>
      <c r="G5358" s="232"/>
    </row>
    <row r="5359" s="379" customFormat="1" customHeight="1" spans="6:7">
      <c r="F5359" s="385"/>
      <c r="G5359" s="232"/>
    </row>
    <row r="5360" s="379" customFormat="1" customHeight="1" spans="6:7">
      <c r="F5360" s="385"/>
      <c r="G5360" s="232"/>
    </row>
    <row r="5361" s="379" customFormat="1" customHeight="1" spans="6:7">
      <c r="F5361" s="385"/>
      <c r="G5361" s="232"/>
    </row>
    <row r="5362" s="379" customFormat="1" customHeight="1" spans="6:7">
      <c r="F5362" s="385"/>
      <c r="G5362" s="232"/>
    </row>
    <row r="5363" s="379" customFormat="1" customHeight="1" spans="6:7">
      <c r="F5363" s="385"/>
      <c r="G5363" s="232"/>
    </row>
    <row r="5364" s="379" customFormat="1" customHeight="1" spans="6:7">
      <c r="F5364" s="385"/>
      <c r="G5364" s="232"/>
    </row>
    <row r="5365" s="379" customFormat="1" customHeight="1" spans="6:7">
      <c r="F5365" s="385"/>
      <c r="G5365" s="232"/>
    </row>
    <row r="5366" s="379" customFormat="1" customHeight="1" spans="6:7">
      <c r="F5366" s="385"/>
      <c r="G5366" s="232"/>
    </row>
    <row r="5367" s="379" customFormat="1" customHeight="1" spans="6:7">
      <c r="F5367" s="385"/>
      <c r="G5367" s="232"/>
    </row>
    <row r="5368" s="379" customFormat="1" customHeight="1" spans="6:7">
      <c r="F5368" s="385"/>
      <c r="G5368" s="232"/>
    </row>
    <row r="5369" s="379" customFormat="1" customHeight="1" spans="6:7">
      <c r="F5369" s="385"/>
      <c r="G5369" s="232"/>
    </row>
    <row r="5370" s="379" customFormat="1" customHeight="1" spans="6:7">
      <c r="F5370" s="385"/>
      <c r="G5370" s="232"/>
    </row>
    <row r="5371" s="379" customFormat="1" customHeight="1" spans="6:7">
      <c r="F5371" s="385"/>
      <c r="G5371" s="232"/>
    </row>
    <row r="5372" s="379" customFormat="1" customHeight="1" spans="6:7">
      <c r="F5372" s="385"/>
      <c r="G5372" s="232"/>
    </row>
    <row r="5373" s="379" customFormat="1" customHeight="1" spans="6:7">
      <c r="F5373" s="385"/>
      <c r="G5373" s="232"/>
    </row>
    <row r="5374" s="379" customFormat="1" customHeight="1" spans="6:7">
      <c r="F5374" s="385"/>
      <c r="G5374" s="232"/>
    </row>
    <row r="5375" s="379" customFormat="1" customHeight="1" spans="6:7">
      <c r="F5375" s="385"/>
      <c r="G5375" s="232"/>
    </row>
    <row r="5376" s="379" customFormat="1" customHeight="1" spans="6:7">
      <c r="F5376" s="385"/>
      <c r="G5376" s="232"/>
    </row>
    <row r="5377" s="379" customFormat="1" customHeight="1" spans="6:7">
      <c r="F5377" s="385"/>
      <c r="G5377" s="232"/>
    </row>
    <row r="5378" s="379" customFormat="1" customHeight="1" spans="6:7">
      <c r="F5378" s="385"/>
      <c r="G5378" s="232"/>
    </row>
    <row r="5379" s="379" customFormat="1" customHeight="1" spans="6:7">
      <c r="F5379" s="385"/>
      <c r="G5379" s="232"/>
    </row>
    <row r="5380" s="379" customFormat="1" customHeight="1" spans="6:7">
      <c r="F5380" s="385"/>
      <c r="G5380" s="232"/>
    </row>
    <row r="5381" s="379" customFormat="1" customHeight="1" spans="6:7">
      <c r="F5381" s="385"/>
      <c r="G5381" s="232"/>
    </row>
    <row r="5382" s="379" customFormat="1" customHeight="1" spans="6:7">
      <c r="F5382" s="385"/>
      <c r="G5382" s="232"/>
    </row>
    <row r="5383" s="379" customFormat="1" customHeight="1" spans="6:7">
      <c r="F5383" s="385"/>
      <c r="G5383" s="232"/>
    </row>
    <row r="5384" s="379" customFormat="1" customHeight="1" spans="6:7">
      <c r="F5384" s="385"/>
      <c r="G5384" s="232"/>
    </row>
    <row r="5385" s="379" customFormat="1" customHeight="1" spans="6:7">
      <c r="F5385" s="385"/>
      <c r="G5385" s="232"/>
    </row>
    <row r="5386" s="379" customFormat="1" customHeight="1" spans="6:7">
      <c r="F5386" s="385"/>
      <c r="G5386" s="232"/>
    </row>
    <row r="5387" s="379" customFormat="1" customHeight="1" spans="6:7">
      <c r="F5387" s="385"/>
      <c r="G5387" s="232"/>
    </row>
    <row r="5388" s="379" customFormat="1" customHeight="1" spans="6:7">
      <c r="F5388" s="385"/>
      <c r="G5388" s="232"/>
    </row>
    <row r="5389" s="379" customFormat="1" customHeight="1" spans="6:7">
      <c r="F5389" s="385"/>
      <c r="G5389" s="232"/>
    </row>
    <row r="5390" s="379" customFormat="1" customHeight="1" spans="6:7">
      <c r="F5390" s="385"/>
      <c r="G5390" s="232"/>
    </row>
    <row r="5391" s="379" customFormat="1" customHeight="1" spans="6:7">
      <c r="F5391" s="385"/>
      <c r="G5391" s="232"/>
    </row>
    <row r="5392" s="379" customFormat="1" customHeight="1" spans="6:7">
      <c r="F5392" s="385"/>
      <c r="G5392" s="232"/>
    </row>
    <row r="5393" s="379" customFormat="1" customHeight="1" spans="6:7">
      <c r="F5393" s="385"/>
      <c r="G5393" s="232"/>
    </row>
    <row r="5394" s="379" customFormat="1" customHeight="1" spans="6:7">
      <c r="F5394" s="385"/>
      <c r="G5394" s="232"/>
    </row>
    <row r="5395" s="379" customFormat="1" customHeight="1" spans="6:7">
      <c r="F5395" s="385"/>
      <c r="G5395" s="232"/>
    </row>
    <row r="5396" s="379" customFormat="1" customHeight="1" spans="6:7">
      <c r="F5396" s="385"/>
      <c r="G5396" s="232"/>
    </row>
    <row r="5397" s="379" customFormat="1" customHeight="1" spans="6:7">
      <c r="F5397" s="385"/>
      <c r="G5397" s="232"/>
    </row>
    <row r="5398" s="379" customFormat="1" customHeight="1" spans="6:7">
      <c r="F5398" s="385"/>
      <c r="G5398" s="232"/>
    </row>
    <row r="5399" s="379" customFormat="1" customHeight="1" spans="6:7">
      <c r="F5399" s="385"/>
      <c r="G5399" s="232"/>
    </row>
    <row r="5400" s="379" customFormat="1" customHeight="1" spans="6:7">
      <c r="F5400" s="385"/>
      <c r="G5400" s="232"/>
    </row>
    <row r="5401" s="379" customFormat="1" customHeight="1" spans="6:7">
      <c r="F5401" s="385"/>
      <c r="G5401" s="232"/>
    </row>
    <row r="5402" s="379" customFormat="1" customHeight="1" spans="6:7">
      <c r="F5402" s="385"/>
      <c r="G5402" s="232"/>
    </row>
    <row r="5403" s="379" customFormat="1" customHeight="1" spans="6:7">
      <c r="F5403" s="385"/>
      <c r="G5403" s="232"/>
    </row>
    <row r="5404" s="379" customFormat="1" customHeight="1" spans="6:7">
      <c r="F5404" s="385"/>
      <c r="G5404" s="232"/>
    </row>
    <row r="5405" s="379" customFormat="1" customHeight="1" spans="6:7">
      <c r="F5405" s="385"/>
      <c r="G5405" s="232"/>
    </row>
    <row r="5406" s="379" customFormat="1" customHeight="1" spans="6:7">
      <c r="F5406" s="385"/>
      <c r="G5406" s="232"/>
    </row>
    <row r="5407" s="379" customFormat="1" customHeight="1" spans="6:7">
      <c r="F5407" s="385"/>
      <c r="G5407" s="232"/>
    </row>
    <row r="5408" s="379" customFormat="1" customHeight="1" spans="6:7">
      <c r="F5408" s="385"/>
      <c r="G5408" s="232"/>
    </row>
    <row r="5409" s="379" customFormat="1" customHeight="1" spans="6:7">
      <c r="F5409" s="385"/>
      <c r="G5409" s="232"/>
    </row>
    <row r="5410" s="379" customFormat="1" customHeight="1" spans="6:7">
      <c r="F5410" s="385"/>
      <c r="G5410" s="232"/>
    </row>
    <row r="5411" s="379" customFormat="1" customHeight="1" spans="6:7">
      <c r="F5411" s="385"/>
      <c r="G5411" s="232"/>
    </row>
    <row r="5412" s="379" customFormat="1" customHeight="1" spans="6:7">
      <c r="F5412" s="385"/>
      <c r="G5412" s="232"/>
    </row>
    <row r="5413" s="379" customFormat="1" customHeight="1" spans="6:7">
      <c r="F5413" s="385"/>
      <c r="G5413" s="232"/>
    </row>
    <row r="5414" s="379" customFormat="1" customHeight="1" spans="6:7">
      <c r="F5414" s="385"/>
      <c r="G5414" s="232"/>
    </row>
    <row r="5415" s="379" customFormat="1" customHeight="1" spans="6:7">
      <c r="F5415" s="385"/>
      <c r="G5415" s="232"/>
    </row>
    <row r="5416" s="379" customFormat="1" customHeight="1" spans="6:7">
      <c r="F5416" s="385"/>
      <c r="G5416" s="232"/>
    </row>
    <row r="5417" s="379" customFormat="1" customHeight="1" spans="6:7">
      <c r="F5417" s="385"/>
      <c r="G5417" s="232"/>
    </row>
    <row r="5418" s="379" customFormat="1" customHeight="1" spans="6:7">
      <c r="F5418" s="385"/>
      <c r="G5418" s="232"/>
    </row>
    <row r="5419" s="379" customFormat="1" customHeight="1" spans="6:7">
      <c r="F5419" s="385"/>
      <c r="G5419" s="232"/>
    </row>
    <row r="5420" s="379" customFormat="1" customHeight="1" spans="6:7">
      <c r="F5420" s="385"/>
      <c r="G5420" s="232"/>
    </row>
    <row r="5421" s="379" customFormat="1" customHeight="1" spans="6:7">
      <c r="F5421" s="385"/>
      <c r="G5421" s="232"/>
    </row>
    <row r="5422" s="379" customFormat="1" customHeight="1" spans="6:7">
      <c r="F5422" s="385"/>
      <c r="G5422" s="232"/>
    </row>
    <row r="5423" s="379" customFormat="1" customHeight="1" spans="6:7">
      <c r="F5423" s="385"/>
      <c r="G5423" s="232"/>
    </row>
    <row r="5424" s="379" customFormat="1" customHeight="1" spans="6:7">
      <c r="F5424" s="385"/>
      <c r="G5424" s="232"/>
    </row>
    <row r="5425" s="379" customFormat="1" customHeight="1" spans="6:7">
      <c r="F5425" s="385"/>
      <c r="G5425" s="232"/>
    </row>
    <row r="5426" s="379" customFormat="1" customHeight="1" spans="6:7">
      <c r="F5426" s="385"/>
      <c r="G5426" s="232"/>
    </row>
    <row r="5427" s="379" customFormat="1" customHeight="1" spans="6:7">
      <c r="F5427" s="385"/>
      <c r="G5427" s="232"/>
    </row>
    <row r="5428" s="379" customFormat="1" customHeight="1" spans="6:7">
      <c r="F5428" s="385"/>
      <c r="G5428" s="232"/>
    </row>
    <row r="5429" s="379" customFormat="1" customHeight="1" spans="6:7">
      <c r="F5429" s="385"/>
      <c r="G5429" s="232"/>
    </row>
    <row r="5430" s="379" customFormat="1" customHeight="1" spans="6:7">
      <c r="F5430" s="385"/>
      <c r="G5430" s="232"/>
    </row>
    <row r="5431" s="379" customFormat="1" customHeight="1" spans="6:7">
      <c r="F5431" s="385"/>
      <c r="G5431" s="232"/>
    </row>
    <row r="5432" s="379" customFormat="1" customHeight="1" spans="6:7">
      <c r="F5432" s="385"/>
      <c r="G5432" s="232"/>
    </row>
    <row r="5433" s="379" customFormat="1" customHeight="1" spans="6:7">
      <c r="F5433" s="385"/>
      <c r="G5433" s="232"/>
    </row>
    <row r="5434" s="379" customFormat="1" customHeight="1" spans="6:7">
      <c r="F5434" s="385"/>
      <c r="G5434" s="232"/>
    </row>
    <row r="5435" s="379" customFormat="1" customHeight="1" spans="6:7">
      <c r="F5435" s="385"/>
      <c r="G5435" s="232"/>
    </row>
    <row r="5436" s="379" customFormat="1" customHeight="1" spans="6:7">
      <c r="F5436" s="385"/>
      <c r="G5436" s="232"/>
    </row>
    <row r="5437" s="379" customFormat="1" customHeight="1" spans="6:7">
      <c r="F5437" s="385"/>
      <c r="G5437" s="232"/>
    </row>
    <row r="5438" s="379" customFormat="1" customHeight="1" spans="6:7">
      <c r="F5438" s="385"/>
      <c r="G5438" s="232"/>
    </row>
    <row r="5439" s="379" customFormat="1" customHeight="1" spans="6:7">
      <c r="F5439" s="385"/>
      <c r="G5439" s="232"/>
    </row>
    <row r="5440" s="379" customFormat="1" customHeight="1" spans="6:7">
      <c r="F5440" s="385"/>
      <c r="G5440" s="232"/>
    </row>
    <row r="5441" s="379" customFormat="1" customHeight="1" spans="6:7">
      <c r="F5441" s="385"/>
      <c r="G5441" s="232"/>
    </row>
    <row r="5442" s="379" customFormat="1" customHeight="1" spans="6:7">
      <c r="F5442" s="385"/>
      <c r="G5442" s="232"/>
    </row>
    <row r="5443" s="379" customFormat="1" customHeight="1" spans="6:7">
      <c r="F5443" s="385"/>
      <c r="G5443" s="232"/>
    </row>
    <row r="5444" s="379" customFormat="1" customHeight="1" spans="6:7">
      <c r="F5444" s="385"/>
      <c r="G5444" s="232"/>
    </row>
    <row r="5445" s="379" customFormat="1" customHeight="1" spans="6:7">
      <c r="F5445" s="385"/>
      <c r="G5445" s="232"/>
    </row>
    <row r="5446" s="379" customFormat="1" customHeight="1" spans="6:7">
      <c r="F5446" s="385"/>
      <c r="G5446" s="232"/>
    </row>
    <row r="5447" s="379" customFormat="1" customHeight="1" spans="6:7">
      <c r="F5447" s="385"/>
      <c r="G5447" s="232"/>
    </row>
    <row r="5448" s="379" customFormat="1" customHeight="1" spans="6:7">
      <c r="F5448" s="385"/>
      <c r="G5448" s="232"/>
    </row>
    <row r="5449" s="379" customFormat="1" customHeight="1" spans="6:7">
      <c r="F5449" s="385"/>
      <c r="G5449" s="232"/>
    </row>
    <row r="5450" s="379" customFormat="1" customHeight="1" spans="6:7">
      <c r="F5450" s="385"/>
      <c r="G5450" s="232"/>
    </row>
    <row r="5451" s="379" customFormat="1" customHeight="1" spans="6:7">
      <c r="F5451" s="385"/>
      <c r="G5451" s="232"/>
    </row>
    <row r="5452" s="379" customFormat="1" customHeight="1" spans="6:7">
      <c r="F5452" s="385"/>
      <c r="G5452" s="232"/>
    </row>
    <row r="5453" s="379" customFormat="1" customHeight="1" spans="6:7">
      <c r="F5453" s="385"/>
      <c r="G5453" s="232"/>
    </row>
    <row r="5454" s="379" customFormat="1" customHeight="1" spans="6:7">
      <c r="F5454" s="385"/>
      <c r="G5454" s="232"/>
    </row>
    <row r="5455" s="379" customFormat="1" customHeight="1" spans="6:7">
      <c r="F5455" s="385"/>
      <c r="G5455" s="232"/>
    </row>
    <row r="5456" s="379" customFormat="1" customHeight="1" spans="6:7">
      <c r="F5456" s="385"/>
      <c r="G5456" s="232"/>
    </row>
    <row r="5457" s="379" customFormat="1" customHeight="1" spans="6:7">
      <c r="F5457" s="385"/>
      <c r="G5457" s="232"/>
    </row>
    <row r="5458" s="379" customFormat="1" customHeight="1" spans="6:7">
      <c r="F5458" s="385"/>
      <c r="G5458" s="232"/>
    </row>
    <row r="5459" s="379" customFormat="1" customHeight="1" spans="6:7">
      <c r="F5459" s="385"/>
      <c r="G5459" s="232"/>
    </row>
    <row r="5460" s="379" customFormat="1" customHeight="1" spans="6:7">
      <c r="F5460" s="385"/>
      <c r="G5460" s="232"/>
    </row>
    <row r="5461" s="379" customFormat="1" customHeight="1" spans="6:7">
      <c r="F5461" s="385"/>
      <c r="G5461" s="232"/>
    </row>
    <row r="5462" s="379" customFormat="1" customHeight="1" spans="6:7">
      <c r="F5462" s="385"/>
      <c r="G5462" s="232"/>
    </row>
    <row r="5463" s="379" customFormat="1" customHeight="1" spans="6:7">
      <c r="F5463" s="385"/>
      <c r="G5463" s="232"/>
    </row>
    <row r="5464" s="379" customFormat="1" customHeight="1" spans="6:7">
      <c r="F5464" s="385"/>
      <c r="G5464" s="232"/>
    </row>
    <row r="5465" s="379" customFormat="1" customHeight="1" spans="6:7">
      <c r="F5465" s="385"/>
      <c r="G5465" s="232"/>
    </row>
    <row r="5466" s="379" customFormat="1" customHeight="1" spans="6:7">
      <c r="F5466" s="385"/>
      <c r="G5466" s="232"/>
    </row>
    <row r="5467" s="379" customFormat="1" customHeight="1" spans="6:7">
      <c r="F5467" s="385"/>
      <c r="G5467" s="232"/>
    </row>
    <row r="5468" s="379" customFormat="1" customHeight="1" spans="6:7">
      <c r="F5468" s="385"/>
      <c r="G5468" s="232"/>
    </row>
    <row r="5469" s="379" customFormat="1" customHeight="1" spans="6:7">
      <c r="F5469" s="385"/>
      <c r="G5469" s="232"/>
    </row>
    <row r="5470" s="379" customFormat="1" customHeight="1" spans="6:7">
      <c r="F5470" s="385"/>
      <c r="G5470" s="232"/>
    </row>
    <row r="5471" s="379" customFormat="1" customHeight="1" spans="6:7">
      <c r="F5471" s="385"/>
      <c r="G5471" s="232"/>
    </row>
    <row r="5472" s="379" customFormat="1" customHeight="1" spans="6:7">
      <c r="F5472" s="385"/>
      <c r="G5472" s="232"/>
    </row>
    <row r="5473" s="379" customFormat="1" customHeight="1" spans="6:7">
      <c r="F5473" s="385"/>
      <c r="G5473" s="232"/>
    </row>
    <row r="5474" s="379" customFormat="1" customHeight="1" spans="6:7">
      <c r="F5474" s="385"/>
      <c r="G5474" s="232"/>
    </row>
    <row r="5475" s="379" customFormat="1" customHeight="1" spans="6:7">
      <c r="F5475" s="385"/>
      <c r="G5475" s="232"/>
    </row>
    <row r="5476" s="379" customFormat="1" customHeight="1" spans="6:7">
      <c r="F5476" s="385"/>
      <c r="G5476" s="232"/>
    </row>
    <row r="5477" s="379" customFormat="1" customHeight="1" spans="6:7">
      <c r="F5477" s="385"/>
      <c r="G5477" s="232"/>
    </row>
    <row r="5478" s="379" customFormat="1" customHeight="1" spans="6:7">
      <c r="F5478" s="385"/>
      <c r="G5478" s="232"/>
    </row>
    <row r="5479" s="379" customFormat="1" customHeight="1" spans="6:7">
      <c r="F5479" s="385"/>
      <c r="G5479" s="232"/>
    </row>
    <row r="5480" s="379" customFormat="1" customHeight="1" spans="6:7">
      <c r="F5480" s="385"/>
      <c r="G5480" s="232"/>
    </row>
    <row r="5481" s="379" customFormat="1" customHeight="1" spans="6:7">
      <c r="F5481" s="385"/>
      <c r="G5481" s="232"/>
    </row>
    <row r="5482" s="379" customFormat="1" customHeight="1" spans="6:7">
      <c r="F5482" s="385"/>
      <c r="G5482" s="232"/>
    </row>
    <row r="5483" s="379" customFormat="1" customHeight="1" spans="6:7">
      <c r="F5483" s="385"/>
      <c r="G5483" s="232"/>
    </row>
    <row r="5484" s="379" customFormat="1" customHeight="1" spans="6:7">
      <c r="F5484" s="385"/>
      <c r="G5484" s="232"/>
    </row>
    <row r="5485" s="379" customFormat="1" customHeight="1" spans="6:7">
      <c r="F5485" s="385"/>
      <c r="G5485" s="232"/>
    </row>
    <row r="5486" s="379" customFormat="1" customHeight="1" spans="6:7">
      <c r="F5486" s="385"/>
      <c r="G5486" s="232"/>
    </row>
    <row r="5487" s="379" customFormat="1" customHeight="1" spans="6:7">
      <c r="F5487" s="385"/>
      <c r="G5487" s="232"/>
    </row>
    <row r="5488" s="379" customFormat="1" customHeight="1" spans="6:7">
      <c r="F5488" s="385"/>
      <c r="G5488" s="232"/>
    </row>
    <row r="5489" s="379" customFormat="1" customHeight="1" spans="6:7">
      <c r="F5489" s="385"/>
      <c r="G5489" s="232"/>
    </row>
    <row r="5490" s="379" customFormat="1" customHeight="1" spans="6:7">
      <c r="F5490" s="385"/>
      <c r="G5490" s="232"/>
    </row>
    <row r="5491" s="379" customFormat="1" customHeight="1" spans="6:7">
      <c r="F5491" s="385"/>
      <c r="G5491" s="232"/>
    </row>
    <row r="5492" s="379" customFormat="1" customHeight="1" spans="6:7">
      <c r="F5492" s="385"/>
      <c r="G5492" s="232"/>
    </row>
    <row r="5493" s="379" customFormat="1" customHeight="1" spans="6:7">
      <c r="F5493" s="385"/>
      <c r="G5493" s="232"/>
    </row>
    <row r="5494" s="379" customFormat="1" customHeight="1" spans="6:7">
      <c r="F5494" s="385"/>
      <c r="G5494" s="232"/>
    </row>
    <row r="5495" s="379" customFormat="1" customHeight="1" spans="6:7">
      <c r="F5495" s="385"/>
      <c r="G5495" s="232"/>
    </row>
    <row r="5496" s="379" customFormat="1" customHeight="1" spans="6:7">
      <c r="F5496" s="385"/>
      <c r="G5496" s="232"/>
    </row>
    <row r="5497" s="379" customFormat="1" customHeight="1" spans="6:7">
      <c r="F5497" s="385"/>
      <c r="G5497" s="232"/>
    </row>
    <row r="5498" s="379" customFormat="1" customHeight="1" spans="6:7">
      <c r="F5498" s="385"/>
      <c r="G5498" s="232"/>
    </row>
    <row r="5499" s="379" customFormat="1" customHeight="1" spans="6:7">
      <c r="F5499" s="385"/>
      <c r="G5499" s="232"/>
    </row>
    <row r="5500" s="379" customFormat="1" customHeight="1" spans="6:7">
      <c r="F5500" s="385"/>
      <c r="G5500" s="232"/>
    </row>
    <row r="5501" s="379" customFormat="1" customHeight="1" spans="6:7">
      <c r="F5501" s="385"/>
      <c r="G5501" s="232"/>
    </row>
    <row r="5502" s="379" customFormat="1" customHeight="1" spans="6:7">
      <c r="F5502" s="385"/>
      <c r="G5502" s="232"/>
    </row>
    <row r="5503" s="379" customFormat="1" customHeight="1" spans="6:7">
      <c r="F5503" s="385"/>
      <c r="G5503" s="232"/>
    </row>
    <row r="5504" s="379" customFormat="1" customHeight="1" spans="6:7">
      <c r="F5504" s="385"/>
      <c r="G5504" s="232"/>
    </row>
    <row r="5505" s="379" customFormat="1" customHeight="1" spans="6:7">
      <c r="F5505" s="385"/>
      <c r="G5505" s="232"/>
    </row>
    <row r="5506" s="379" customFormat="1" customHeight="1" spans="6:7">
      <c r="F5506" s="385"/>
      <c r="G5506" s="232"/>
    </row>
    <row r="5507" s="379" customFormat="1" customHeight="1" spans="6:7">
      <c r="F5507" s="385"/>
      <c r="G5507" s="232"/>
    </row>
    <row r="5508" s="379" customFormat="1" customHeight="1" spans="6:7">
      <c r="F5508" s="385"/>
      <c r="G5508" s="232"/>
    </row>
    <row r="5509" s="379" customFormat="1" customHeight="1" spans="6:7">
      <c r="F5509" s="385"/>
      <c r="G5509" s="232"/>
    </row>
    <row r="5510" s="379" customFormat="1" customHeight="1" spans="6:7">
      <c r="F5510" s="385"/>
      <c r="G5510" s="232"/>
    </row>
    <row r="5511" s="379" customFormat="1" customHeight="1" spans="6:7">
      <c r="F5511" s="385"/>
      <c r="G5511" s="232"/>
    </row>
    <row r="5512" s="379" customFormat="1" customHeight="1" spans="6:7">
      <c r="F5512" s="385"/>
      <c r="G5512" s="232"/>
    </row>
    <row r="5513" s="379" customFormat="1" customHeight="1" spans="6:7">
      <c r="F5513" s="385"/>
      <c r="G5513" s="232"/>
    </row>
    <row r="5514" s="379" customFormat="1" customHeight="1" spans="6:7">
      <c r="F5514" s="385"/>
      <c r="G5514" s="232"/>
    </row>
    <row r="5515" s="379" customFormat="1" customHeight="1" spans="6:7">
      <c r="F5515" s="385"/>
      <c r="G5515" s="232"/>
    </row>
    <row r="5516" s="379" customFormat="1" customHeight="1" spans="6:7">
      <c r="F5516" s="385"/>
      <c r="G5516" s="232"/>
    </row>
    <row r="5517" s="379" customFormat="1" customHeight="1" spans="6:7">
      <c r="F5517" s="385"/>
      <c r="G5517" s="232"/>
    </row>
    <row r="5518" s="379" customFormat="1" customHeight="1" spans="6:7">
      <c r="F5518" s="385"/>
      <c r="G5518" s="232"/>
    </row>
    <row r="5519" s="379" customFormat="1" customHeight="1" spans="6:7">
      <c r="F5519" s="385"/>
      <c r="G5519" s="232"/>
    </row>
    <row r="5520" s="379" customFormat="1" customHeight="1" spans="6:7">
      <c r="F5520" s="385"/>
      <c r="G5520" s="232"/>
    </row>
    <row r="5521" s="379" customFormat="1" customHeight="1" spans="6:7">
      <c r="F5521" s="385"/>
      <c r="G5521" s="232"/>
    </row>
    <row r="5522" s="379" customFormat="1" customHeight="1" spans="6:7">
      <c r="F5522" s="385"/>
      <c r="G5522" s="232"/>
    </row>
    <row r="5523" s="379" customFormat="1" customHeight="1" spans="6:7">
      <c r="F5523" s="385"/>
      <c r="G5523" s="232"/>
    </row>
    <row r="5524" s="379" customFormat="1" customHeight="1" spans="6:7">
      <c r="F5524" s="385"/>
      <c r="G5524" s="232"/>
    </row>
    <row r="5525" s="379" customFormat="1" customHeight="1" spans="6:7">
      <c r="F5525" s="385"/>
      <c r="G5525" s="232"/>
    </row>
    <row r="5526" s="379" customFormat="1" customHeight="1" spans="6:7">
      <c r="F5526" s="385"/>
      <c r="G5526" s="232"/>
    </row>
    <row r="5527" s="379" customFormat="1" customHeight="1" spans="6:7">
      <c r="F5527" s="385"/>
      <c r="G5527" s="232"/>
    </row>
    <row r="5528" s="379" customFormat="1" customHeight="1" spans="6:7">
      <c r="F5528" s="385"/>
      <c r="G5528" s="232"/>
    </row>
    <row r="5529" s="379" customFormat="1" customHeight="1" spans="6:7">
      <c r="F5529" s="385"/>
      <c r="G5529" s="232"/>
    </row>
    <row r="5530" s="379" customFormat="1" customHeight="1" spans="6:7">
      <c r="F5530" s="385"/>
      <c r="G5530" s="232"/>
    </row>
    <row r="5531" s="379" customFormat="1" customHeight="1" spans="6:7">
      <c r="F5531" s="385"/>
      <c r="G5531" s="232"/>
    </row>
    <row r="5532" s="379" customFormat="1" customHeight="1" spans="6:7">
      <c r="F5532" s="385"/>
      <c r="G5532" s="232"/>
    </row>
    <row r="5533" s="379" customFormat="1" customHeight="1" spans="6:7">
      <c r="F5533" s="385"/>
      <c r="G5533" s="232"/>
    </row>
    <row r="5534" s="379" customFormat="1" customHeight="1" spans="6:7">
      <c r="F5534" s="385"/>
      <c r="G5534" s="232"/>
    </row>
    <row r="5535" s="379" customFormat="1" customHeight="1" spans="6:7">
      <c r="F5535" s="385"/>
      <c r="G5535" s="232"/>
    </row>
    <row r="5536" s="379" customFormat="1" customHeight="1" spans="6:7">
      <c r="F5536" s="385"/>
      <c r="G5536" s="232"/>
    </row>
    <row r="5537" s="379" customFormat="1" customHeight="1" spans="6:7">
      <c r="F5537" s="385"/>
      <c r="G5537" s="232"/>
    </row>
    <row r="5538" s="379" customFormat="1" customHeight="1" spans="6:7">
      <c r="F5538" s="385"/>
      <c r="G5538" s="232"/>
    </row>
    <row r="5539" s="379" customFormat="1" customHeight="1" spans="6:7">
      <c r="F5539" s="385"/>
      <c r="G5539" s="232"/>
    </row>
    <row r="5540" s="379" customFormat="1" customHeight="1" spans="6:7">
      <c r="F5540" s="385"/>
      <c r="G5540" s="232"/>
    </row>
    <row r="5541" s="379" customFormat="1" customHeight="1" spans="6:7">
      <c r="F5541" s="385"/>
      <c r="G5541" s="232"/>
    </row>
    <row r="5542" s="379" customFormat="1" customHeight="1" spans="6:7">
      <c r="F5542" s="385"/>
      <c r="G5542" s="232"/>
    </row>
    <row r="5543" s="379" customFormat="1" customHeight="1" spans="6:7">
      <c r="F5543" s="385"/>
      <c r="G5543" s="232"/>
    </row>
    <row r="5544" s="379" customFormat="1" customHeight="1" spans="6:7">
      <c r="F5544" s="385"/>
      <c r="G5544" s="232"/>
    </row>
    <row r="5545" s="379" customFormat="1" customHeight="1" spans="6:7">
      <c r="F5545" s="385"/>
      <c r="G5545" s="232"/>
    </row>
    <row r="5546" s="379" customFormat="1" customHeight="1" spans="6:7">
      <c r="F5546" s="385"/>
      <c r="G5546" s="232"/>
    </row>
    <row r="5547" s="379" customFormat="1" customHeight="1" spans="6:7">
      <c r="F5547" s="385"/>
      <c r="G5547" s="232"/>
    </row>
    <row r="5548" s="379" customFormat="1" customHeight="1" spans="6:7">
      <c r="F5548" s="385"/>
      <c r="G5548" s="232"/>
    </row>
    <row r="5549" s="379" customFormat="1" customHeight="1" spans="6:7">
      <c r="F5549" s="385"/>
      <c r="G5549" s="232"/>
    </row>
    <row r="5550" s="379" customFormat="1" customHeight="1" spans="6:7">
      <c r="F5550" s="385"/>
      <c r="G5550" s="232"/>
    </row>
    <row r="5551" s="379" customFormat="1" customHeight="1" spans="6:7">
      <c r="F5551" s="385"/>
      <c r="G5551" s="232"/>
    </row>
    <row r="5552" s="379" customFormat="1" customHeight="1" spans="6:7">
      <c r="F5552" s="385"/>
      <c r="G5552" s="232"/>
    </row>
    <row r="5553" s="379" customFormat="1" customHeight="1" spans="6:7">
      <c r="F5553" s="385"/>
      <c r="G5553" s="232"/>
    </row>
    <row r="5554" s="379" customFormat="1" customHeight="1" spans="6:7">
      <c r="F5554" s="385"/>
      <c r="G5554" s="232"/>
    </row>
    <row r="5555" s="379" customFormat="1" customHeight="1" spans="6:7">
      <c r="F5555" s="385"/>
      <c r="G5555" s="232"/>
    </row>
    <row r="5556" s="379" customFormat="1" customHeight="1" spans="6:7">
      <c r="F5556" s="385"/>
      <c r="G5556" s="232"/>
    </row>
    <row r="5557" s="379" customFormat="1" customHeight="1" spans="6:7">
      <c r="F5557" s="385"/>
      <c r="G5557" s="232"/>
    </row>
    <row r="5558" s="379" customFormat="1" customHeight="1" spans="6:7">
      <c r="F5558" s="385"/>
      <c r="G5558" s="232"/>
    </row>
    <row r="5559" s="379" customFormat="1" customHeight="1" spans="6:7">
      <c r="F5559" s="385"/>
      <c r="G5559" s="232"/>
    </row>
    <row r="5560" s="379" customFormat="1" customHeight="1" spans="6:7">
      <c r="F5560" s="385"/>
      <c r="G5560" s="232"/>
    </row>
    <row r="5561" s="379" customFormat="1" customHeight="1" spans="6:7">
      <c r="F5561" s="385"/>
      <c r="G5561" s="232"/>
    </row>
    <row r="5562" s="379" customFormat="1" customHeight="1" spans="6:7">
      <c r="F5562" s="385"/>
      <c r="G5562" s="232"/>
    </row>
    <row r="5563" s="379" customFormat="1" customHeight="1" spans="6:7">
      <c r="F5563" s="385"/>
      <c r="G5563" s="232"/>
    </row>
    <row r="5564" s="379" customFormat="1" customHeight="1" spans="6:7">
      <c r="F5564" s="385"/>
      <c r="G5564" s="232"/>
    </row>
    <row r="5565" s="379" customFormat="1" customHeight="1" spans="6:7">
      <c r="F5565" s="385"/>
      <c r="G5565" s="232"/>
    </row>
    <row r="5566" s="379" customFormat="1" customHeight="1" spans="6:7">
      <c r="F5566" s="385"/>
      <c r="G5566" s="232"/>
    </row>
    <row r="5567" s="379" customFormat="1" customHeight="1" spans="6:7">
      <c r="F5567" s="385"/>
      <c r="G5567" s="232"/>
    </row>
    <row r="5568" s="379" customFormat="1" customHeight="1" spans="6:7">
      <c r="F5568" s="385"/>
      <c r="G5568" s="232"/>
    </row>
    <row r="5569" s="379" customFormat="1" customHeight="1" spans="6:7">
      <c r="F5569" s="385"/>
      <c r="G5569" s="232"/>
    </row>
    <row r="5570" s="379" customFormat="1" customHeight="1" spans="6:7">
      <c r="F5570" s="385"/>
      <c r="G5570" s="232"/>
    </row>
    <row r="5571" s="379" customFormat="1" customHeight="1" spans="6:7">
      <c r="F5571" s="385"/>
      <c r="G5571" s="232"/>
    </row>
    <row r="5572" s="379" customFormat="1" customHeight="1" spans="6:7">
      <c r="F5572" s="385"/>
      <c r="G5572" s="232"/>
    </row>
    <row r="5573" s="379" customFormat="1" customHeight="1" spans="6:7">
      <c r="F5573" s="385"/>
      <c r="G5573" s="232"/>
    </row>
    <row r="5574" s="379" customFormat="1" customHeight="1" spans="6:7">
      <c r="F5574" s="385"/>
      <c r="G5574" s="232"/>
    </row>
    <row r="5575" s="379" customFormat="1" customHeight="1" spans="6:7">
      <c r="F5575" s="385"/>
      <c r="G5575" s="232"/>
    </row>
    <row r="5576" s="379" customFormat="1" customHeight="1" spans="6:7">
      <c r="F5576" s="385"/>
      <c r="G5576" s="232"/>
    </row>
    <row r="5577" s="379" customFormat="1" customHeight="1" spans="6:7">
      <c r="F5577" s="385"/>
      <c r="G5577" s="232"/>
    </row>
    <row r="5578" s="379" customFormat="1" customHeight="1" spans="6:7">
      <c r="F5578" s="385"/>
      <c r="G5578" s="232"/>
    </row>
    <row r="5579" s="379" customFormat="1" customHeight="1" spans="6:7">
      <c r="F5579" s="385"/>
      <c r="G5579" s="232"/>
    </row>
    <row r="5580" s="379" customFormat="1" customHeight="1" spans="6:7">
      <c r="F5580" s="385"/>
      <c r="G5580" s="232"/>
    </row>
    <row r="5581" s="379" customFormat="1" customHeight="1" spans="6:7">
      <c r="F5581" s="385"/>
      <c r="G5581" s="232"/>
    </row>
    <row r="5582" s="379" customFormat="1" customHeight="1" spans="6:7">
      <c r="F5582" s="385"/>
      <c r="G5582" s="232"/>
    </row>
    <row r="5583" s="379" customFormat="1" customHeight="1" spans="6:7">
      <c r="F5583" s="385"/>
      <c r="G5583" s="232"/>
    </row>
    <row r="5584" s="379" customFormat="1" customHeight="1" spans="6:7">
      <c r="F5584" s="385"/>
      <c r="G5584" s="232"/>
    </row>
    <row r="5585" s="379" customFormat="1" customHeight="1" spans="6:7">
      <c r="F5585" s="385"/>
      <c r="G5585" s="232"/>
    </row>
    <row r="5586" s="379" customFormat="1" customHeight="1" spans="6:7">
      <c r="F5586" s="385"/>
      <c r="G5586" s="232"/>
    </row>
    <row r="5587" s="379" customFormat="1" customHeight="1" spans="6:7">
      <c r="F5587" s="385"/>
      <c r="G5587" s="232"/>
    </row>
    <row r="5588" s="379" customFormat="1" customHeight="1" spans="6:7">
      <c r="F5588" s="385"/>
      <c r="G5588" s="232"/>
    </row>
    <row r="5589" s="379" customFormat="1" customHeight="1" spans="6:7">
      <c r="F5589" s="385"/>
      <c r="G5589" s="232"/>
    </row>
    <row r="5590" s="379" customFormat="1" customHeight="1" spans="6:7">
      <c r="F5590" s="385"/>
      <c r="G5590" s="232"/>
    </row>
    <row r="5591" s="379" customFormat="1" customHeight="1" spans="6:7">
      <c r="F5591" s="385"/>
      <c r="G5591" s="232"/>
    </row>
    <row r="5592" s="379" customFormat="1" customHeight="1" spans="6:7">
      <c r="F5592" s="385"/>
      <c r="G5592" s="232"/>
    </row>
    <row r="5593" s="379" customFormat="1" customHeight="1" spans="6:7">
      <c r="F5593" s="385"/>
      <c r="G5593" s="232"/>
    </row>
    <row r="5594" s="379" customFormat="1" customHeight="1" spans="6:7">
      <c r="F5594" s="385"/>
      <c r="G5594" s="232"/>
    </row>
    <row r="5595" s="379" customFormat="1" customHeight="1" spans="6:7">
      <c r="F5595" s="385"/>
      <c r="G5595" s="232"/>
    </row>
    <row r="5596" s="379" customFormat="1" customHeight="1" spans="6:7">
      <c r="F5596" s="385"/>
      <c r="G5596" s="232"/>
    </row>
    <row r="5597" s="379" customFormat="1" customHeight="1" spans="6:7">
      <c r="F5597" s="385"/>
      <c r="G5597" s="232"/>
    </row>
    <row r="5598" s="379" customFormat="1" customHeight="1" spans="6:7">
      <c r="F5598" s="385"/>
      <c r="G5598" s="232"/>
    </row>
    <row r="5599" s="379" customFormat="1" customHeight="1" spans="6:7">
      <c r="F5599" s="385"/>
      <c r="G5599" s="232"/>
    </row>
    <row r="5600" s="379" customFormat="1" customHeight="1" spans="6:7">
      <c r="F5600" s="385"/>
      <c r="G5600" s="232"/>
    </row>
    <row r="5601" s="379" customFormat="1" customHeight="1" spans="6:7">
      <c r="F5601" s="385"/>
      <c r="G5601" s="232"/>
    </row>
    <row r="5602" s="379" customFormat="1" customHeight="1" spans="6:7">
      <c r="F5602" s="385"/>
      <c r="G5602" s="232"/>
    </row>
    <row r="5603" s="379" customFormat="1" customHeight="1" spans="6:7">
      <c r="F5603" s="385"/>
      <c r="G5603" s="232"/>
    </row>
    <row r="5604" s="379" customFormat="1" customHeight="1" spans="6:7">
      <c r="F5604" s="385"/>
      <c r="G5604" s="232"/>
    </row>
    <row r="5605" s="379" customFormat="1" customHeight="1" spans="6:7">
      <c r="F5605" s="385"/>
      <c r="G5605" s="232"/>
    </row>
    <row r="5606" s="379" customFormat="1" customHeight="1" spans="6:7">
      <c r="F5606" s="385"/>
      <c r="G5606" s="232"/>
    </row>
    <row r="5607" s="379" customFormat="1" customHeight="1" spans="6:7">
      <c r="F5607" s="385"/>
      <c r="G5607" s="232"/>
    </row>
    <row r="5608" s="379" customFormat="1" customHeight="1" spans="6:7">
      <c r="F5608" s="385"/>
      <c r="G5608" s="232"/>
    </row>
    <row r="5609" s="379" customFormat="1" customHeight="1" spans="6:7">
      <c r="F5609" s="385"/>
      <c r="G5609" s="232"/>
    </row>
    <row r="5610" s="379" customFormat="1" customHeight="1" spans="6:7">
      <c r="F5610" s="385"/>
      <c r="G5610" s="232"/>
    </row>
    <row r="5611" s="379" customFormat="1" customHeight="1" spans="6:7">
      <c r="F5611" s="385"/>
      <c r="G5611" s="232"/>
    </row>
    <row r="5612" s="379" customFormat="1" customHeight="1" spans="6:7">
      <c r="F5612" s="385"/>
      <c r="G5612" s="232"/>
    </row>
    <row r="5613" s="379" customFormat="1" customHeight="1" spans="6:7">
      <c r="F5613" s="385"/>
      <c r="G5613" s="232"/>
    </row>
    <row r="5614" s="379" customFormat="1" customHeight="1" spans="6:7">
      <c r="F5614" s="385"/>
      <c r="G5614" s="232"/>
    </row>
    <row r="5615" s="379" customFormat="1" customHeight="1" spans="6:7">
      <c r="F5615" s="385"/>
      <c r="G5615" s="232"/>
    </row>
    <row r="5616" s="379" customFormat="1" customHeight="1" spans="6:7">
      <c r="F5616" s="385"/>
      <c r="G5616" s="232"/>
    </row>
    <row r="5617" s="379" customFormat="1" customHeight="1" spans="6:7">
      <c r="F5617" s="385"/>
      <c r="G5617" s="232"/>
    </row>
    <row r="5618" s="379" customFormat="1" customHeight="1" spans="6:7">
      <c r="F5618" s="385"/>
      <c r="G5618" s="232"/>
    </row>
    <row r="5619" s="379" customFormat="1" customHeight="1" spans="6:7">
      <c r="F5619" s="385"/>
      <c r="G5619" s="232"/>
    </row>
    <row r="5620" s="379" customFormat="1" customHeight="1" spans="6:7">
      <c r="F5620" s="385"/>
      <c r="G5620" s="232"/>
    </row>
    <row r="5621" s="379" customFormat="1" customHeight="1" spans="6:7">
      <c r="F5621" s="385"/>
      <c r="G5621" s="232"/>
    </row>
    <row r="5622" s="379" customFormat="1" customHeight="1" spans="6:7">
      <c r="F5622" s="385"/>
      <c r="G5622" s="232"/>
    </row>
    <row r="5623" s="379" customFormat="1" customHeight="1" spans="6:7">
      <c r="F5623" s="385"/>
      <c r="G5623" s="232"/>
    </row>
    <row r="5624" s="379" customFormat="1" customHeight="1" spans="6:7">
      <c r="F5624" s="385"/>
      <c r="G5624" s="232"/>
    </row>
    <row r="5625" s="379" customFormat="1" customHeight="1" spans="6:7">
      <c r="F5625" s="385"/>
      <c r="G5625" s="232"/>
    </row>
    <row r="5626" s="379" customFormat="1" customHeight="1" spans="6:7">
      <c r="F5626" s="385"/>
      <c r="G5626" s="232"/>
    </row>
    <row r="5627" s="379" customFormat="1" customHeight="1" spans="6:7">
      <c r="F5627" s="385"/>
      <c r="G5627" s="232"/>
    </row>
    <row r="5628" s="379" customFormat="1" customHeight="1" spans="6:7">
      <c r="F5628" s="385"/>
      <c r="G5628" s="232"/>
    </row>
    <row r="5629" s="379" customFormat="1" customHeight="1" spans="6:7">
      <c r="F5629" s="385"/>
      <c r="G5629" s="232"/>
    </row>
    <row r="5630" s="379" customFormat="1" customHeight="1" spans="6:7">
      <c r="F5630" s="385"/>
      <c r="G5630" s="232"/>
    </row>
    <row r="5631" s="379" customFormat="1" customHeight="1" spans="6:7">
      <c r="F5631" s="385"/>
      <c r="G5631" s="232"/>
    </row>
    <row r="5632" s="379" customFormat="1" customHeight="1" spans="6:7">
      <c r="F5632" s="385"/>
      <c r="G5632" s="232"/>
    </row>
    <row r="5633" s="379" customFormat="1" customHeight="1" spans="6:7">
      <c r="F5633" s="385"/>
      <c r="G5633" s="232"/>
    </row>
    <row r="5634" s="379" customFormat="1" customHeight="1" spans="6:7">
      <c r="F5634" s="385"/>
      <c r="G5634" s="232"/>
    </row>
    <row r="5635" s="379" customFormat="1" customHeight="1" spans="6:7">
      <c r="F5635" s="385"/>
      <c r="G5635" s="232"/>
    </row>
    <row r="5636" s="379" customFormat="1" customHeight="1" spans="6:7">
      <c r="F5636" s="385"/>
      <c r="G5636" s="232"/>
    </row>
    <row r="5637" s="379" customFormat="1" customHeight="1" spans="6:7">
      <c r="F5637" s="385"/>
      <c r="G5637" s="232"/>
    </row>
    <row r="5638" s="379" customFormat="1" customHeight="1" spans="6:7">
      <c r="F5638" s="385"/>
      <c r="G5638" s="232"/>
    </row>
    <row r="5639" s="379" customFormat="1" customHeight="1" spans="6:7">
      <c r="F5639" s="385"/>
      <c r="G5639" s="232"/>
    </row>
    <row r="5640" s="379" customFormat="1" customHeight="1" spans="6:7">
      <c r="F5640" s="385"/>
      <c r="G5640" s="232"/>
    </row>
    <row r="5641" s="379" customFormat="1" customHeight="1" spans="6:7">
      <c r="F5641" s="385"/>
      <c r="G5641" s="232"/>
    </row>
    <row r="5642" s="379" customFormat="1" customHeight="1" spans="6:7">
      <c r="F5642" s="385"/>
      <c r="G5642" s="232"/>
    </row>
    <row r="5643" s="379" customFormat="1" customHeight="1" spans="6:7">
      <c r="F5643" s="385"/>
      <c r="G5643" s="232"/>
    </row>
    <row r="5644" s="379" customFormat="1" customHeight="1" spans="6:7">
      <c r="F5644" s="385"/>
      <c r="G5644" s="232"/>
    </row>
    <row r="5645" s="379" customFormat="1" customHeight="1" spans="6:7">
      <c r="F5645" s="385"/>
      <c r="G5645" s="232"/>
    </row>
    <row r="5646" s="379" customFormat="1" customHeight="1" spans="6:7">
      <c r="F5646" s="385"/>
      <c r="G5646" s="232"/>
    </row>
    <row r="5647" s="379" customFormat="1" customHeight="1" spans="6:7">
      <c r="F5647" s="385"/>
      <c r="G5647" s="232"/>
    </row>
    <row r="5648" s="379" customFormat="1" customHeight="1" spans="6:7">
      <c r="F5648" s="385"/>
      <c r="G5648" s="232"/>
    </row>
    <row r="5649" s="379" customFormat="1" customHeight="1" spans="6:7">
      <c r="F5649" s="385"/>
      <c r="G5649" s="232"/>
    </row>
    <row r="5650" s="379" customFormat="1" customHeight="1" spans="6:7">
      <c r="F5650" s="385"/>
      <c r="G5650" s="232"/>
    </row>
    <row r="5651" s="379" customFormat="1" customHeight="1" spans="6:7">
      <c r="F5651" s="385"/>
      <c r="G5651" s="232"/>
    </row>
    <row r="5652" s="379" customFormat="1" customHeight="1" spans="6:7">
      <c r="F5652" s="385"/>
      <c r="G5652" s="232"/>
    </row>
    <row r="5653" s="379" customFormat="1" customHeight="1" spans="6:7">
      <c r="F5653" s="385"/>
      <c r="G5653" s="232"/>
    </row>
    <row r="5654" s="379" customFormat="1" customHeight="1" spans="6:7">
      <c r="F5654" s="385"/>
      <c r="G5654" s="232"/>
    </row>
    <row r="5655" s="379" customFormat="1" customHeight="1" spans="6:7">
      <c r="F5655" s="385"/>
      <c r="G5655" s="232"/>
    </row>
    <row r="5656" s="379" customFormat="1" customHeight="1" spans="6:7">
      <c r="F5656" s="385"/>
      <c r="G5656" s="232"/>
    </row>
    <row r="5657" s="379" customFormat="1" customHeight="1" spans="6:7">
      <c r="F5657" s="385"/>
      <c r="G5657" s="232"/>
    </row>
    <row r="5658" s="379" customFormat="1" customHeight="1" spans="6:7">
      <c r="F5658" s="385"/>
      <c r="G5658" s="232"/>
    </row>
    <row r="5659" s="379" customFormat="1" customHeight="1" spans="6:7">
      <c r="F5659" s="385"/>
      <c r="G5659" s="232"/>
    </row>
    <row r="5660" s="379" customFormat="1" customHeight="1" spans="6:7">
      <c r="F5660" s="385"/>
      <c r="G5660" s="232"/>
    </row>
    <row r="5661" s="379" customFormat="1" customHeight="1" spans="6:7">
      <c r="F5661" s="385"/>
      <c r="G5661" s="232"/>
    </row>
    <row r="5662" s="379" customFormat="1" customHeight="1" spans="6:7">
      <c r="F5662" s="385"/>
      <c r="G5662" s="232"/>
    </row>
    <row r="5663" s="379" customFormat="1" customHeight="1" spans="6:7">
      <c r="F5663" s="385"/>
      <c r="G5663" s="232"/>
    </row>
    <row r="5664" s="379" customFormat="1" customHeight="1" spans="6:7">
      <c r="F5664" s="385"/>
      <c r="G5664" s="232"/>
    </row>
    <row r="5665" s="379" customFormat="1" customHeight="1" spans="6:7">
      <c r="F5665" s="385"/>
      <c r="G5665" s="232"/>
    </row>
    <row r="5666" s="379" customFormat="1" customHeight="1" spans="6:7">
      <c r="F5666" s="385"/>
      <c r="G5666" s="232"/>
    </row>
    <row r="5667" s="379" customFormat="1" customHeight="1" spans="6:7">
      <c r="F5667" s="385"/>
      <c r="G5667" s="232"/>
    </row>
    <row r="5668" s="379" customFormat="1" customHeight="1" spans="6:7">
      <c r="F5668" s="385"/>
      <c r="G5668" s="232"/>
    </row>
    <row r="5669" s="379" customFormat="1" customHeight="1" spans="6:7">
      <c r="F5669" s="385"/>
      <c r="G5669" s="232"/>
    </row>
    <row r="5670" s="379" customFormat="1" customHeight="1" spans="6:7">
      <c r="F5670" s="385"/>
      <c r="G5670" s="232"/>
    </row>
    <row r="5671" s="379" customFormat="1" customHeight="1" spans="6:7">
      <c r="F5671" s="385"/>
      <c r="G5671" s="232"/>
    </row>
    <row r="5672" s="379" customFormat="1" customHeight="1" spans="6:7">
      <c r="F5672" s="385"/>
      <c r="G5672" s="232"/>
    </row>
    <row r="5673" s="379" customFormat="1" customHeight="1" spans="6:7">
      <c r="F5673" s="385"/>
      <c r="G5673" s="232"/>
    </row>
    <row r="5674" s="379" customFormat="1" customHeight="1" spans="6:7">
      <c r="F5674" s="385"/>
      <c r="G5674" s="232"/>
    </row>
    <row r="5675" s="379" customFormat="1" customHeight="1" spans="6:7">
      <c r="F5675" s="385"/>
      <c r="G5675" s="232"/>
    </row>
    <row r="5676" s="379" customFormat="1" customHeight="1" spans="6:7">
      <c r="F5676" s="385"/>
      <c r="G5676" s="232"/>
    </row>
    <row r="5677" s="379" customFormat="1" customHeight="1" spans="6:7">
      <c r="F5677" s="385"/>
      <c r="G5677" s="232"/>
    </row>
    <row r="5678" s="379" customFormat="1" customHeight="1" spans="6:7">
      <c r="F5678" s="385"/>
      <c r="G5678" s="232"/>
    </row>
    <row r="5679" s="379" customFormat="1" customHeight="1" spans="6:7">
      <c r="F5679" s="385"/>
      <c r="G5679" s="232"/>
    </row>
    <row r="5680" s="379" customFormat="1" customHeight="1" spans="6:7">
      <c r="F5680" s="385"/>
      <c r="G5680" s="232"/>
    </row>
    <row r="5681" s="379" customFormat="1" customHeight="1" spans="6:7">
      <c r="F5681" s="385"/>
      <c r="G5681" s="232"/>
    </row>
    <row r="5682" s="379" customFormat="1" customHeight="1" spans="6:7">
      <c r="F5682" s="385"/>
      <c r="G5682" s="232"/>
    </row>
    <row r="5683" s="379" customFormat="1" customHeight="1" spans="6:7">
      <c r="F5683" s="385"/>
      <c r="G5683" s="232"/>
    </row>
    <row r="5684" s="379" customFormat="1" customHeight="1" spans="6:7">
      <c r="F5684" s="385"/>
      <c r="G5684" s="232"/>
    </row>
    <row r="5685" s="379" customFormat="1" customHeight="1" spans="6:7">
      <c r="F5685" s="385"/>
      <c r="G5685" s="232"/>
    </row>
    <row r="5686" s="379" customFormat="1" customHeight="1" spans="6:7">
      <c r="F5686" s="385"/>
      <c r="G5686" s="232"/>
    </row>
    <row r="5687" s="379" customFormat="1" customHeight="1" spans="6:7">
      <c r="F5687" s="385"/>
      <c r="G5687" s="232"/>
    </row>
    <row r="5688" s="379" customFormat="1" customHeight="1" spans="6:7">
      <c r="F5688" s="385"/>
      <c r="G5688" s="232"/>
    </row>
    <row r="5689" s="379" customFormat="1" customHeight="1" spans="6:7">
      <c r="F5689" s="385"/>
      <c r="G5689" s="232"/>
    </row>
    <row r="5690" s="379" customFormat="1" customHeight="1" spans="6:7">
      <c r="F5690" s="385"/>
      <c r="G5690" s="232"/>
    </row>
    <row r="5691" s="379" customFormat="1" customHeight="1" spans="6:7">
      <c r="F5691" s="385"/>
      <c r="G5691" s="232"/>
    </row>
    <row r="5692" s="379" customFormat="1" customHeight="1" spans="6:7">
      <c r="F5692" s="385"/>
      <c r="G5692" s="232"/>
    </row>
    <row r="5693" s="379" customFormat="1" customHeight="1" spans="6:7">
      <c r="F5693" s="385"/>
      <c r="G5693" s="232"/>
    </row>
    <row r="5694" s="379" customFormat="1" customHeight="1" spans="6:7">
      <c r="F5694" s="385"/>
      <c r="G5694" s="232"/>
    </row>
    <row r="5695" s="379" customFormat="1" customHeight="1" spans="6:7">
      <c r="F5695" s="385"/>
      <c r="G5695" s="232"/>
    </row>
    <row r="5696" s="379" customFormat="1" customHeight="1" spans="6:7">
      <c r="F5696" s="385"/>
      <c r="G5696" s="232"/>
    </row>
    <row r="5697" s="379" customFormat="1" customHeight="1" spans="6:7">
      <c r="F5697" s="385"/>
      <c r="G5697" s="232"/>
    </row>
    <row r="5698" s="379" customFormat="1" customHeight="1" spans="6:7">
      <c r="F5698" s="385"/>
      <c r="G5698" s="232"/>
    </row>
    <row r="5699" s="379" customFormat="1" customHeight="1" spans="6:7">
      <c r="F5699" s="385"/>
      <c r="G5699" s="232"/>
    </row>
    <row r="5700" s="379" customFormat="1" customHeight="1" spans="6:7">
      <c r="F5700" s="385"/>
      <c r="G5700" s="232"/>
    </row>
    <row r="5701" s="379" customFormat="1" customHeight="1" spans="6:7">
      <c r="F5701" s="385"/>
      <c r="G5701" s="232"/>
    </row>
    <row r="5702" s="379" customFormat="1" customHeight="1" spans="6:7">
      <c r="F5702" s="385"/>
      <c r="G5702" s="232"/>
    </row>
    <row r="5703" s="379" customFormat="1" customHeight="1" spans="6:7">
      <c r="F5703" s="385"/>
      <c r="G5703" s="232"/>
    </row>
    <row r="5704" s="379" customFormat="1" customHeight="1" spans="6:7">
      <c r="F5704" s="385"/>
      <c r="G5704" s="232"/>
    </row>
    <row r="5705" s="379" customFormat="1" customHeight="1" spans="6:7">
      <c r="F5705" s="385"/>
      <c r="G5705" s="232"/>
    </row>
    <row r="5706" s="379" customFormat="1" customHeight="1" spans="6:7">
      <c r="F5706" s="385"/>
      <c r="G5706" s="232"/>
    </row>
    <row r="5707" s="379" customFormat="1" customHeight="1" spans="6:7">
      <c r="F5707" s="385"/>
      <c r="G5707" s="232"/>
    </row>
    <row r="5708" s="379" customFormat="1" customHeight="1" spans="6:7">
      <c r="F5708" s="385"/>
      <c r="G5708" s="232"/>
    </row>
    <row r="5709" s="379" customFormat="1" customHeight="1" spans="6:7">
      <c r="F5709" s="385"/>
      <c r="G5709" s="232"/>
    </row>
    <row r="5710" s="379" customFormat="1" customHeight="1" spans="6:7">
      <c r="F5710" s="385"/>
      <c r="G5710" s="232"/>
    </row>
    <row r="5711" s="379" customFormat="1" customHeight="1" spans="6:7">
      <c r="F5711" s="385"/>
      <c r="G5711" s="232"/>
    </row>
    <row r="5712" s="379" customFormat="1" customHeight="1" spans="6:7">
      <c r="F5712" s="385"/>
      <c r="G5712" s="232"/>
    </row>
    <row r="5713" s="379" customFormat="1" customHeight="1" spans="6:7">
      <c r="F5713" s="385"/>
      <c r="G5713" s="232"/>
    </row>
    <row r="5714" s="379" customFormat="1" customHeight="1" spans="6:7">
      <c r="F5714" s="385"/>
      <c r="G5714" s="232"/>
    </row>
    <row r="5715" s="379" customFormat="1" customHeight="1" spans="6:7">
      <c r="F5715" s="385"/>
      <c r="G5715" s="232"/>
    </row>
    <row r="5716" s="379" customFormat="1" customHeight="1" spans="6:7">
      <c r="F5716" s="385"/>
      <c r="G5716" s="232"/>
    </row>
    <row r="5717" s="379" customFormat="1" customHeight="1" spans="6:7">
      <c r="F5717" s="385"/>
      <c r="G5717" s="232"/>
    </row>
    <row r="5718" s="379" customFormat="1" customHeight="1" spans="6:7">
      <c r="F5718" s="385"/>
      <c r="G5718" s="232"/>
    </row>
    <row r="5719" s="379" customFormat="1" customHeight="1" spans="6:7">
      <c r="F5719" s="385"/>
      <c r="G5719" s="232"/>
    </row>
    <row r="5720" s="379" customFormat="1" customHeight="1" spans="6:7">
      <c r="F5720" s="385"/>
      <c r="G5720" s="232"/>
    </row>
    <row r="5721" s="379" customFormat="1" customHeight="1" spans="6:7">
      <c r="F5721" s="385"/>
      <c r="G5721" s="232"/>
    </row>
    <row r="5722" s="379" customFormat="1" customHeight="1" spans="6:7">
      <c r="F5722" s="385"/>
      <c r="G5722" s="232"/>
    </row>
    <row r="5723" s="379" customFormat="1" customHeight="1" spans="6:7">
      <c r="F5723" s="385"/>
      <c r="G5723" s="232"/>
    </row>
    <row r="5724" s="379" customFormat="1" customHeight="1" spans="6:7">
      <c r="F5724" s="385"/>
      <c r="G5724" s="232"/>
    </row>
    <row r="5725" s="379" customFormat="1" customHeight="1" spans="6:7">
      <c r="F5725" s="385"/>
      <c r="G5725" s="232"/>
    </row>
    <row r="5726" s="379" customFormat="1" customHeight="1" spans="6:7">
      <c r="F5726" s="385"/>
      <c r="G5726" s="232"/>
    </row>
    <row r="5727" s="379" customFormat="1" customHeight="1" spans="6:7">
      <c r="F5727" s="385"/>
      <c r="G5727" s="232"/>
    </row>
    <row r="5728" s="379" customFormat="1" customHeight="1" spans="6:7">
      <c r="F5728" s="385"/>
      <c r="G5728" s="232"/>
    </row>
    <row r="5729" s="379" customFormat="1" customHeight="1" spans="6:7">
      <c r="F5729" s="385"/>
      <c r="G5729" s="232"/>
    </row>
    <row r="5730" s="379" customFormat="1" customHeight="1" spans="6:7">
      <c r="F5730" s="385"/>
      <c r="G5730" s="232"/>
    </row>
    <row r="5731" s="379" customFormat="1" customHeight="1" spans="6:7">
      <c r="F5731" s="385"/>
      <c r="G5731" s="232"/>
    </row>
    <row r="5732" s="379" customFormat="1" customHeight="1" spans="6:7">
      <c r="F5732" s="385"/>
      <c r="G5732" s="232"/>
    </row>
    <row r="5733" s="379" customFormat="1" customHeight="1" spans="6:7">
      <c r="F5733" s="385"/>
      <c r="G5733" s="232"/>
    </row>
    <row r="5734" s="379" customFormat="1" customHeight="1" spans="6:7">
      <c r="F5734" s="385"/>
      <c r="G5734" s="232"/>
    </row>
    <row r="5735" s="379" customFormat="1" customHeight="1" spans="6:7">
      <c r="F5735" s="385"/>
      <c r="G5735" s="232"/>
    </row>
    <row r="5736" s="379" customFormat="1" customHeight="1" spans="6:7">
      <c r="F5736" s="385"/>
      <c r="G5736" s="232"/>
    </row>
    <row r="5737" s="379" customFormat="1" customHeight="1" spans="6:7">
      <c r="F5737" s="385"/>
      <c r="G5737" s="232"/>
    </row>
    <row r="5738" s="379" customFormat="1" customHeight="1" spans="6:7">
      <c r="F5738" s="385"/>
      <c r="G5738" s="232"/>
    </row>
    <row r="5739" s="379" customFormat="1" customHeight="1" spans="6:7">
      <c r="F5739" s="385"/>
      <c r="G5739" s="232"/>
    </row>
    <row r="5740" s="379" customFormat="1" customHeight="1" spans="6:7">
      <c r="F5740" s="385"/>
      <c r="G5740" s="232"/>
    </row>
    <row r="5741" s="379" customFormat="1" customHeight="1" spans="6:7">
      <c r="F5741" s="385"/>
      <c r="G5741" s="232"/>
    </row>
    <row r="5742" s="379" customFormat="1" customHeight="1" spans="6:7">
      <c r="F5742" s="385"/>
      <c r="G5742" s="232"/>
    </row>
    <row r="5743" s="379" customFormat="1" customHeight="1" spans="6:7">
      <c r="F5743" s="385"/>
      <c r="G5743" s="232"/>
    </row>
    <row r="5744" s="379" customFormat="1" customHeight="1" spans="6:7">
      <c r="F5744" s="385"/>
      <c r="G5744" s="232"/>
    </row>
    <row r="5745" s="379" customFormat="1" customHeight="1" spans="6:7">
      <c r="F5745" s="385"/>
      <c r="G5745" s="232"/>
    </row>
    <row r="5746" s="379" customFormat="1" customHeight="1" spans="6:7">
      <c r="F5746" s="385"/>
      <c r="G5746" s="232"/>
    </row>
    <row r="5747" s="379" customFormat="1" customHeight="1" spans="6:7">
      <c r="F5747" s="385"/>
      <c r="G5747" s="232"/>
    </row>
    <row r="5748" s="379" customFormat="1" customHeight="1" spans="6:7">
      <c r="F5748" s="385"/>
      <c r="G5748" s="232"/>
    </row>
    <row r="5749" s="379" customFormat="1" customHeight="1" spans="6:7">
      <c r="F5749" s="385"/>
      <c r="G5749" s="232"/>
    </row>
    <row r="5750" s="379" customFormat="1" customHeight="1" spans="6:7">
      <c r="F5750" s="385"/>
      <c r="G5750" s="232"/>
    </row>
    <row r="5751" s="379" customFormat="1" customHeight="1" spans="6:7">
      <c r="F5751" s="385"/>
      <c r="G5751" s="232"/>
    </row>
    <row r="5752" s="379" customFormat="1" customHeight="1" spans="6:7">
      <c r="F5752" s="385"/>
      <c r="G5752" s="232"/>
    </row>
    <row r="5753" s="379" customFormat="1" customHeight="1" spans="6:7">
      <c r="F5753" s="385"/>
      <c r="G5753" s="232"/>
    </row>
    <row r="5754" s="379" customFormat="1" customHeight="1" spans="6:7">
      <c r="F5754" s="385"/>
      <c r="G5754" s="232"/>
    </row>
    <row r="5755" s="379" customFormat="1" customHeight="1" spans="6:7">
      <c r="F5755" s="385"/>
      <c r="G5755" s="232"/>
    </row>
    <row r="5756" s="379" customFormat="1" customHeight="1" spans="6:7">
      <c r="F5756" s="385"/>
      <c r="G5756" s="232"/>
    </row>
    <row r="5757" s="379" customFormat="1" customHeight="1" spans="6:7">
      <c r="F5757" s="385"/>
      <c r="G5757" s="232"/>
    </row>
    <row r="5758" s="379" customFormat="1" customHeight="1" spans="6:7">
      <c r="F5758" s="385"/>
      <c r="G5758" s="232"/>
    </row>
    <row r="5759" s="379" customFormat="1" customHeight="1" spans="6:7">
      <c r="F5759" s="385"/>
      <c r="G5759" s="232"/>
    </row>
    <row r="5760" s="379" customFormat="1" customHeight="1" spans="6:7">
      <c r="F5760" s="385"/>
      <c r="G5760" s="232"/>
    </row>
    <row r="5761" s="379" customFormat="1" customHeight="1" spans="6:7">
      <c r="F5761" s="385"/>
      <c r="G5761" s="232"/>
    </row>
    <row r="5762" s="379" customFormat="1" customHeight="1" spans="6:7">
      <c r="F5762" s="385"/>
      <c r="G5762" s="232"/>
    </row>
    <row r="5763" s="379" customFormat="1" customHeight="1" spans="6:7">
      <c r="F5763" s="385"/>
      <c r="G5763" s="232"/>
    </row>
    <row r="5764" s="379" customFormat="1" customHeight="1" spans="6:7">
      <c r="F5764" s="385"/>
      <c r="G5764" s="232"/>
    </row>
    <row r="5765" s="379" customFormat="1" customHeight="1" spans="6:7">
      <c r="F5765" s="385"/>
      <c r="G5765" s="232"/>
    </row>
    <row r="5766" s="379" customFormat="1" customHeight="1" spans="6:7">
      <c r="F5766" s="385"/>
      <c r="G5766" s="232"/>
    </row>
    <row r="5767" s="379" customFormat="1" customHeight="1" spans="6:7">
      <c r="F5767" s="385"/>
      <c r="G5767" s="232"/>
    </row>
    <row r="5768" s="379" customFormat="1" customHeight="1" spans="6:7">
      <c r="F5768" s="385"/>
      <c r="G5768" s="232"/>
    </row>
    <row r="5769" s="379" customFormat="1" customHeight="1" spans="6:7">
      <c r="F5769" s="385"/>
      <c r="G5769" s="232"/>
    </row>
    <row r="5770" s="379" customFormat="1" customHeight="1" spans="6:7">
      <c r="F5770" s="385"/>
      <c r="G5770" s="232"/>
    </row>
    <row r="5771" s="379" customFormat="1" customHeight="1" spans="6:7">
      <c r="F5771" s="385"/>
      <c r="G5771" s="232"/>
    </row>
    <row r="5772" s="379" customFormat="1" customHeight="1" spans="6:7">
      <c r="F5772" s="385"/>
      <c r="G5772" s="232"/>
    </row>
    <row r="5773" s="379" customFormat="1" customHeight="1" spans="6:7">
      <c r="F5773" s="385"/>
      <c r="G5773" s="232"/>
    </row>
    <row r="5774" s="379" customFormat="1" customHeight="1" spans="6:7">
      <c r="F5774" s="385"/>
      <c r="G5774" s="232"/>
    </row>
    <row r="5775" s="379" customFormat="1" customHeight="1" spans="6:7">
      <c r="F5775" s="385"/>
      <c r="G5775" s="232"/>
    </row>
    <row r="5776" s="379" customFormat="1" customHeight="1" spans="6:7">
      <c r="F5776" s="385"/>
      <c r="G5776" s="232"/>
    </row>
    <row r="5777" s="379" customFormat="1" customHeight="1" spans="6:7">
      <c r="F5777" s="385"/>
      <c r="G5777" s="232"/>
    </row>
    <row r="5778" s="379" customFormat="1" customHeight="1" spans="6:7">
      <c r="F5778" s="385"/>
      <c r="G5778" s="232"/>
    </row>
    <row r="5779" s="379" customFormat="1" customHeight="1" spans="6:7">
      <c r="F5779" s="385"/>
      <c r="G5779" s="232"/>
    </row>
    <row r="5780" s="379" customFormat="1" customHeight="1" spans="6:7">
      <c r="F5780" s="385"/>
      <c r="G5780" s="232"/>
    </row>
    <row r="5781" s="379" customFormat="1" customHeight="1" spans="6:7">
      <c r="F5781" s="385"/>
      <c r="G5781" s="232"/>
    </row>
    <row r="5782" s="379" customFormat="1" customHeight="1" spans="6:7">
      <c r="F5782" s="385"/>
      <c r="G5782" s="232"/>
    </row>
    <row r="5783" s="379" customFormat="1" customHeight="1" spans="6:7">
      <c r="F5783" s="385"/>
      <c r="G5783" s="232"/>
    </row>
    <row r="5784" s="379" customFormat="1" customHeight="1" spans="6:7">
      <c r="F5784" s="385"/>
      <c r="G5784" s="232"/>
    </row>
    <row r="5785" s="379" customFormat="1" customHeight="1" spans="6:7">
      <c r="F5785" s="385"/>
      <c r="G5785" s="232"/>
    </row>
    <row r="5786" s="379" customFormat="1" customHeight="1" spans="6:7">
      <c r="F5786" s="385"/>
      <c r="G5786" s="232"/>
    </row>
    <row r="5787" s="379" customFormat="1" customHeight="1" spans="6:7">
      <c r="F5787" s="385"/>
      <c r="G5787" s="232"/>
    </row>
    <row r="5788" s="379" customFormat="1" customHeight="1" spans="6:7">
      <c r="F5788" s="385"/>
      <c r="G5788" s="232"/>
    </row>
    <row r="5789" s="379" customFormat="1" customHeight="1" spans="6:7">
      <c r="F5789" s="385"/>
      <c r="G5789" s="232"/>
    </row>
    <row r="5790" s="379" customFormat="1" customHeight="1" spans="6:7">
      <c r="F5790" s="385"/>
      <c r="G5790" s="232"/>
    </row>
    <row r="5791" s="379" customFormat="1" customHeight="1" spans="6:7">
      <c r="F5791" s="385"/>
      <c r="G5791" s="232"/>
    </row>
    <row r="5792" s="379" customFormat="1" customHeight="1" spans="6:7">
      <c r="F5792" s="385"/>
      <c r="G5792" s="232"/>
    </row>
    <row r="5793" s="379" customFormat="1" customHeight="1" spans="6:7">
      <c r="F5793" s="385"/>
      <c r="G5793" s="232"/>
    </row>
    <row r="5794" s="379" customFormat="1" customHeight="1" spans="6:7">
      <c r="F5794" s="385"/>
      <c r="G5794" s="232"/>
    </row>
    <row r="5795" s="379" customFormat="1" customHeight="1" spans="6:7">
      <c r="F5795" s="385"/>
      <c r="G5795" s="232"/>
    </row>
    <row r="5796" s="379" customFormat="1" customHeight="1" spans="6:7">
      <c r="F5796" s="385"/>
      <c r="G5796" s="232"/>
    </row>
    <row r="5797" s="379" customFormat="1" customHeight="1" spans="6:7">
      <c r="F5797" s="385"/>
      <c r="G5797" s="232"/>
    </row>
    <row r="5798" s="379" customFormat="1" customHeight="1" spans="6:7">
      <c r="F5798" s="385"/>
      <c r="G5798" s="232"/>
    </row>
    <row r="5799" s="379" customFormat="1" customHeight="1" spans="6:7">
      <c r="F5799" s="385"/>
      <c r="G5799" s="232"/>
    </row>
    <row r="5800" s="379" customFormat="1" customHeight="1" spans="6:7">
      <c r="F5800" s="385"/>
      <c r="G5800" s="232"/>
    </row>
    <row r="5801" s="379" customFormat="1" customHeight="1" spans="6:7">
      <c r="F5801" s="385"/>
      <c r="G5801" s="232"/>
    </row>
    <row r="5802" s="379" customFormat="1" customHeight="1" spans="6:7">
      <c r="F5802" s="385"/>
      <c r="G5802" s="232"/>
    </row>
    <row r="5803" s="379" customFormat="1" customHeight="1" spans="6:7">
      <c r="F5803" s="385"/>
      <c r="G5803" s="232"/>
    </row>
    <row r="5804" s="379" customFormat="1" customHeight="1" spans="6:7">
      <c r="F5804" s="385"/>
      <c r="G5804" s="232"/>
    </row>
    <row r="5805" s="379" customFormat="1" customHeight="1" spans="6:7">
      <c r="F5805" s="385"/>
      <c r="G5805" s="232"/>
    </row>
    <row r="5806" s="379" customFormat="1" customHeight="1" spans="6:7">
      <c r="F5806" s="385"/>
      <c r="G5806" s="232"/>
    </row>
    <row r="5807" s="379" customFormat="1" customHeight="1" spans="6:7">
      <c r="F5807" s="385"/>
      <c r="G5807" s="232"/>
    </row>
    <row r="5808" s="379" customFormat="1" customHeight="1" spans="6:7">
      <c r="F5808" s="385"/>
      <c r="G5808" s="232"/>
    </row>
    <row r="5809" s="379" customFormat="1" customHeight="1" spans="6:7">
      <c r="F5809" s="385"/>
      <c r="G5809" s="232"/>
    </row>
    <row r="5810" s="379" customFormat="1" customHeight="1" spans="6:7">
      <c r="F5810" s="385"/>
      <c r="G5810" s="232"/>
    </row>
    <row r="5811" s="379" customFormat="1" customHeight="1" spans="6:7">
      <c r="F5811" s="385"/>
      <c r="G5811" s="232"/>
    </row>
    <row r="5812" s="379" customFormat="1" customHeight="1" spans="6:7">
      <c r="F5812" s="385"/>
      <c r="G5812" s="232"/>
    </row>
    <row r="5813" s="379" customFormat="1" customHeight="1" spans="6:7">
      <c r="F5813" s="385"/>
      <c r="G5813" s="232"/>
    </row>
    <row r="5814" s="379" customFormat="1" customHeight="1" spans="6:7">
      <c r="F5814" s="385"/>
      <c r="G5814" s="232"/>
    </row>
    <row r="5815" s="379" customFormat="1" customHeight="1" spans="6:7">
      <c r="F5815" s="385"/>
      <c r="G5815" s="232"/>
    </row>
    <row r="5816" s="379" customFormat="1" customHeight="1" spans="6:7">
      <c r="F5816" s="385"/>
      <c r="G5816" s="232"/>
    </row>
    <row r="5817" s="379" customFormat="1" customHeight="1" spans="6:7">
      <c r="F5817" s="385"/>
      <c r="G5817" s="232"/>
    </row>
    <row r="5818" s="379" customFormat="1" customHeight="1" spans="6:7">
      <c r="F5818" s="385"/>
      <c r="G5818" s="232"/>
    </row>
    <row r="5819" s="379" customFormat="1" customHeight="1" spans="6:7">
      <c r="F5819" s="385"/>
      <c r="G5819" s="232"/>
    </row>
    <row r="5820" s="379" customFormat="1" customHeight="1" spans="6:7">
      <c r="F5820" s="385"/>
      <c r="G5820" s="232"/>
    </row>
    <row r="5821" s="379" customFormat="1" customHeight="1" spans="6:7">
      <c r="F5821" s="385"/>
      <c r="G5821" s="232"/>
    </row>
    <row r="5822" s="379" customFormat="1" customHeight="1" spans="6:7">
      <c r="F5822" s="385"/>
      <c r="G5822" s="232"/>
    </row>
    <row r="5823" s="379" customFormat="1" customHeight="1" spans="6:7">
      <c r="F5823" s="385"/>
      <c r="G5823" s="232"/>
    </row>
    <row r="5824" s="379" customFormat="1" customHeight="1" spans="6:7">
      <c r="F5824" s="385"/>
      <c r="G5824" s="232"/>
    </row>
    <row r="5825" s="379" customFormat="1" customHeight="1" spans="6:7">
      <c r="F5825" s="385"/>
      <c r="G5825" s="232"/>
    </row>
    <row r="5826" s="379" customFormat="1" customHeight="1" spans="6:7">
      <c r="F5826" s="385"/>
      <c r="G5826" s="232"/>
    </row>
    <row r="5827" s="379" customFormat="1" customHeight="1" spans="6:7">
      <c r="F5827" s="385"/>
      <c r="G5827" s="232"/>
    </row>
    <row r="5828" s="379" customFormat="1" customHeight="1" spans="6:7">
      <c r="F5828" s="385"/>
      <c r="G5828" s="232"/>
    </row>
    <row r="5829" s="379" customFormat="1" customHeight="1" spans="6:7">
      <c r="F5829" s="385"/>
      <c r="G5829" s="232"/>
    </row>
    <row r="5830" s="379" customFormat="1" customHeight="1" spans="6:7">
      <c r="F5830" s="385"/>
      <c r="G5830" s="232"/>
    </row>
    <row r="5831" s="379" customFormat="1" customHeight="1" spans="6:7">
      <c r="F5831" s="385"/>
      <c r="G5831" s="232"/>
    </row>
    <row r="5832" s="379" customFormat="1" customHeight="1" spans="6:7">
      <c r="F5832" s="385"/>
      <c r="G5832" s="232"/>
    </row>
    <row r="5833" s="379" customFormat="1" customHeight="1" spans="6:7">
      <c r="F5833" s="385"/>
      <c r="G5833" s="232"/>
    </row>
    <row r="5834" s="379" customFormat="1" customHeight="1" spans="6:7">
      <c r="F5834" s="385"/>
      <c r="G5834" s="232"/>
    </row>
    <row r="5835" s="379" customFormat="1" customHeight="1" spans="6:7">
      <c r="F5835" s="385"/>
      <c r="G5835" s="232"/>
    </row>
    <row r="5836" s="379" customFormat="1" customHeight="1" spans="6:7">
      <c r="F5836" s="385"/>
      <c r="G5836" s="232"/>
    </row>
    <row r="5837" s="379" customFormat="1" customHeight="1" spans="6:7">
      <c r="F5837" s="385"/>
      <c r="G5837" s="232"/>
    </row>
    <row r="5838" s="379" customFormat="1" customHeight="1" spans="6:7">
      <c r="F5838" s="385"/>
      <c r="G5838" s="232"/>
    </row>
    <row r="5839" s="379" customFormat="1" customHeight="1" spans="6:7">
      <c r="F5839" s="385"/>
      <c r="G5839" s="232"/>
    </row>
    <row r="5840" s="379" customFormat="1" customHeight="1" spans="6:7">
      <c r="F5840" s="385"/>
      <c r="G5840" s="232"/>
    </row>
    <row r="5841" s="379" customFormat="1" customHeight="1" spans="6:7">
      <c r="F5841" s="385"/>
      <c r="G5841" s="232"/>
    </row>
    <row r="5842" s="379" customFormat="1" customHeight="1" spans="6:7">
      <c r="F5842" s="385"/>
      <c r="G5842" s="232"/>
    </row>
    <row r="5843" s="379" customFormat="1" customHeight="1" spans="6:7">
      <c r="F5843" s="385"/>
      <c r="G5843" s="232"/>
    </row>
    <row r="5844" s="379" customFormat="1" customHeight="1" spans="6:7">
      <c r="F5844" s="385"/>
      <c r="G5844" s="232"/>
    </row>
    <row r="5845" s="379" customFormat="1" customHeight="1" spans="6:7">
      <c r="F5845" s="385"/>
      <c r="G5845" s="232"/>
    </row>
    <row r="5846" s="379" customFormat="1" customHeight="1" spans="6:7">
      <c r="F5846" s="385"/>
      <c r="G5846" s="232"/>
    </row>
    <row r="5847" s="379" customFormat="1" customHeight="1" spans="6:7">
      <c r="F5847" s="385"/>
      <c r="G5847" s="232"/>
    </row>
    <row r="5848" s="379" customFormat="1" customHeight="1" spans="6:7">
      <c r="F5848" s="385"/>
      <c r="G5848" s="232"/>
    </row>
    <row r="5849" s="379" customFormat="1" customHeight="1" spans="6:7">
      <c r="F5849" s="385"/>
      <c r="G5849" s="232"/>
    </row>
    <row r="5850" s="379" customFormat="1" customHeight="1" spans="6:7">
      <c r="F5850" s="385"/>
      <c r="G5850" s="232"/>
    </row>
    <row r="5851" s="379" customFormat="1" customHeight="1" spans="6:7">
      <c r="F5851" s="385"/>
      <c r="G5851" s="232"/>
    </row>
    <row r="5852" s="379" customFormat="1" customHeight="1" spans="6:7">
      <c r="F5852" s="385"/>
      <c r="G5852" s="232"/>
    </row>
    <row r="5853" s="379" customFormat="1" customHeight="1" spans="6:7">
      <c r="F5853" s="385"/>
      <c r="G5853" s="232"/>
    </row>
    <row r="5854" s="379" customFormat="1" customHeight="1" spans="6:7">
      <c r="F5854" s="385"/>
      <c r="G5854" s="232"/>
    </row>
    <row r="5855" s="379" customFormat="1" customHeight="1" spans="6:7">
      <c r="F5855" s="385"/>
      <c r="G5855" s="232"/>
    </row>
    <row r="5856" s="379" customFormat="1" customHeight="1" spans="6:7">
      <c r="F5856" s="385"/>
      <c r="G5856" s="232"/>
    </row>
    <row r="5857" s="379" customFormat="1" customHeight="1" spans="6:7">
      <c r="F5857" s="385"/>
      <c r="G5857" s="232"/>
    </row>
    <row r="5858" s="379" customFormat="1" customHeight="1" spans="6:7">
      <c r="F5858" s="385"/>
      <c r="G5858" s="232"/>
    </row>
    <row r="5859" s="379" customFormat="1" customHeight="1" spans="6:7">
      <c r="F5859" s="385"/>
      <c r="G5859" s="232"/>
    </row>
    <row r="5860" s="379" customFormat="1" customHeight="1" spans="6:7">
      <c r="F5860" s="385"/>
      <c r="G5860" s="232"/>
    </row>
    <row r="5861" s="379" customFormat="1" customHeight="1" spans="6:7">
      <c r="F5861" s="385"/>
      <c r="G5861" s="232"/>
    </row>
    <row r="5862" s="379" customFormat="1" customHeight="1" spans="6:7">
      <c r="F5862" s="385"/>
      <c r="G5862" s="232"/>
    </row>
    <row r="5863" s="379" customFormat="1" customHeight="1" spans="6:7">
      <c r="F5863" s="385"/>
      <c r="G5863" s="232"/>
    </row>
    <row r="5864" s="379" customFormat="1" customHeight="1" spans="6:7">
      <c r="F5864" s="385"/>
      <c r="G5864" s="232"/>
    </row>
    <row r="5865" s="379" customFormat="1" customHeight="1" spans="6:7">
      <c r="F5865" s="385"/>
      <c r="G5865" s="232"/>
    </row>
    <row r="5866" s="379" customFormat="1" customHeight="1" spans="6:7">
      <c r="F5866" s="385"/>
      <c r="G5866" s="232"/>
    </row>
    <row r="5867" s="379" customFormat="1" customHeight="1" spans="6:7">
      <c r="F5867" s="385"/>
      <c r="G5867" s="232"/>
    </row>
    <row r="5868" s="379" customFormat="1" customHeight="1" spans="6:7">
      <c r="F5868" s="385"/>
      <c r="G5868" s="232"/>
    </row>
    <row r="5869" s="379" customFormat="1" customHeight="1" spans="6:7">
      <c r="F5869" s="385"/>
      <c r="G5869" s="232"/>
    </row>
    <row r="5870" s="379" customFormat="1" customHeight="1" spans="6:7">
      <c r="F5870" s="385"/>
      <c r="G5870" s="232"/>
    </row>
    <row r="5871" s="379" customFormat="1" customHeight="1" spans="6:7">
      <c r="F5871" s="385"/>
      <c r="G5871" s="232"/>
    </row>
    <row r="5872" s="379" customFormat="1" customHeight="1" spans="6:7">
      <c r="F5872" s="385"/>
      <c r="G5872" s="232"/>
    </row>
    <row r="5873" s="379" customFormat="1" customHeight="1" spans="6:7">
      <c r="F5873" s="385"/>
      <c r="G5873" s="232"/>
    </row>
    <row r="5874" s="379" customFormat="1" customHeight="1" spans="6:7">
      <c r="F5874" s="385"/>
      <c r="G5874" s="232"/>
    </row>
    <row r="5875" s="379" customFormat="1" customHeight="1" spans="6:7">
      <c r="F5875" s="385"/>
      <c r="G5875" s="232"/>
    </row>
    <row r="5876" s="379" customFormat="1" customHeight="1" spans="6:7">
      <c r="F5876" s="385"/>
      <c r="G5876" s="232"/>
    </row>
    <row r="5877" s="379" customFormat="1" customHeight="1" spans="6:7">
      <c r="F5877" s="385"/>
      <c r="G5877" s="232"/>
    </row>
    <row r="5878" s="379" customFormat="1" customHeight="1" spans="6:7">
      <c r="F5878" s="385"/>
      <c r="G5878" s="232"/>
    </row>
    <row r="5879" s="379" customFormat="1" customHeight="1" spans="6:7">
      <c r="F5879" s="385"/>
      <c r="G5879" s="232"/>
    </row>
    <row r="5880" s="379" customFormat="1" customHeight="1" spans="6:7">
      <c r="F5880" s="385"/>
      <c r="G5880" s="232"/>
    </row>
    <row r="5881" s="379" customFormat="1" customHeight="1" spans="6:7">
      <c r="F5881" s="385"/>
      <c r="G5881" s="232"/>
    </row>
    <row r="5882" s="379" customFormat="1" customHeight="1" spans="6:7">
      <c r="F5882" s="385"/>
      <c r="G5882" s="232"/>
    </row>
    <row r="5883" s="379" customFormat="1" customHeight="1" spans="6:7">
      <c r="F5883" s="385"/>
      <c r="G5883" s="232"/>
    </row>
    <row r="5884" s="379" customFormat="1" customHeight="1" spans="6:7">
      <c r="F5884" s="385"/>
      <c r="G5884" s="232"/>
    </row>
    <row r="5885" s="379" customFormat="1" customHeight="1" spans="6:7">
      <c r="F5885" s="385"/>
      <c r="G5885" s="232"/>
    </row>
    <row r="5886" s="379" customFormat="1" customHeight="1" spans="6:7">
      <c r="F5886" s="385"/>
      <c r="G5886" s="232"/>
    </row>
    <row r="5887" s="379" customFormat="1" customHeight="1" spans="6:7">
      <c r="F5887" s="385"/>
      <c r="G5887" s="232"/>
    </row>
    <row r="5888" s="379" customFormat="1" customHeight="1" spans="6:7">
      <c r="F5888" s="385"/>
      <c r="G5888" s="232"/>
    </row>
    <row r="5889" s="379" customFormat="1" customHeight="1" spans="6:7">
      <c r="F5889" s="385"/>
      <c r="G5889" s="232"/>
    </row>
    <row r="5890" s="379" customFormat="1" customHeight="1" spans="6:7">
      <c r="F5890" s="385"/>
      <c r="G5890" s="232"/>
    </row>
    <row r="5891" s="379" customFormat="1" customHeight="1" spans="6:7">
      <c r="F5891" s="385"/>
      <c r="G5891" s="232"/>
    </row>
    <row r="5892" s="379" customFormat="1" customHeight="1" spans="6:7">
      <c r="F5892" s="385"/>
      <c r="G5892" s="232"/>
    </row>
    <row r="5893" s="379" customFormat="1" customHeight="1" spans="6:7">
      <c r="F5893" s="385"/>
      <c r="G5893" s="232"/>
    </row>
    <row r="5894" s="379" customFormat="1" customHeight="1" spans="6:7">
      <c r="F5894" s="385"/>
      <c r="G5894" s="232"/>
    </row>
    <row r="5895" s="379" customFormat="1" customHeight="1" spans="6:7">
      <c r="F5895" s="385"/>
      <c r="G5895" s="232"/>
    </row>
    <row r="5896" s="379" customFormat="1" customHeight="1" spans="6:7">
      <c r="F5896" s="385"/>
      <c r="G5896" s="232"/>
    </row>
    <row r="5897" s="379" customFormat="1" customHeight="1" spans="6:7">
      <c r="F5897" s="385"/>
      <c r="G5897" s="232"/>
    </row>
    <row r="5898" s="379" customFormat="1" customHeight="1" spans="6:7">
      <c r="F5898" s="385"/>
      <c r="G5898" s="232"/>
    </row>
    <row r="5899" s="379" customFormat="1" customHeight="1" spans="6:7">
      <c r="F5899" s="385"/>
      <c r="G5899" s="232"/>
    </row>
    <row r="5900" s="379" customFormat="1" customHeight="1" spans="6:7">
      <c r="F5900" s="385"/>
      <c r="G5900" s="232"/>
    </row>
    <row r="5901" s="379" customFormat="1" customHeight="1" spans="6:7">
      <c r="F5901" s="385"/>
      <c r="G5901" s="232"/>
    </row>
    <row r="5902" s="379" customFormat="1" customHeight="1" spans="6:7">
      <c r="F5902" s="385"/>
      <c r="G5902" s="232"/>
    </row>
    <row r="5903" s="379" customFormat="1" customHeight="1" spans="6:7">
      <c r="F5903" s="385"/>
      <c r="G5903" s="232"/>
    </row>
    <row r="5904" s="379" customFormat="1" customHeight="1" spans="6:7">
      <c r="F5904" s="385"/>
      <c r="G5904" s="232"/>
    </row>
    <row r="5905" s="379" customFormat="1" customHeight="1" spans="6:7">
      <c r="F5905" s="385"/>
      <c r="G5905" s="232"/>
    </row>
    <row r="5906" s="379" customFormat="1" customHeight="1" spans="6:7">
      <c r="F5906" s="385"/>
      <c r="G5906" s="232"/>
    </row>
    <row r="5907" s="379" customFormat="1" customHeight="1" spans="6:7">
      <c r="F5907" s="385"/>
      <c r="G5907" s="232"/>
    </row>
    <row r="5908" s="379" customFormat="1" customHeight="1" spans="6:7">
      <c r="F5908" s="385"/>
      <c r="G5908" s="232"/>
    </row>
    <row r="5909" s="379" customFormat="1" customHeight="1" spans="6:7">
      <c r="F5909" s="385"/>
      <c r="G5909" s="232"/>
    </row>
    <row r="5910" s="379" customFormat="1" customHeight="1" spans="6:7">
      <c r="F5910" s="385"/>
      <c r="G5910" s="232"/>
    </row>
    <row r="5911" s="379" customFormat="1" customHeight="1" spans="6:7">
      <c r="F5911" s="385"/>
      <c r="G5911" s="232"/>
    </row>
    <row r="5912" s="379" customFormat="1" customHeight="1" spans="6:7">
      <c r="F5912" s="385"/>
      <c r="G5912" s="232"/>
    </row>
    <row r="5913" s="379" customFormat="1" customHeight="1" spans="6:7">
      <c r="F5913" s="385"/>
      <c r="G5913" s="232"/>
    </row>
    <row r="5914" s="379" customFormat="1" customHeight="1" spans="6:7">
      <c r="F5914" s="385"/>
      <c r="G5914" s="232"/>
    </row>
    <row r="5915" s="379" customFormat="1" customHeight="1" spans="6:7">
      <c r="F5915" s="385"/>
      <c r="G5915" s="232"/>
    </row>
    <row r="5916" s="379" customFormat="1" customHeight="1" spans="6:7">
      <c r="F5916" s="385"/>
      <c r="G5916" s="232"/>
    </row>
    <row r="5917" s="379" customFormat="1" customHeight="1" spans="6:7">
      <c r="F5917" s="385"/>
      <c r="G5917" s="232"/>
    </row>
    <row r="5918" s="379" customFormat="1" customHeight="1" spans="6:7">
      <c r="F5918" s="385"/>
      <c r="G5918" s="232"/>
    </row>
    <row r="5919" s="379" customFormat="1" customHeight="1" spans="6:7">
      <c r="F5919" s="385"/>
      <c r="G5919" s="232"/>
    </row>
    <row r="5920" s="379" customFormat="1" customHeight="1" spans="6:7">
      <c r="F5920" s="385"/>
      <c r="G5920" s="232"/>
    </row>
    <row r="5921" s="379" customFormat="1" customHeight="1" spans="6:7">
      <c r="F5921" s="385"/>
      <c r="G5921" s="232"/>
    </row>
    <row r="5922" s="379" customFormat="1" customHeight="1" spans="6:7">
      <c r="F5922" s="385"/>
      <c r="G5922" s="232"/>
    </row>
    <row r="5923" s="379" customFormat="1" customHeight="1" spans="6:7">
      <c r="F5923" s="385"/>
      <c r="G5923" s="232"/>
    </row>
    <row r="5924" s="379" customFormat="1" customHeight="1" spans="6:7">
      <c r="F5924" s="385"/>
      <c r="G5924" s="232"/>
    </row>
    <row r="5925" s="379" customFormat="1" customHeight="1" spans="6:7">
      <c r="F5925" s="385"/>
      <c r="G5925" s="232"/>
    </row>
    <row r="5926" s="379" customFormat="1" customHeight="1" spans="6:7">
      <c r="F5926" s="385"/>
      <c r="G5926" s="232"/>
    </row>
    <row r="5927" s="379" customFormat="1" customHeight="1" spans="6:7">
      <c r="F5927" s="385"/>
      <c r="G5927" s="232"/>
    </row>
    <row r="5928" s="379" customFormat="1" customHeight="1" spans="6:7">
      <c r="F5928" s="385"/>
      <c r="G5928" s="232"/>
    </row>
    <row r="5929" s="379" customFormat="1" customHeight="1" spans="6:7">
      <c r="F5929" s="385"/>
      <c r="G5929" s="232"/>
    </row>
    <row r="5930" s="379" customFormat="1" customHeight="1" spans="6:7">
      <c r="F5930" s="385"/>
      <c r="G5930" s="232"/>
    </row>
    <row r="5931" s="379" customFormat="1" customHeight="1" spans="6:7">
      <c r="F5931" s="385"/>
      <c r="G5931" s="232"/>
    </row>
    <row r="5932" s="379" customFormat="1" customHeight="1" spans="6:7">
      <c r="F5932" s="385"/>
      <c r="G5932" s="232"/>
    </row>
    <row r="5933" s="379" customFormat="1" customHeight="1" spans="6:7">
      <c r="F5933" s="385"/>
      <c r="G5933" s="232"/>
    </row>
    <row r="5934" s="379" customFormat="1" customHeight="1" spans="6:7">
      <c r="F5934" s="385"/>
      <c r="G5934" s="232"/>
    </row>
    <row r="5935" s="379" customFormat="1" customHeight="1" spans="6:7">
      <c r="F5935" s="385"/>
      <c r="G5935" s="232"/>
    </row>
    <row r="5936" s="379" customFormat="1" customHeight="1" spans="6:7">
      <c r="F5936" s="385"/>
      <c r="G5936" s="232"/>
    </row>
    <row r="5937" s="379" customFormat="1" customHeight="1" spans="6:7">
      <c r="F5937" s="385"/>
      <c r="G5937" s="232"/>
    </row>
    <row r="5938" s="379" customFormat="1" customHeight="1" spans="6:7">
      <c r="F5938" s="385"/>
      <c r="G5938" s="232"/>
    </row>
    <row r="5939" s="379" customFormat="1" customHeight="1" spans="6:7">
      <c r="F5939" s="385"/>
      <c r="G5939" s="232"/>
    </row>
    <row r="5940" s="379" customFormat="1" customHeight="1" spans="6:7">
      <c r="F5940" s="385"/>
      <c r="G5940" s="232"/>
    </row>
    <row r="5941" s="379" customFormat="1" customHeight="1" spans="6:7">
      <c r="F5941" s="385"/>
      <c r="G5941" s="232"/>
    </row>
    <row r="5942" s="379" customFormat="1" customHeight="1" spans="6:7">
      <c r="F5942" s="385"/>
      <c r="G5942" s="232"/>
    </row>
    <row r="5943" s="379" customFormat="1" customHeight="1" spans="6:7">
      <c r="F5943" s="385"/>
      <c r="G5943" s="232"/>
    </row>
    <row r="5944" s="379" customFormat="1" customHeight="1" spans="6:7">
      <c r="F5944" s="385"/>
      <c r="G5944" s="232"/>
    </row>
    <row r="5945" s="379" customFormat="1" customHeight="1" spans="6:7">
      <c r="F5945" s="385"/>
      <c r="G5945" s="232"/>
    </row>
    <row r="5946" s="379" customFormat="1" customHeight="1" spans="6:7">
      <c r="F5946" s="385"/>
      <c r="G5946" s="232"/>
    </row>
    <row r="5947" s="379" customFormat="1" customHeight="1" spans="6:7">
      <c r="F5947" s="385"/>
      <c r="G5947" s="232"/>
    </row>
    <row r="5948" s="379" customFormat="1" customHeight="1" spans="6:7">
      <c r="F5948" s="385"/>
      <c r="G5948" s="232"/>
    </row>
    <row r="5949" s="379" customFormat="1" customHeight="1" spans="6:7">
      <c r="F5949" s="385"/>
      <c r="G5949" s="232"/>
    </row>
    <row r="5950" s="379" customFormat="1" customHeight="1" spans="6:7">
      <c r="F5950" s="385"/>
      <c r="G5950" s="232"/>
    </row>
    <row r="5951" s="379" customFormat="1" customHeight="1" spans="6:7">
      <c r="F5951" s="385"/>
      <c r="G5951" s="232"/>
    </row>
    <row r="5952" s="379" customFormat="1" customHeight="1" spans="6:7">
      <c r="F5952" s="385"/>
      <c r="G5952" s="232"/>
    </row>
    <row r="5953" s="379" customFormat="1" customHeight="1" spans="6:7">
      <c r="F5953" s="385"/>
      <c r="G5953" s="232"/>
    </row>
    <row r="5954" s="379" customFormat="1" customHeight="1" spans="6:7">
      <c r="F5954" s="385"/>
      <c r="G5954" s="232"/>
    </row>
    <row r="5955" s="379" customFormat="1" customHeight="1" spans="6:7">
      <c r="F5955" s="385"/>
      <c r="G5955" s="232"/>
    </row>
    <row r="5956" s="379" customFormat="1" customHeight="1" spans="6:7">
      <c r="F5956" s="385"/>
      <c r="G5956" s="232"/>
    </row>
    <row r="5957" s="379" customFormat="1" customHeight="1" spans="6:7">
      <c r="F5957" s="385"/>
      <c r="G5957" s="232"/>
    </row>
    <row r="5958" s="379" customFormat="1" customHeight="1" spans="6:7">
      <c r="F5958" s="385"/>
      <c r="G5958" s="232"/>
    </row>
    <row r="5959" s="379" customFormat="1" customHeight="1" spans="6:7">
      <c r="F5959" s="385"/>
      <c r="G5959" s="232"/>
    </row>
    <row r="5960" s="379" customFormat="1" customHeight="1" spans="6:7">
      <c r="F5960" s="385"/>
      <c r="G5960" s="232"/>
    </row>
    <row r="5961" s="379" customFormat="1" customHeight="1" spans="6:7">
      <c r="F5961" s="385"/>
      <c r="G5961" s="232"/>
    </row>
    <row r="5962" s="379" customFormat="1" customHeight="1" spans="6:7">
      <c r="F5962" s="385"/>
      <c r="G5962" s="232"/>
    </row>
    <row r="5963" s="379" customFormat="1" customHeight="1" spans="6:7">
      <c r="F5963" s="385"/>
      <c r="G5963" s="232"/>
    </row>
    <row r="5964" s="379" customFormat="1" customHeight="1" spans="6:7">
      <c r="F5964" s="385"/>
      <c r="G5964" s="232"/>
    </row>
    <row r="5965" s="379" customFormat="1" customHeight="1" spans="6:7">
      <c r="F5965" s="385"/>
      <c r="G5965" s="232"/>
    </row>
    <row r="5966" s="379" customFormat="1" customHeight="1" spans="6:7">
      <c r="F5966" s="385"/>
      <c r="G5966" s="232"/>
    </row>
    <row r="5967" s="379" customFormat="1" customHeight="1" spans="6:7">
      <c r="F5967" s="385"/>
      <c r="G5967" s="232"/>
    </row>
    <row r="5968" s="379" customFormat="1" customHeight="1" spans="6:7">
      <c r="F5968" s="385"/>
      <c r="G5968" s="232"/>
    </row>
    <row r="5969" s="379" customFormat="1" customHeight="1" spans="6:7">
      <c r="F5969" s="385"/>
      <c r="G5969" s="232"/>
    </row>
    <row r="5970" s="379" customFormat="1" customHeight="1" spans="6:7">
      <c r="F5970" s="385"/>
      <c r="G5970" s="232"/>
    </row>
    <row r="5971" s="379" customFormat="1" customHeight="1" spans="6:7">
      <c r="F5971" s="385"/>
      <c r="G5971" s="232"/>
    </row>
    <row r="5972" s="379" customFormat="1" customHeight="1" spans="6:7">
      <c r="F5972" s="385"/>
      <c r="G5972" s="232"/>
    </row>
    <row r="5973" s="379" customFormat="1" customHeight="1" spans="6:7">
      <c r="F5973" s="385"/>
      <c r="G5973" s="232"/>
    </row>
    <row r="5974" s="379" customFormat="1" customHeight="1" spans="6:7">
      <c r="F5974" s="385"/>
      <c r="G5974" s="232"/>
    </row>
    <row r="5975" s="379" customFormat="1" customHeight="1" spans="6:7">
      <c r="F5975" s="385"/>
      <c r="G5975" s="232"/>
    </row>
    <row r="5976" s="379" customFormat="1" customHeight="1" spans="6:7">
      <c r="F5976" s="385"/>
      <c r="G5976" s="232"/>
    </row>
    <row r="5977" s="379" customFormat="1" customHeight="1" spans="6:7">
      <c r="F5977" s="385"/>
      <c r="G5977" s="232"/>
    </row>
    <row r="5978" s="379" customFormat="1" customHeight="1" spans="6:7">
      <c r="F5978" s="385"/>
      <c r="G5978" s="232"/>
    </row>
    <row r="5979" s="379" customFormat="1" customHeight="1" spans="6:7">
      <c r="F5979" s="385"/>
      <c r="G5979" s="232"/>
    </row>
    <row r="5980" s="379" customFormat="1" customHeight="1" spans="6:7">
      <c r="F5980" s="385"/>
      <c r="G5980" s="232"/>
    </row>
    <row r="5981" s="379" customFormat="1" customHeight="1" spans="6:7">
      <c r="F5981" s="385"/>
      <c r="G5981" s="232"/>
    </row>
    <row r="5982" s="379" customFormat="1" customHeight="1" spans="6:7">
      <c r="F5982" s="385"/>
      <c r="G5982" s="232"/>
    </row>
    <row r="5983" s="379" customFormat="1" customHeight="1" spans="6:7">
      <c r="F5983" s="385"/>
      <c r="G5983" s="232"/>
    </row>
    <row r="5984" s="379" customFormat="1" customHeight="1" spans="6:7">
      <c r="F5984" s="385"/>
      <c r="G5984" s="232"/>
    </row>
    <row r="5985" s="379" customFormat="1" customHeight="1" spans="6:7">
      <c r="F5985" s="385"/>
      <c r="G5985" s="232"/>
    </row>
    <row r="5986" s="379" customFormat="1" customHeight="1" spans="6:7">
      <c r="F5986" s="385"/>
      <c r="G5986" s="232"/>
    </row>
    <row r="5987" s="379" customFormat="1" customHeight="1" spans="6:7">
      <c r="F5987" s="385"/>
      <c r="G5987" s="232"/>
    </row>
    <row r="5988" s="379" customFormat="1" customHeight="1" spans="6:7">
      <c r="F5988" s="385"/>
      <c r="G5988" s="232"/>
    </row>
    <row r="5989" s="379" customFormat="1" customHeight="1" spans="6:7">
      <c r="F5989" s="385"/>
      <c r="G5989" s="232"/>
    </row>
    <row r="5990" s="379" customFormat="1" customHeight="1" spans="6:7">
      <c r="F5990" s="385"/>
      <c r="G5990" s="232"/>
    </row>
    <row r="5991" s="379" customFormat="1" customHeight="1" spans="6:7">
      <c r="F5991" s="385"/>
      <c r="G5991" s="232"/>
    </row>
    <row r="5992" s="379" customFormat="1" customHeight="1" spans="6:7">
      <c r="F5992" s="385"/>
      <c r="G5992" s="232"/>
    </row>
    <row r="5993" s="379" customFormat="1" customHeight="1" spans="6:7">
      <c r="F5993" s="385"/>
      <c r="G5993" s="232"/>
    </row>
    <row r="5994" s="379" customFormat="1" customHeight="1" spans="6:7">
      <c r="F5994" s="385"/>
      <c r="G5994" s="232"/>
    </row>
    <row r="5995" s="379" customFormat="1" customHeight="1" spans="6:7">
      <c r="F5995" s="385"/>
      <c r="G5995" s="232"/>
    </row>
    <row r="5996" s="379" customFormat="1" customHeight="1" spans="6:7">
      <c r="F5996" s="385"/>
      <c r="G5996" s="232"/>
    </row>
    <row r="5997" s="379" customFormat="1" customHeight="1" spans="6:7">
      <c r="F5997" s="385"/>
      <c r="G5997" s="232"/>
    </row>
    <row r="5998" s="379" customFormat="1" customHeight="1" spans="6:7">
      <c r="F5998" s="385"/>
      <c r="G5998" s="232"/>
    </row>
    <row r="5999" s="379" customFormat="1" customHeight="1" spans="6:7">
      <c r="F5999" s="385"/>
      <c r="G5999" s="232"/>
    </row>
    <row r="6000" s="379" customFormat="1" customHeight="1" spans="6:7">
      <c r="F6000" s="385"/>
      <c r="G6000" s="232"/>
    </row>
    <row r="6001" s="379" customFormat="1" customHeight="1" spans="6:7">
      <c r="F6001" s="385"/>
      <c r="G6001" s="232"/>
    </row>
    <row r="6002" s="379" customFormat="1" customHeight="1" spans="6:7">
      <c r="F6002" s="385"/>
      <c r="G6002" s="232"/>
    </row>
    <row r="6003" s="379" customFormat="1" customHeight="1" spans="6:7">
      <c r="F6003" s="385"/>
      <c r="G6003" s="232"/>
    </row>
    <row r="6004" s="379" customFormat="1" customHeight="1" spans="6:7">
      <c r="F6004" s="385"/>
      <c r="G6004" s="232"/>
    </row>
    <row r="6005" s="379" customFormat="1" customHeight="1" spans="6:7">
      <c r="F6005" s="385"/>
      <c r="G6005" s="232"/>
    </row>
    <row r="6006" s="379" customFormat="1" customHeight="1" spans="6:7">
      <c r="F6006" s="385"/>
      <c r="G6006" s="232"/>
    </row>
    <row r="6007" s="379" customFormat="1" customHeight="1" spans="6:7">
      <c r="F6007" s="385"/>
      <c r="G6007" s="232"/>
    </row>
    <row r="6008" s="379" customFormat="1" customHeight="1" spans="6:7">
      <c r="F6008" s="385"/>
      <c r="G6008" s="232"/>
    </row>
    <row r="6009" s="379" customFormat="1" customHeight="1" spans="6:7">
      <c r="F6009" s="385"/>
      <c r="G6009" s="232"/>
    </row>
    <row r="6010" s="379" customFormat="1" customHeight="1" spans="6:7">
      <c r="F6010" s="385"/>
      <c r="G6010" s="232"/>
    </row>
    <row r="6011" s="379" customFormat="1" customHeight="1" spans="6:7">
      <c r="F6011" s="385"/>
      <c r="G6011" s="232"/>
    </row>
    <row r="6012" s="379" customFormat="1" customHeight="1" spans="6:7">
      <c r="F6012" s="385"/>
      <c r="G6012" s="232"/>
    </row>
    <row r="6013" s="379" customFormat="1" customHeight="1" spans="6:7">
      <c r="F6013" s="385"/>
      <c r="G6013" s="232"/>
    </row>
    <row r="6014" s="379" customFormat="1" customHeight="1" spans="6:7">
      <c r="F6014" s="385"/>
      <c r="G6014" s="232"/>
    </row>
    <row r="6015" s="379" customFormat="1" customHeight="1" spans="6:7">
      <c r="F6015" s="385"/>
      <c r="G6015" s="232"/>
    </row>
    <row r="6016" s="379" customFormat="1" customHeight="1" spans="6:7">
      <c r="F6016" s="385"/>
      <c r="G6016" s="232"/>
    </row>
    <row r="6017" s="379" customFormat="1" customHeight="1" spans="6:7">
      <c r="F6017" s="385"/>
      <c r="G6017" s="232"/>
    </row>
    <row r="6018" s="379" customFormat="1" customHeight="1" spans="6:7">
      <c r="F6018" s="385"/>
      <c r="G6018" s="232"/>
    </row>
    <row r="6019" s="379" customFormat="1" customHeight="1" spans="6:7">
      <c r="F6019" s="385"/>
      <c r="G6019" s="232"/>
    </row>
    <row r="6020" s="379" customFormat="1" customHeight="1" spans="6:7">
      <c r="F6020" s="385"/>
      <c r="G6020" s="232"/>
    </row>
    <row r="6021" s="379" customFormat="1" customHeight="1" spans="6:7">
      <c r="F6021" s="385"/>
      <c r="G6021" s="232"/>
    </row>
    <row r="6022" s="379" customFormat="1" customHeight="1" spans="6:7">
      <c r="F6022" s="385"/>
      <c r="G6022" s="232"/>
    </row>
    <row r="6023" s="379" customFormat="1" customHeight="1" spans="6:7">
      <c r="F6023" s="385"/>
      <c r="G6023" s="232"/>
    </row>
    <row r="6024" s="379" customFormat="1" customHeight="1" spans="6:7">
      <c r="F6024" s="385"/>
      <c r="G6024" s="232"/>
    </row>
    <row r="6025" s="379" customFormat="1" customHeight="1" spans="6:7">
      <c r="F6025" s="385"/>
      <c r="G6025" s="232"/>
    </row>
    <row r="6026" s="379" customFormat="1" customHeight="1" spans="6:7">
      <c r="F6026" s="385"/>
      <c r="G6026" s="232"/>
    </row>
    <row r="6027" s="379" customFormat="1" customHeight="1" spans="6:7">
      <c r="F6027" s="385"/>
      <c r="G6027" s="232"/>
    </row>
    <row r="6028" s="379" customFormat="1" customHeight="1" spans="6:7">
      <c r="F6028" s="385"/>
      <c r="G6028" s="232"/>
    </row>
    <row r="6029" s="379" customFormat="1" customHeight="1" spans="6:7">
      <c r="F6029" s="385"/>
      <c r="G6029" s="232"/>
    </row>
    <row r="6030" s="379" customFormat="1" customHeight="1" spans="6:7">
      <c r="F6030" s="385"/>
      <c r="G6030" s="232"/>
    </row>
    <row r="6031" s="379" customFormat="1" customHeight="1" spans="6:7">
      <c r="F6031" s="385"/>
      <c r="G6031" s="232"/>
    </row>
    <row r="6032" s="379" customFormat="1" customHeight="1" spans="6:7">
      <c r="F6032" s="385"/>
      <c r="G6032" s="232"/>
    </row>
    <row r="6033" s="379" customFormat="1" customHeight="1" spans="6:7">
      <c r="F6033" s="385"/>
      <c r="G6033" s="232"/>
    </row>
    <row r="6034" s="379" customFormat="1" customHeight="1" spans="6:7">
      <c r="F6034" s="385"/>
      <c r="G6034" s="232"/>
    </row>
    <row r="6035" s="379" customFormat="1" customHeight="1" spans="6:7">
      <c r="F6035" s="385"/>
      <c r="G6035" s="232"/>
    </row>
    <row r="6036" s="379" customFormat="1" customHeight="1" spans="6:7">
      <c r="F6036" s="385"/>
      <c r="G6036" s="232"/>
    </row>
    <row r="6037" s="379" customFormat="1" customHeight="1" spans="6:7">
      <c r="F6037" s="385"/>
      <c r="G6037" s="232"/>
    </row>
    <row r="6038" s="379" customFormat="1" customHeight="1" spans="6:7">
      <c r="F6038" s="385"/>
      <c r="G6038" s="232"/>
    </row>
    <row r="6039" s="379" customFormat="1" customHeight="1" spans="6:7">
      <c r="F6039" s="385"/>
      <c r="G6039" s="232"/>
    </row>
    <row r="6040" s="379" customFormat="1" customHeight="1" spans="6:7">
      <c r="F6040" s="385"/>
      <c r="G6040" s="232"/>
    </row>
    <row r="6041" s="379" customFormat="1" customHeight="1" spans="6:7">
      <c r="F6041" s="385"/>
      <c r="G6041" s="232"/>
    </row>
    <row r="6042" s="379" customFormat="1" customHeight="1" spans="6:7">
      <c r="F6042" s="385"/>
      <c r="G6042" s="232"/>
    </row>
    <row r="6043" s="379" customFormat="1" customHeight="1" spans="6:7">
      <c r="F6043" s="385"/>
      <c r="G6043" s="232"/>
    </row>
    <row r="6044" s="379" customFormat="1" customHeight="1" spans="6:7">
      <c r="F6044" s="385"/>
      <c r="G6044" s="232"/>
    </row>
    <row r="6045" s="379" customFormat="1" customHeight="1" spans="6:7">
      <c r="F6045" s="385"/>
      <c r="G6045" s="232"/>
    </row>
    <row r="6046" s="379" customFormat="1" customHeight="1" spans="6:7">
      <c r="F6046" s="385"/>
      <c r="G6046" s="232"/>
    </row>
    <row r="6047" s="379" customFormat="1" customHeight="1" spans="6:7">
      <c r="F6047" s="385"/>
      <c r="G6047" s="232"/>
    </row>
    <row r="6048" s="379" customFormat="1" customHeight="1" spans="6:7">
      <c r="F6048" s="385"/>
      <c r="G6048" s="232"/>
    </row>
    <row r="6049" s="379" customFormat="1" customHeight="1" spans="6:7">
      <c r="F6049" s="385"/>
      <c r="G6049" s="232"/>
    </row>
    <row r="6050" s="379" customFormat="1" customHeight="1" spans="6:7">
      <c r="F6050" s="385"/>
      <c r="G6050" s="232"/>
    </row>
    <row r="6051" s="379" customFormat="1" customHeight="1" spans="6:7">
      <c r="F6051" s="385"/>
      <c r="G6051" s="232"/>
    </row>
    <row r="6052" s="379" customFormat="1" customHeight="1" spans="6:7">
      <c r="F6052" s="385"/>
      <c r="G6052" s="232"/>
    </row>
    <row r="6053" s="379" customFormat="1" customHeight="1" spans="6:7">
      <c r="F6053" s="385"/>
      <c r="G6053" s="232"/>
    </row>
    <row r="6054" s="379" customFormat="1" customHeight="1" spans="6:7">
      <c r="F6054" s="385"/>
      <c r="G6054" s="232"/>
    </row>
    <row r="6055" s="379" customFormat="1" customHeight="1" spans="6:7">
      <c r="F6055" s="385"/>
      <c r="G6055" s="232"/>
    </row>
    <row r="6056" s="379" customFormat="1" customHeight="1" spans="6:7">
      <c r="F6056" s="385"/>
      <c r="G6056" s="232"/>
    </row>
    <row r="6057" s="379" customFormat="1" customHeight="1" spans="6:7">
      <c r="F6057" s="385"/>
      <c r="G6057" s="232"/>
    </row>
    <row r="6058" s="379" customFormat="1" customHeight="1" spans="6:7">
      <c r="F6058" s="385"/>
      <c r="G6058" s="232"/>
    </row>
    <row r="6059" s="379" customFormat="1" customHeight="1" spans="6:7">
      <c r="F6059" s="385"/>
      <c r="G6059" s="232"/>
    </row>
    <row r="6060" s="379" customFormat="1" customHeight="1" spans="6:7">
      <c r="F6060" s="385"/>
      <c r="G6060" s="232"/>
    </row>
    <row r="6061" s="379" customFormat="1" customHeight="1" spans="6:7">
      <c r="F6061" s="385"/>
      <c r="G6061" s="232"/>
    </row>
    <row r="6062" s="379" customFormat="1" customHeight="1" spans="6:7">
      <c r="F6062" s="385"/>
      <c r="G6062" s="232"/>
    </row>
    <row r="6063" s="379" customFormat="1" customHeight="1" spans="6:7">
      <c r="F6063" s="385"/>
      <c r="G6063" s="232"/>
    </row>
    <row r="6064" s="379" customFormat="1" customHeight="1" spans="6:7">
      <c r="F6064" s="385"/>
      <c r="G6064" s="232"/>
    </row>
    <row r="6065" s="379" customFormat="1" customHeight="1" spans="6:7">
      <c r="F6065" s="385"/>
      <c r="G6065" s="232"/>
    </row>
    <row r="6066" s="379" customFormat="1" customHeight="1" spans="6:7">
      <c r="F6066" s="385"/>
      <c r="G6066" s="232"/>
    </row>
    <row r="6067" s="379" customFormat="1" customHeight="1" spans="6:7">
      <c r="F6067" s="385"/>
      <c r="G6067" s="232"/>
    </row>
    <row r="6068" s="379" customFormat="1" customHeight="1" spans="6:7">
      <c r="F6068" s="385"/>
      <c r="G6068" s="232"/>
    </row>
    <row r="6069" s="379" customFormat="1" customHeight="1" spans="6:7">
      <c r="F6069" s="385"/>
      <c r="G6069" s="232"/>
    </row>
    <row r="6070" s="379" customFormat="1" customHeight="1" spans="6:7">
      <c r="F6070" s="385"/>
      <c r="G6070" s="232"/>
    </row>
    <row r="6071" s="379" customFormat="1" customHeight="1" spans="6:7">
      <c r="F6071" s="385"/>
      <c r="G6071" s="232"/>
    </row>
    <row r="6072" s="379" customFormat="1" customHeight="1" spans="6:7">
      <c r="F6072" s="385"/>
      <c r="G6072" s="232"/>
    </row>
    <row r="6073" s="379" customFormat="1" customHeight="1" spans="6:7">
      <c r="F6073" s="385"/>
      <c r="G6073" s="232"/>
    </row>
    <row r="6074" s="379" customFormat="1" customHeight="1" spans="6:7">
      <c r="F6074" s="385"/>
      <c r="G6074" s="232"/>
    </row>
    <row r="6075" s="379" customFormat="1" customHeight="1" spans="6:7">
      <c r="F6075" s="385"/>
      <c r="G6075" s="232"/>
    </row>
    <row r="6076" s="379" customFormat="1" customHeight="1" spans="6:7">
      <c r="F6076" s="385"/>
      <c r="G6076" s="232"/>
    </row>
    <row r="6077" s="379" customFormat="1" customHeight="1" spans="6:7">
      <c r="F6077" s="385"/>
      <c r="G6077" s="232"/>
    </row>
    <row r="6078" s="379" customFormat="1" customHeight="1" spans="6:7">
      <c r="F6078" s="385"/>
      <c r="G6078" s="232"/>
    </row>
    <row r="6079" s="379" customFormat="1" customHeight="1" spans="6:7">
      <c r="F6079" s="385"/>
      <c r="G6079" s="232"/>
    </row>
    <row r="6080" s="379" customFormat="1" customHeight="1" spans="6:7">
      <c r="F6080" s="385"/>
      <c r="G6080" s="232"/>
    </row>
    <row r="6081" s="379" customFormat="1" customHeight="1" spans="6:7">
      <c r="F6081" s="385"/>
      <c r="G6081" s="232"/>
    </row>
    <row r="6082" s="379" customFormat="1" customHeight="1" spans="6:7">
      <c r="F6082" s="385"/>
      <c r="G6082" s="232"/>
    </row>
    <row r="6083" s="379" customFormat="1" customHeight="1" spans="6:7">
      <c r="F6083" s="385"/>
      <c r="G6083" s="232"/>
    </row>
    <row r="6084" s="379" customFormat="1" customHeight="1" spans="6:7">
      <c r="F6084" s="385"/>
      <c r="G6084" s="232"/>
    </row>
    <row r="6085" s="379" customFormat="1" customHeight="1" spans="6:7">
      <c r="F6085" s="385"/>
      <c r="G6085" s="232"/>
    </row>
    <row r="6086" s="379" customFormat="1" customHeight="1" spans="6:7">
      <c r="F6086" s="385"/>
      <c r="G6086" s="232"/>
    </row>
    <row r="6087" s="379" customFormat="1" customHeight="1" spans="6:7">
      <c r="F6087" s="385"/>
      <c r="G6087" s="232"/>
    </row>
    <row r="6088" s="379" customFormat="1" customHeight="1" spans="6:7">
      <c r="F6088" s="385"/>
      <c r="G6088" s="232"/>
    </row>
    <row r="6089" s="379" customFormat="1" customHeight="1" spans="6:7">
      <c r="F6089" s="385"/>
      <c r="G6089" s="232"/>
    </row>
    <row r="6090" s="379" customFormat="1" customHeight="1" spans="6:7">
      <c r="F6090" s="385"/>
      <c r="G6090" s="232"/>
    </row>
    <row r="6091" s="379" customFormat="1" customHeight="1" spans="6:7">
      <c r="F6091" s="385"/>
      <c r="G6091" s="232"/>
    </row>
    <row r="6092" s="379" customFormat="1" customHeight="1" spans="6:7">
      <c r="F6092" s="385"/>
      <c r="G6092" s="232"/>
    </row>
    <row r="6093" s="379" customFormat="1" customHeight="1" spans="6:7">
      <c r="F6093" s="385"/>
      <c r="G6093" s="232"/>
    </row>
    <row r="6094" s="379" customFormat="1" customHeight="1" spans="6:7">
      <c r="F6094" s="385"/>
      <c r="G6094" s="232"/>
    </row>
    <row r="6095" s="379" customFormat="1" customHeight="1" spans="6:7">
      <c r="F6095" s="385"/>
      <c r="G6095" s="232"/>
    </row>
    <row r="6096" s="379" customFormat="1" customHeight="1" spans="6:7">
      <c r="F6096" s="385"/>
      <c r="G6096" s="232"/>
    </row>
    <row r="6097" s="379" customFormat="1" customHeight="1" spans="6:7">
      <c r="F6097" s="385"/>
      <c r="G6097" s="232"/>
    </row>
    <row r="6098" s="379" customFormat="1" customHeight="1" spans="6:7">
      <c r="F6098" s="385"/>
      <c r="G6098" s="232"/>
    </row>
    <row r="6099" s="379" customFormat="1" customHeight="1" spans="6:7">
      <c r="F6099" s="385"/>
      <c r="G6099" s="232"/>
    </row>
    <row r="6100" s="379" customFormat="1" customHeight="1" spans="6:7">
      <c r="F6100" s="385"/>
      <c r="G6100" s="232"/>
    </row>
    <row r="6101" s="379" customFormat="1" customHeight="1" spans="6:7">
      <c r="F6101" s="385"/>
      <c r="G6101" s="232"/>
    </row>
    <row r="6102" s="379" customFormat="1" customHeight="1" spans="6:7">
      <c r="F6102" s="385"/>
      <c r="G6102" s="232"/>
    </row>
    <row r="6103" s="379" customFormat="1" customHeight="1" spans="6:7">
      <c r="F6103" s="385"/>
      <c r="G6103" s="232"/>
    </row>
    <row r="6104" s="379" customFormat="1" customHeight="1" spans="6:7">
      <c r="F6104" s="385"/>
      <c r="G6104" s="232"/>
    </row>
    <row r="6105" s="379" customFormat="1" customHeight="1" spans="6:7">
      <c r="F6105" s="385"/>
      <c r="G6105" s="232"/>
    </row>
    <row r="6106" s="379" customFormat="1" customHeight="1" spans="6:7">
      <c r="F6106" s="385"/>
      <c r="G6106" s="232"/>
    </row>
    <row r="6107" s="379" customFormat="1" customHeight="1" spans="6:7">
      <c r="F6107" s="385"/>
      <c r="G6107" s="232"/>
    </row>
    <row r="6108" s="379" customFormat="1" customHeight="1" spans="6:7">
      <c r="F6108" s="385"/>
      <c r="G6108" s="232"/>
    </row>
    <row r="6109" s="379" customFormat="1" customHeight="1" spans="6:7">
      <c r="F6109" s="385"/>
      <c r="G6109" s="232"/>
    </row>
    <row r="6110" s="379" customFormat="1" customHeight="1" spans="6:7">
      <c r="F6110" s="385"/>
      <c r="G6110" s="232"/>
    </row>
    <row r="6111" s="379" customFormat="1" customHeight="1" spans="6:7">
      <c r="F6111" s="385"/>
      <c r="G6111" s="232"/>
    </row>
    <row r="6112" s="379" customFormat="1" customHeight="1" spans="6:7">
      <c r="F6112" s="385"/>
      <c r="G6112" s="232"/>
    </row>
    <row r="6113" s="379" customFormat="1" customHeight="1" spans="6:7">
      <c r="F6113" s="385"/>
      <c r="G6113" s="232"/>
    </row>
    <row r="6114" s="379" customFormat="1" customHeight="1" spans="6:7">
      <c r="F6114" s="385"/>
      <c r="G6114" s="232"/>
    </row>
    <row r="6115" s="379" customFormat="1" customHeight="1" spans="6:7">
      <c r="F6115" s="385"/>
      <c r="G6115" s="232"/>
    </row>
    <row r="6116" s="379" customFormat="1" customHeight="1" spans="6:7">
      <c r="F6116" s="385"/>
      <c r="G6116" s="232"/>
    </row>
    <row r="6117" s="379" customFormat="1" customHeight="1" spans="6:7">
      <c r="F6117" s="385"/>
      <c r="G6117" s="232"/>
    </row>
    <row r="6118" s="379" customFormat="1" customHeight="1" spans="6:7">
      <c r="F6118" s="385"/>
      <c r="G6118" s="232"/>
    </row>
    <row r="6119" s="379" customFormat="1" customHeight="1" spans="6:7">
      <c r="F6119" s="385"/>
      <c r="G6119" s="232"/>
    </row>
    <row r="6120" s="379" customFormat="1" customHeight="1" spans="6:7">
      <c r="F6120" s="385"/>
      <c r="G6120" s="232"/>
    </row>
    <row r="6121" s="379" customFormat="1" customHeight="1" spans="6:7">
      <c r="F6121" s="385"/>
      <c r="G6121" s="232"/>
    </row>
    <row r="6122" s="379" customFormat="1" customHeight="1" spans="6:7">
      <c r="F6122" s="385"/>
      <c r="G6122" s="232"/>
    </row>
    <row r="6123" s="379" customFormat="1" customHeight="1" spans="6:7">
      <c r="F6123" s="385"/>
      <c r="G6123" s="232"/>
    </row>
    <row r="6124" s="379" customFormat="1" customHeight="1" spans="6:7">
      <c r="F6124" s="385"/>
      <c r="G6124" s="232"/>
    </row>
    <row r="6125" s="379" customFormat="1" customHeight="1" spans="6:7">
      <c r="F6125" s="385"/>
      <c r="G6125" s="232"/>
    </row>
    <row r="6126" s="379" customFormat="1" customHeight="1" spans="6:7">
      <c r="F6126" s="385"/>
      <c r="G6126" s="232"/>
    </row>
    <row r="6127" s="379" customFormat="1" customHeight="1" spans="6:7">
      <c r="F6127" s="385"/>
      <c r="G6127" s="232"/>
    </row>
    <row r="6128" s="379" customFormat="1" customHeight="1" spans="6:7">
      <c r="F6128" s="385"/>
      <c r="G6128" s="232"/>
    </row>
    <row r="6129" s="379" customFormat="1" customHeight="1" spans="6:7">
      <c r="F6129" s="385"/>
      <c r="G6129" s="232"/>
    </row>
    <row r="6130" s="379" customFormat="1" customHeight="1" spans="6:7">
      <c r="F6130" s="385"/>
      <c r="G6130" s="232"/>
    </row>
    <row r="6131" s="379" customFormat="1" customHeight="1" spans="6:7">
      <c r="F6131" s="385"/>
      <c r="G6131" s="232"/>
    </row>
    <row r="6132" s="379" customFormat="1" customHeight="1" spans="6:7">
      <c r="F6132" s="385"/>
      <c r="G6132" s="232"/>
    </row>
    <row r="6133" s="379" customFormat="1" customHeight="1" spans="6:7">
      <c r="F6133" s="385"/>
      <c r="G6133" s="232"/>
    </row>
    <row r="6134" s="379" customFormat="1" customHeight="1" spans="6:7">
      <c r="F6134" s="385"/>
      <c r="G6134" s="232"/>
    </row>
    <row r="6135" s="379" customFormat="1" customHeight="1" spans="6:7">
      <c r="F6135" s="385"/>
      <c r="G6135" s="232"/>
    </row>
    <row r="6136" s="379" customFormat="1" customHeight="1" spans="6:7">
      <c r="F6136" s="385"/>
      <c r="G6136" s="232"/>
    </row>
    <row r="6137" s="379" customFormat="1" customHeight="1" spans="6:7">
      <c r="F6137" s="385"/>
      <c r="G6137" s="232"/>
    </row>
    <row r="6138" s="379" customFormat="1" customHeight="1" spans="6:7">
      <c r="F6138" s="385"/>
      <c r="G6138" s="232"/>
    </row>
    <row r="6139" s="379" customFormat="1" customHeight="1" spans="6:7">
      <c r="F6139" s="385"/>
      <c r="G6139" s="232"/>
    </row>
    <row r="6140" s="379" customFormat="1" customHeight="1" spans="6:7">
      <c r="F6140" s="385"/>
      <c r="G6140" s="232"/>
    </row>
    <row r="6141" s="379" customFormat="1" customHeight="1" spans="6:7">
      <c r="F6141" s="385"/>
      <c r="G6141" s="232"/>
    </row>
    <row r="6142" s="379" customFormat="1" customHeight="1" spans="6:7">
      <c r="F6142" s="385"/>
      <c r="G6142" s="232"/>
    </row>
    <row r="6143" s="379" customFormat="1" customHeight="1" spans="6:7">
      <c r="F6143" s="385"/>
      <c r="G6143" s="232"/>
    </row>
    <row r="6144" s="379" customFormat="1" customHeight="1" spans="6:7">
      <c r="F6144" s="385"/>
      <c r="G6144" s="232"/>
    </row>
    <row r="6145" s="379" customFormat="1" customHeight="1" spans="6:7">
      <c r="F6145" s="385"/>
      <c r="G6145" s="232"/>
    </row>
    <row r="6146" s="379" customFormat="1" customHeight="1" spans="6:7">
      <c r="F6146" s="385"/>
      <c r="G6146" s="232"/>
    </row>
    <row r="6147" s="379" customFormat="1" customHeight="1" spans="6:7">
      <c r="F6147" s="385"/>
      <c r="G6147" s="232"/>
    </row>
    <row r="6148" s="379" customFormat="1" customHeight="1" spans="6:7">
      <c r="F6148" s="385"/>
      <c r="G6148" s="232"/>
    </row>
    <row r="6149" s="379" customFormat="1" customHeight="1" spans="6:7">
      <c r="F6149" s="385"/>
      <c r="G6149" s="232"/>
    </row>
    <row r="6150" s="379" customFormat="1" customHeight="1" spans="6:7">
      <c r="F6150" s="385"/>
      <c r="G6150" s="232"/>
    </row>
    <row r="6151" s="379" customFormat="1" customHeight="1" spans="6:7">
      <c r="F6151" s="385"/>
      <c r="G6151" s="232"/>
    </row>
    <row r="6152" s="379" customFormat="1" customHeight="1" spans="6:7">
      <c r="F6152" s="385"/>
      <c r="G6152" s="232"/>
    </row>
    <row r="6153" s="379" customFormat="1" customHeight="1" spans="6:7">
      <c r="F6153" s="385"/>
      <c r="G6153" s="232"/>
    </row>
    <row r="6154" s="379" customFormat="1" customHeight="1" spans="6:7">
      <c r="F6154" s="385"/>
      <c r="G6154" s="232"/>
    </row>
    <row r="6155" s="379" customFormat="1" customHeight="1" spans="6:7">
      <c r="F6155" s="385"/>
      <c r="G6155" s="232"/>
    </row>
    <row r="6156" s="379" customFormat="1" customHeight="1" spans="6:7">
      <c r="F6156" s="385"/>
      <c r="G6156" s="232"/>
    </row>
    <row r="6157" s="379" customFormat="1" customHeight="1" spans="6:7">
      <c r="F6157" s="385"/>
      <c r="G6157" s="232"/>
    </row>
    <row r="6158" s="379" customFormat="1" customHeight="1" spans="6:7">
      <c r="F6158" s="385"/>
      <c r="G6158" s="232"/>
    </row>
    <row r="6159" s="379" customFormat="1" customHeight="1" spans="6:7">
      <c r="F6159" s="385"/>
      <c r="G6159" s="232"/>
    </row>
    <row r="6160" s="379" customFormat="1" customHeight="1" spans="6:7">
      <c r="F6160" s="385"/>
      <c r="G6160" s="232"/>
    </row>
    <row r="6161" s="379" customFormat="1" customHeight="1" spans="6:7">
      <c r="F6161" s="385"/>
      <c r="G6161" s="232"/>
    </row>
    <row r="6162" s="379" customFormat="1" customHeight="1" spans="6:7">
      <c r="F6162" s="385"/>
      <c r="G6162" s="232"/>
    </row>
    <row r="6163" s="379" customFormat="1" customHeight="1" spans="6:7">
      <c r="F6163" s="385"/>
      <c r="G6163" s="232"/>
    </row>
    <row r="6164" s="379" customFormat="1" customHeight="1" spans="6:7">
      <c r="F6164" s="385"/>
      <c r="G6164" s="232"/>
    </row>
    <row r="6165" s="379" customFormat="1" customHeight="1" spans="6:7">
      <c r="F6165" s="385"/>
      <c r="G6165" s="232"/>
    </row>
    <row r="6166" s="379" customFormat="1" customHeight="1" spans="6:7">
      <c r="F6166" s="385"/>
      <c r="G6166" s="232"/>
    </row>
    <row r="6167" s="379" customFormat="1" customHeight="1" spans="6:7">
      <c r="F6167" s="385"/>
      <c r="G6167" s="232"/>
    </row>
    <row r="6168" s="379" customFormat="1" customHeight="1" spans="6:7">
      <c r="F6168" s="385"/>
      <c r="G6168" s="232"/>
    </row>
    <row r="6169" s="379" customFormat="1" customHeight="1" spans="6:7">
      <c r="F6169" s="385"/>
      <c r="G6169" s="232"/>
    </row>
    <row r="6170" s="379" customFormat="1" customHeight="1" spans="6:7">
      <c r="F6170" s="385"/>
      <c r="G6170" s="232"/>
    </row>
    <row r="6171" s="379" customFormat="1" customHeight="1" spans="6:7">
      <c r="F6171" s="385"/>
      <c r="G6171" s="232"/>
    </row>
    <row r="6172" s="379" customFormat="1" customHeight="1" spans="6:7">
      <c r="F6172" s="385"/>
      <c r="G6172" s="232"/>
    </row>
    <row r="6173" s="379" customFormat="1" customHeight="1" spans="6:7">
      <c r="F6173" s="385"/>
      <c r="G6173" s="232"/>
    </row>
    <row r="6174" s="379" customFormat="1" customHeight="1" spans="6:7">
      <c r="F6174" s="385"/>
      <c r="G6174" s="232"/>
    </row>
    <row r="6175" s="379" customFormat="1" customHeight="1" spans="6:7">
      <c r="F6175" s="385"/>
      <c r="G6175" s="232"/>
    </row>
    <row r="6176" s="379" customFormat="1" customHeight="1" spans="6:7">
      <c r="F6176" s="385"/>
      <c r="G6176" s="232"/>
    </row>
    <row r="6177" s="379" customFormat="1" customHeight="1" spans="6:7">
      <c r="F6177" s="385"/>
      <c r="G6177" s="232"/>
    </row>
    <row r="6178" s="379" customFormat="1" customHeight="1" spans="6:7">
      <c r="F6178" s="385"/>
      <c r="G6178" s="232"/>
    </row>
    <row r="6179" s="379" customFormat="1" customHeight="1" spans="6:7">
      <c r="F6179" s="385"/>
      <c r="G6179" s="232"/>
    </row>
    <row r="6180" s="379" customFormat="1" customHeight="1" spans="6:7">
      <c r="F6180" s="385"/>
      <c r="G6180" s="232"/>
    </row>
    <row r="6181" s="379" customFormat="1" customHeight="1" spans="6:7">
      <c r="F6181" s="385"/>
      <c r="G6181" s="232"/>
    </row>
    <row r="6182" s="379" customFormat="1" customHeight="1" spans="6:7">
      <c r="F6182" s="385"/>
      <c r="G6182" s="232"/>
    </row>
    <row r="6183" s="379" customFormat="1" customHeight="1" spans="6:7">
      <c r="F6183" s="385"/>
      <c r="G6183" s="232"/>
    </row>
    <row r="6184" s="379" customFormat="1" customHeight="1" spans="6:7">
      <c r="F6184" s="385"/>
      <c r="G6184" s="232"/>
    </row>
    <row r="6185" s="379" customFormat="1" customHeight="1" spans="6:7">
      <c r="F6185" s="385"/>
      <c r="G6185" s="232"/>
    </row>
    <row r="6186" s="379" customFormat="1" customHeight="1" spans="6:7">
      <c r="F6186" s="385"/>
      <c r="G6186" s="232"/>
    </row>
    <row r="6187" s="379" customFormat="1" customHeight="1" spans="6:7">
      <c r="F6187" s="385"/>
      <c r="G6187" s="232"/>
    </row>
    <row r="6188" s="379" customFormat="1" customHeight="1" spans="6:7">
      <c r="F6188" s="385"/>
      <c r="G6188" s="232"/>
    </row>
    <row r="6189" s="379" customFormat="1" customHeight="1" spans="6:7">
      <c r="F6189" s="385"/>
      <c r="G6189" s="232"/>
    </row>
    <row r="6190" s="379" customFormat="1" customHeight="1" spans="6:7">
      <c r="F6190" s="385"/>
      <c r="G6190" s="232"/>
    </row>
    <row r="6191" s="379" customFormat="1" customHeight="1" spans="6:7">
      <c r="F6191" s="385"/>
      <c r="G6191" s="232"/>
    </row>
    <row r="6192" s="379" customFormat="1" customHeight="1" spans="6:7">
      <c r="F6192" s="385"/>
      <c r="G6192" s="232"/>
    </row>
    <row r="6193" s="379" customFormat="1" customHeight="1" spans="6:7">
      <c r="F6193" s="385"/>
      <c r="G6193" s="232"/>
    </row>
    <row r="6194" s="379" customFormat="1" customHeight="1" spans="6:7">
      <c r="F6194" s="385"/>
      <c r="G6194" s="232"/>
    </row>
    <row r="6195" s="379" customFormat="1" customHeight="1" spans="6:7">
      <c r="F6195" s="385"/>
      <c r="G6195" s="232"/>
    </row>
    <row r="6196" s="379" customFormat="1" customHeight="1" spans="6:7">
      <c r="F6196" s="385"/>
      <c r="G6196" s="232"/>
    </row>
    <row r="6197" s="379" customFormat="1" customHeight="1" spans="6:7">
      <c r="F6197" s="385"/>
      <c r="G6197" s="232"/>
    </row>
    <row r="6198" s="379" customFormat="1" customHeight="1" spans="6:7">
      <c r="F6198" s="385"/>
      <c r="G6198" s="232"/>
    </row>
    <row r="6199" s="379" customFormat="1" customHeight="1" spans="6:7">
      <c r="F6199" s="385"/>
      <c r="G6199" s="232"/>
    </row>
    <row r="6200" s="379" customFormat="1" customHeight="1" spans="6:7">
      <c r="F6200" s="385"/>
      <c r="G6200" s="232"/>
    </row>
    <row r="6201" s="379" customFormat="1" customHeight="1" spans="6:7">
      <c r="F6201" s="385"/>
      <c r="G6201" s="232"/>
    </row>
    <row r="6202" s="379" customFormat="1" customHeight="1" spans="6:7">
      <c r="F6202" s="385"/>
      <c r="G6202" s="232"/>
    </row>
    <row r="6203" s="379" customFormat="1" customHeight="1" spans="6:7">
      <c r="F6203" s="385"/>
      <c r="G6203" s="232"/>
    </row>
    <row r="6204" s="379" customFormat="1" customHeight="1" spans="6:7">
      <c r="F6204" s="385"/>
      <c r="G6204" s="232"/>
    </row>
    <row r="6205" s="379" customFormat="1" customHeight="1" spans="6:7">
      <c r="F6205" s="385"/>
      <c r="G6205" s="232"/>
    </row>
    <row r="6206" s="379" customFormat="1" customHeight="1" spans="6:7">
      <c r="F6206" s="385"/>
      <c r="G6206" s="232"/>
    </row>
    <row r="6207" s="379" customFormat="1" customHeight="1" spans="6:7">
      <c r="F6207" s="385"/>
      <c r="G6207" s="232"/>
    </row>
    <row r="6208" s="379" customFormat="1" customHeight="1" spans="6:7">
      <c r="F6208" s="385"/>
      <c r="G6208" s="232"/>
    </row>
    <row r="6209" s="379" customFormat="1" customHeight="1" spans="6:7">
      <c r="F6209" s="385"/>
      <c r="G6209" s="232"/>
    </row>
    <row r="6210" s="379" customFormat="1" customHeight="1" spans="6:7">
      <c r="F6210" s="385"/>
      <c r="G6210" s="232"/>
    </row>
    <row r="6211" s="379" customFormat="1" customHeight="1" spans="6:7">
      <c r="F6211" s="385"/>
      <c r="G6211" s="232"/>
    </row>
    <row r="6212" s="379" customFormat="1" customHeight="1" spans="6:7">
      <c r="F6212" s="385"/>
      <c r="G6212" s="232"/>
    </row>
    <row r="6213" s="379" customFormat="1" customHeight="1" spans="6:7">
      <c r="F6213" s="385"/>
      <c r="G6213" s="232"/>
    </row>
    <row r="6214" s="379" customFormat="1" customHeight="1" spans="6:7">
      <c r="F6214" s="385"/>
      <c r="G6214" s="232"/>
    </row>
    <row r="6215" s="379" customFormat="1" customHeight="1" spans="6:7">
      <c r="F6215" s="385"/>
      <c r="G6215" s="232"/>
    </row>
    <row r="6216" s="379" customFormat="1" customHeight="1" spans="6:7">
      <c r="F6216" s="385"/>
      <c r="G6216" s="232"/>
    </row>
    <row r="6217" s="379" customFormat="1" customHeight="1" spans="6:7">
      <c r="F6217" s="385"/>
      <c r="G6217" s="232"/>
    </row>
    <row r="6218" s="379" customFormat="1" customHeight="1" spans="6:7">
      <c r="F6218" s="385"/>
      <c r="G6218" s="232"/>
    </row>
    <row r="6219" s="379" customFormat="1" customHeight="1" spans="6:7">
      <c r="F6219" s="385"/>
      <c r="G6219" s="232"/>
    </row>
    <row r="6220" s="379" customFormat="1" customHeight="1" spans="6:7">
      <c r="F6220" s="385"/>
      <c r="G6220" s="232"/>
    </row>
    <row r="6221" s="379" customFormat="1" customHeight="1" spans="6:7">
      <c r="F6221" s="385"/>
      <c r="G6221" s="232"/>
    </row>
    <row r="6222" s="379" customFormat="1" customHeight="1" spans="6:7">
      <c r="F6222" s="385"/>
      <c r="G6222" s="232"/>
    </row>
    <row r="6223" s="379" customFormat="1" customHeight="1" spans="6:7">
      <c r="F6223" s="385"/>
      <c r="G6223" s="232"/>
    </row>
    <row r="6224" s="379" customFormat="1" customHeight="1" spans="6:7">
      <c r="F6224" s="385"/>
      <c r="G6224" s="232"/>
    </row>
    <row r="6225" s="379" customFormat="1" customHeight="1" spans="6:7">
      <c r="F6225" s="385"/>
      <c r="G6225" s="232"/>
    </row>
    <row r="6226" s="379" customFormat="1" customHeight="1" spans="6:7">
      <c r="F6226" s="385"/>
      <c r="G6226" s="232"/>
    </row>
    <row r="6227" s="379" customFormat="1" customHeight="1" spans="6:7">
      <c r="F6227" s="385"/>
      <c r="G6227" s="232"/>
    </row>
    <row r="6228" s="379" customFormat="1" customHeight="1" spans="6:7">
      <c r="F6228" s="385"/>
      <c r="G6228" s="232"/>
    </row>
    <row r="6229" s="379" customFormat="1" customHeight="1" spans="6:7">
      <c r="F6229" s="385"/>
      <c r="G6229" s="232"/>
    </row>
    <row r="6230" s="379" customFormat="1" customHeight="1" spans="6:7">
      <c r="F6230" s="385"/>
      <c r="G6230" s="232"/>
    </row>
    <row r="6231" s="379" customFormat="1" customHeight="1" spans="6:7">
      <c r="F6231" s="385"/>
      <c r="G6231" s="232"/>
    </row>
    <row r="6232" s="379" customFormat="1" customHeight="1" spans="6:7">
      <c r="F6232" s="385"/>
      <c r="G6232" s="232"/>
    </row>
    <row r="6233" s="379" customFormat="1" customHeight="1" spans="6:7">
      <c r="F6233" s="385"/>
      <c r="G6233" s="232"/>
    </row>
    <row r="6234" s="379" customFormat="1" customHeight="1" spans="6:7">
      <c r="F6234" s="385"/>
      <c r="G6234" s="232"/>
    </row>
    <row r="6235" s="379" customFormat="1" customHeight="1" spans="6:7">
      <c r="F6235" s="385"/>
      <c r="G6235" s="232"/>
    </row>
    <row r="6236" s="379" customFormat="1" customHeight="1" spans="6:7">
      <c r="F6236" s="385"/>
      <c r="G6236" s="232"/>
    </row>
    <row r="6237" s="379" customFormat="1" customHeight="1" spans="6:7">
      <c r="F6237" s="385"/>
      <c r="G6237" s="232"/>
    </row>
    <row r="6238" s="379" customFormat="1" customHeight="1" spans="6:7">
      <c r="F6238" s="385"/>
      <c r="G6238" s="232"/>
    </row>
    <row r="6239" s="379" customFormat="1" customHeight="1" spans="6:7">
      <c r="F6239" s="385"/>
      <c r="G6239" s="232"/>
    </row>
    <row r="6240" s="379" customFormat="1" customHeight="1" spans="6:7">
      <c r="F6240" s="385"/>
      <c r="G6240" s="232"/>
    </row>
    <row r="6241" s="379" customFormat="1" customHeight="1" spans="6:7">
      <c r="F6241" s="385"/>
      <c r="G6241" s="232"/>
    </row>
    <row r="6242" s="379" customFormat="1" customHeight="1" spans="6:7">
      <c r="F6242" s="385"/>
      <c r="G6242" s="232"/>
    </row>
    <row r="6243" s="379" customFormat="1" customHeight="1" spans="6:7">
      <c r="F6243" s="385"/>
      <c r="G6243" s="232"/>
    </row>
    <row r="6244" s="379" customFormat="1" customHeight="1" spans="6:7">
      <c r="F6244" s="385"/>
      <c r="G6244" s="232"/>
    </row>
    <row r="6245" s="379" customFormat="1" customHeight="1" spans="6:7">
      <c r="F6245" s="385"/>
      <c r="G6245" s="232"/>
    </row>
    <row r="6246" s="379" customFormat="1" customHeight="1" spans="6:7">
      <c r="F6246" s="385"/>
      <c r="G6246" s="232"/>
    </row>
    <row r="6247" s="379" customFormat="1" customHeight="1" spans="6:7">
      <c r="F6247" s="385"/>
      <c r="G6247" s="232"/>
    </row>
    <row r="6248" s="379" customFormat="1" customHeight="1" spans="6:7">
      <c r="F6248" s="385"/>
      <c r="G6248" s="232"/>
    </row>
    <row r="6249" s="379" customFormat="1" customHeight="1" spans="6:7">
      <c r="F6249" s="385"/>
      <c r="G6249" s="232"/>
    </row>
    <row r="6250" s="379" customFormat="1" customHeight="1" spans="6:7">
      <c r="F6250" s="385"/>
      <c r="G6250" s="232"/>
    </row>
    <row r="6251" s="379" customFormat="1" customHeight="1" spans="6:7">
      <c r="F6251" s="385"/>
      <c r="G6251" s="232"/>
    </row>
    <row r="6252" s="379" customFormat="1" customHeight="1" spans="6:7">
      <c r="F6252" s="385"/>
      <c r="G6252" s="232"/>
    </row>
    <row r="6253" s="379" customFormat="1" customHeight="1" spans="6:7">
      <c r="F6253" s="385"/>
      <c r="G6253" s="232"/>
    </row>
    <row r="6254" s="379" customFormat="1" customHeight="1" spans="6:7">
      <c r="F6254" s="385"/>
      <c r="G6254" s="232"/>
    </row>
    <row r="6255" s="379" customFormat="1" customHeight="1" spans="6:7">
      <c r="F6255" s="385"/>
      <c r="G6255" s="232"/>
    </row>
    <row r="6256" s="379" customFormat="1" customHeight="1" spans="6:7">
      <c r="F6256" s="385"/>
      <c r="G6256" s="232"/>
    </row>
    <row r="6257" s="379" customFormat="1" customHeight="1" spans="6:7">
      <c r="F6257" s="385"/>
      <c r="G6257" s="232"/>
    </row>
    <row r="6258" s="379" customFormat="1" customHeight="1" spans="6:7">
      <c r="F6258" s="385"/>
      <c r="G6258" s="232"/>
    </row>
    <row r="6259" s="379" customFormat="1" customHeight="1" spans="6:7">
      <c r="F6259" s="385"/>
      <c r="G6259" s="232"/>
    </row>
    <row r="6260" s="379" customFormat="1" customHeight="1" spans="6:7">
      <c r="F6260" s="385"/>
      <c r="G6260" s="232"/>
    </row>
    <row r="6261" s="379" customFormat="1" customHeight="1" spans="6:7">
      <c r="F6261" s="385"/>
      <c r="G6261" s="232"/>
    </row>
    <row r="6262" s="379" customFormat="1" customHeight="1" spans="6:7">
      <c r="F6262" s="385"/>
      <c r="G6262" s="232"/>
    </row>
    <row r="6263" s="379" customFormat="1" customHeight="1" spans="6:7">
      <c r="F6263" s="385"/>
      <c r="G6263" s="232"/>
    </row>
    <row r="6264" s="379" customFormat="1" customHeight="1" spans="6:7">
      <c r="F6264" s="385"/>
      <c r="G6264" s="232"/>
    </row>
    <row r="6265" s="379" customFormat="1" customHeight="1" spans="6:7">
      <c r="F6265" s="385"/>
      <c r="G6265" s="232"/>
    </row>
    <row r="6266" s="379" customFormat="1" customHeight="1" spans="6:7">
      <c r="F6266" s="385"/>
      <c r="G6266" s="232"/>
    </row>
    <row r="6267" s="379" customFormat="1" customHeight="1" spans="6:7">
      <c r="F6267" s="385"/>
      <c r="G6267" s="232"/>
    </row>
    <row r="6268" s="379" customFormat="1" customHeight="1" spans="6:7">
      <c r="F6268" s="385"/>
      <c r="G6268" s="232"/>
    </row>
    <row r="6269" s="379" customFormat="1" customHeight="1" spans="6:7">
      <c r="F6269" s="385"/>
      <c r="G6269" s="232"/>
    </row>
    <row r="6270" s="379" customFormat="1" customHeight="1" spans="6:7">
      <c r="F6270" s="385"/>
      <c r="G6270" s="232"/>
    </row>
    <row r="6271" s="379" customFormat="1" customHeight="1" spans="6:7">
      <c r="F6271" s="385"/>
      <c r="G6271" s="232"/>
    </row>
    <row r="6272" s="379" customFormat="1" customHeight="1" spans="6:7">
      <c r="F6272" s="385"/>
      <c r="G6272" s="232"/>
    </row>
    <row r="6273" s="379" customFormat="1" customHeight="1" spans="6:7">
      <c r="F6273" s="385"/>
      <c r="G6273" s="232"/>
    </row>
    <row r="6274" s="379" customFormat="1" customHeight="1" spans="6:7">
      <c r="F6274" s="385"/>
      <c r="G6274" s="232"/>
    </row>
    <row r="6275" s="379" customFormat="1" customHeight="1" spans="6:7">
      <c r="F6275" s="385"/>
      <c r="G6275" s="232"/>
    </row>
    <row r="6276" s="379" customFormat="1" customHeight="1" spans="6:7">
      <c r="F6276" s="385"/>
      <c r="G6276" s="232"/>
    </row>
    <row r="6277" s="379" customFormat="1" customHeight="1" spans="6:7">
      <c r="F6277" s="385"/>
      <c r="G6277" s="232"/>
    </row>
    <row r="6278" s="379" customFormat="1" customHeight="1" spans="6:7">
      <c r="F6278" s="385"/>
      <c r="G6278" s="232"/>
    </row>
    <row r="6279" s="379" customFormat="1" customHeight="1" spans="6:7">
      <c r="F6279" s="385"/>
      <c r="G6279" s="232"/>
    </row>
    <row r="6280" s="379" customFormat="1" customHeight="1" spans="6:7">
      <c r="F6280" s="385"/>
      <c r="G6280" s="232"/>
    </row>
    <row r="6281" s="379" customFormat="1" customHeight="1" spans="6:7">
      <c r="F6281" s="385"/>
      <c r="G6281" s="232"/>
    </row>
    <row r="6282" s="379" customFormat="1" customHeight="1" spans="6:7">
      <c r="F6282" s="385"/>
      <c r="G6282" s="232"/>
    </row>
    <row r="6283" s="379" customFormat="1" customHeight="1" spans="6:7">
      <c r="F6283" s="385"/>
      <c r="G6283" s="232"/>
    </row>
    <row r="6284" s="379" customFormat="1" customHeight="1" spans="6:7">
      <c r="F6284" s="385"/>
      <c r="G6284" s="232"/>
    </row>
    <row r="6285" s="379" customFormat="1" customHeight="1" spans="6:7">
      <c r="F6285" s="385"/>
      <c r="G6285" s="232"/>
    </row>
    <row r="6286" s="379" customFormat="1" customHeight="1" spans="6:7">
      <c r="F6286" s="385"/>
      <c r="G6286" s="232"/>
    </row>
    <row r="6287" s="379" customFormat="1" customHeight="1" spans="6:7">
      <c r="F6287" s="385"/>
      <c r="G6287" s="232"/>
    </row>
    <row r="6288" s="379" customFormat="1" customHeight="1" spans="6:7">
      <c r="F6288" s="385"/>
      <c r="G6288" s="232"/>
    </row>
    <row r="6289" s="379" customFormat="1" customHeight="1" spans="6:7">
      <c r="F6289" s="385"/>
      <c r="G6289" s="232"/>
    </row>
    <row r="6290" s="379" customFormat="1" customHeight="1" spans="6:7">
      <c r="F6290" s="385"/>
      <c r="G6290" s="232"/>
    </row>
    <row r="6291" s="379" customFormat="1" customHeight="1" spans="6:7">
      <c r="F6291" s="385"/>
      <c r="G6291" s="232"/>
    </row>
    <row r="6292" s="379" customFormat="1" customHeight="1" spans="6:7">
      <c r="F6292" s="385"/>
      <c r="G6292" s="232"/>
    </row>
    <row r="6293" s="379" customFormat="1" customHeight="1" spans="6:7">
      <c r="F6293" s="385"/>
      <c r="G6293" s="232"/>
    </row>
    <row r="6294" s="379" customFormat="1" customHeight="1" spans="6:7">
      <c r="F6294" s="385"/>
      <c r="G6294" s="232"/>
    </row>
    <row r="6295" s="379" customFormat="1" customHeight="1" spans="6:7">
      <c r="F6295" s="385"/>
      <c r="G6295" s="232"/>
    </row>
    <row r="6296" s="379" customFormat="1" customHeight="1" spans="6:7">
      <c r="F6296" s="385"/>
      <c r="G6296" s="232"/>
    </row>
    <row r="6297" s="379" customFormat="1" customHeight="1" spans="6:7">
      <c r="F6297" s="385"/>
      <c r="G6297" s="232"/>
    </row>
    <row r="6298" s="379" customFormat="1" customHeight="1" spans="6:7">
      <c r="F6298" s="385"/>
      <c r="G6298" s="232"/>
    </row>
    <row r="6299" s="379" customFormat="1" customHeight="1" spans="6:7">
      <c r="F6299" s="385"/>
      <c r="G6299" s="232"/>
    </row>
    <row r="6300" s="379" customFormat="1" customHeight="1" spans="6:7">
      <c r="F6300" s="385"/>
      <c r="G6300" s="232"/>
    </row>
    <row r="6301" s="379" customFormat="1" customHeight="1" spans="6:7">
      <c r="F6301" s="385"/>
      <c r="G6301" s="232"/>
    </row>
    <row r="6302" s="379" customFormat="1" customHeight="1" spans="6:7">
      <c r="F6302" s="385"/>
      <c r="G6302" s="232"/>
    </row>
    <row r="6303" s="379" customFormat="1" customHeight="1" spans="6:7">
      <c r="F6303" s="385"/>
      <c r="G6303" s="232"/>
    </row>
    <row r="6304" s="379" customFormat="1" customHeight="1" spans="6:7">
      <c r="F6304" s="385"/>
      <c r="G6304" s="232"/>
    </row>
    <row r="6305" s="379" customFormat="1" customHeight="1" spans="6:7">
      <c r="F6305" s="385"/>
      <c r="G6305" s="232"/>
    </row>
    <row r="6306" s="379" customFormat="1" customHeight="1" spans="6:7">
      <c r="F6306" s="385"/>
      <c r="G6306" s="232"/>
    </row>
    <row r="6307" s="379" customFormat="1" customHeight="1" spans="6:7">
      <c r="F6307" s="385"/>
      <c r="G6307" s="232"/>
    </row>
    <row r="6308" s="379" customFormat="1" customHeight="1" spans="6:7">
      <c r="F6308" s="385"/>
      <c r="G6308" s="232"/>
    </row>
    <row r="6309" s="379" customFormat="1" customHeight="1" spans="6:7">
      <c r="F6309" s="385"/>
      <c r="G6309" s="232"/>
    </row>
    <row r="6310" s="379" customFormat="1" customHeight="1" spans="6:7">
      <c r="F6310" s="385"/>
      <c r="G6310" s="232"/>
    </row>
    <row r="6311" s="379" customFormat="1" customHeight="1" spans="6:7">
      <c r="F6311" s="385"/>
      <c r="G6311" s="232"/>
    </row>
    <row r="6312" s="379" customFormat="1" customHeight="1" spans="6:7">
      <c r="F6312" s="385"/>
      <c r="G6312" s="232"/>
    </row>
    <row r="6313" s="379" customFormat="1" customHeight="1" spans="6:7">
      <c r="F6313" s="385"/>
      <c r="G6313" s="232"/>
    </row>
    <row r="6314" s="379" customFormat="1" customHeight="1" spans="6:7">
      <c r="F6314" s="385"/>
      <c r="G6314" s="232"/>
    </row>
    <row r="6315" s="379" customFormat="1" customHeight="1" spans="6:7">
      <c r="F6315" s="385"/>
      <c r="G6315" s="232"/>
    </row>
    <row r="6316" s="379" customFormat="1" customHeight="1" spans="6:7">
      <c r="F6316" s="385"/>
      <c r="G6316" s="232"/>
    </row>
    <row r="6317" s="379" customFormat="1" customHeight="1" spans="6:7">
      <c r="F6317" s="385"/>
      <c r="G6317" s="232"/>
    </row>
    <row r="6318" s="379" customFormat="1" customHeight="1" spans="6:7">
      <c r="F6318" s="385"/>
      <c r="G6318" s="232"/>
    </row>
    <row r="6319" s="379" customFormat="1" customHeight="1" spans="6:7">
      <c r="F6319" s="385"/>
      <c r="G6319" s="232"/>
    </row>
    <row r="6320" s="379" customFormat="1" customHeight="1" spans="6:7">
      <c r="F6320" s="385"/>
      <c r="G6320" s="232"/>
    </row>
    <row r="6321" s="379" customFormat="1" customHeight="1" spans="6:7">
      <c r="F6321" s="385"/>
      <c r="G6321" s="232"/>
    </row>
    <row r="6322" s="379" customFormat="1" customHeight="1" spans="6:7">
      <c r="F6322" s="385"/>
      <c r="G6322" s="232"/>
    </row>
    <row r="6323" s="379" customFormat="1" customHeight="1" spans="6:7">
      <c r="F6323" s="385"/>
      <c r="G6323" s="232"/>
    </row>
    <row r="6324" s="379" customFormat="1" customHeight="1" spans="6:7">
      <c r="F6324" s="385"/>
      <c r="G6324" s="232"/>
    </row>
    <row r="6325" s="379" customFormat="1" customHeight="1" spans="6:7">
      <c r="F6325" s="385"/>
      <c r="G6325" s="232"/>
    </row>
    <row r="6326" s="379" customFormat="1" customHeight="1" spans="6:7">
      <c r="F6326" s="385"/>
      <c r="G6326" s="232"/>
    </row>
    <row r="6327" s="379" customFormat="1" customHeight="1" spans="6:7">
      <c r="F6327" s="385"/>
      <c r="G6327" s="232"/>
    </row>
    <row r="6328" s="379" customFormat="1" customHeight="1" spans="6:7">
      <c r="F6328" s="385"/>
      <c r="G6328" s="232"/>
    </row>
    <row r="6329" s="379" customFormat="1" customHeight="1" spans="6:7">
      <c r="F6329" s="385"/>
      <c r="G6329" s="232"/>
    </row>
    <row r="6330" s="379" customFormat="1" customHeight="1" spans="6:7">
      <c r="F6330" s="385"/>
      <c r="G6330" s="232"/>
    </row>
    <row r="6331" s="379" customFormat="1" customHeight="1" spans="6:7">
      <c r="F6331" s="385"/>
      <c r="G6331" s="232"/>
    </row>
    <row r="6332" s="379" customFormat="1" customHeight="1" spans="6:7">
      <c r="F6332" s="385"/>
      <c r="G6332" s="232"/>
    </row>
    <row r="6333" s="379" customFormat="1" customHeight="1" spans="6:7">
      <c r="F6333" s="385"/>
      <c r="G6333" s="232"/>
    </row>
    <row r="6334" s="379" customFormat="1" customHeight="1" spans="6:7">
      <c r="F6334" s="385"/>
      <c r="G6334" s="232"/>
    </row>
    <row r="6335" s="379" customFormat="1" customHeight="1" spans="6:7">
      <c r="F6335" s="385"/>
      <c r="G6335" s="232"/>
    </row>
    <row r="6336" s="379" customFormat="1" customHeight="1" spans="6:7">
      <c r="F6336" s="385"/>
      <c r="G6336" s="232"/>
    </row>
    <row r="6337" s="379" customFormat="1" customHeight="1" spans="6:7">
      <c r="F6337" s="385"/>
      <c r="G6337" s="232"/>
    </row>
    <row r="6338" s="379" customFormat="1" customHeight="1" spans="6:7">
      <c r="F6338" s="385"/>
      <c r="G6338" s="232"/>
    </row>
    <row r="6339" s="379" customFormat="1" customHeight="1" spans="6:7">
      <c r="F6339" s="385"/>
      <c r="G6339" s="232"/>
    </row>
    <row r="6340" s="379" customFormat="1" customHeight="1" spans="6:7">
      <c r="F6340" s="385"/>
      <c r="G6340" s="232"/>
    </row>
    <row r="6341" s="379" customFormat="1" customHeight="1" spans="6:7">
      <c r="F6341" s="385"/>
      <c r="G6341" s="232"/>
    </row>
    <row r="6342" s="379" customFormat="1" customHeight="1" spans="6:7">
      <c r="F6342" s="385"/>
      <c r="G6342" s="232"/>
    </row>
    <row r="6343" s="379" customFormat="1" customHeight="1" spans="6:7">
      <c r="F6343" s="385"/>
      <c r="G6343" s="232"/>
    </row>
    <row r="6344" s="379" customFormat="1" customHeight="1" spans="6:7">
      <c r="F6344" s="385"/>
      <c r="G6344" s="232"/>
    </row>
    <row r="6345" s="379" customFormat="1" customHeight="1" spans="6:7">
      <c r="F6345" s="385"/>
      <c r="G6345" s="232"/>
    </row>
    <row r="6346" s="379" customFormat="1" customHeight="1" spans="6:7">
      <c r="F6346" s="385"/>
      <c r="G6346" s="232"/>
    </row>
    <row r="6347" s="379" customFormat="1" customHeight="1" spans="6:7">
      <c r="F6347" s="385"/>
      <c r="G6347" s="232"/>
    </row>
    <row r="6348" s="379" customFormat="1" customHeight="1" spans="6:7">
      <c r="F6348" s="385"/>
      <c r="G6348" s="232"/>
    </row>
    <row r="6349" s="379" customFormat="1" customHeight="1" spans="6:7">
      <c r="F6349" s="385"/>
      <c r="G6349" s="232"/>
    </row>
    <row r="6350" s="379" customFormat="1" customHeight="1" spans="6:7">
      <c r="F6350" s="385"/>
      <c r="G6350" s="232"/>
    </row>
    <row r="6351" s="379" customFormat="1" customHeight="1" spans="6:7">
      <c r="F6351" s="385"/>
      <c r="G6351" s="232"/>
    </row>
    <row r="6352" s="379" customFormat="1" customHeight="1" spans="6:7">
      <c r="F6352" s="385"/>
      <c r="G6352" s="232"/>
    </row>
    <row r="6353" s="379" customFormat="1" customHeight="1" spans="6:7">
      <c r="F6353" s="385"/>
      <c r="G6353" s="232"/>
    </row>
    <row r="6354" s="379" customFormat="1" customHeight="1" spans="6:7">
      <c r="F6354" s="385"/>
      <c r="G6354" s="232"/>
    </row>
    <row r="6355" s="379" customFormat="1" customHeight="1" spans="6:7">
      <c r="F6355" s="385"/>
      <c r="G6355" s="232"/>
    </row>
    <row r="6356" s="379" customFormat="1" customHeight="1" spans="6:7">
      <c r="F6356" s="385"/>
      <c r="G6356" s="232"/>
    </row>
    <row r="6357" s="379" customFormat="1" customHeight="1" spans="6:7">
      <c r="F6357" s="385"/>
      <c r="G6357" s="232"/>
    </row>
    <row r="6358" s="379" customFormat="1" customHeight="1" spans="6:7">
      <c r="F6358" s="385"/>
      <c r="G6358" s="232"/>
    </row>
    <row r="6359" s="379" customFormat="1" customHeight="1" spans="6:7">
      <c r="F6359" s="385"/>
      <c r="G6359" s="232"/>
    </row>
    <row r="6360" s="379" customFormat="1" customHeight="1" spans="6:7">
      <c r="F6360" s="385"/>
      <c r="G6360" s="232"/>
    </row>
    <row r="6361" s="379" customFormat="1" customHeight="1" spans="6:7">
      <c r="F6361" s="385"/>
      <c r="G6361" s="232"/>
    </row>
    <row r="6362" s="379" customFormat="1" customHeight="1" spans="6:7">
      <c r="F6362" s="385"/>
      <c r="G6362" s="232"/>
    </row>
    <row r="6363" s="379" customFormat="1" customHeight="1" spans="6:7">
      <c r="F6363" s="385"/>
      <c r="G6363" s="232"/>
    </row>
    <row r="6364" s="379" customFormat="1" customHeight="1" spans="6:7">
      <c r="F6364" s="385"/>
      <c r="G6364" s="232"/>
    </row>
    <row r="6365" s="379" customFormat="1" customHeight="1" spans="6:7">
      <c r="F6365" s="385"/>
      <c r="G6365" s="232"/>
    </row>
    <row r="6366" s="379" customFormat="1" customHeight="1" spans="6:7">
      <c r="F6366" s="385"/>
      <c r="G6366" s="232"/>
    </row>
    <row r="6367" s="379" customFormat="1" customHeight="1" spans="6:7">
      <c r="F6367" s="385"/>
      <c r="G6367" s="232"/>
    </row>
    <row r="6368" s="379" customFormat="1" customHeight="1" spans="6:7">
      <c r="F6368" s="385"/>
      <c r="G6368" s="232"/>
    </row>
    <row r="6369" s="379" customFormat="1" customHeight="1" spans="6:7">
      <c r="F6369" s="385"/>
      <c r="G6369" s="232"/>
    </row>
    <row r="6370" s="379" customFormat="1" customHeight="1" spans="6:7">
      <c r="F6370" s="385"/>
      <c r="G6370" s="232"/>
    </row>
    <row r="6371" s="379" customFormat="1" customHeight="1" spans="6:7">
      <c r="F6371" s="385"/>
      <c r="G6371" s="232"/>
    </row>
    <row r="6372" s="379" customFormat="1" customHeight="1" spans="6:7">
      <c r="F6372" s="385"/>
      <c r="G6372" s="232"/>
    </row>
    <row r="6373" s="379" customFormat="1" customHeight="1" spans="6:7">
      <c r="F6373" s="385"/>
      <c r="G6373" s="232"/>
    </row>
    <row r="6374" s="379" customFormat="1" customHeight="1" spans="6:7">
      <c r="F6374" s="385"/>
      <c r="G6374" s="232"/>
    </row>
    <row r="6375" s="379" customFormat="1" customHeight="1" spans="6:7">
      <c r="F6375" s="385"/>
      <c r="G6375" s="232"/>
    </row>
    <row r="6376" s="379" customFormat="1" customHeight="1" spans="6:7">
      <c r="F6376" s="385"/>
      <c r="G6376" s="232"/>
    </row>
    <row r="6377" s="379" customFormat="1" customHeight="1" spans="6:7">
      <c r="F6377" s="385"/>
      <c r="G6377" s="232"/>
    </row>
    <row r="6378" s="379" customFormat="1" customHeight="1" spans="6:7">
      <c r="F6378" s="385"/>
      <c r="G6378" s="232"/>
    </row>
    <row r="6379" s="379" customFormat="1" customHeight="1" spans="6:7">
      <c r="F6379" s="385"/>
      <c r="G6379" s="232"/>
    </row>
    <row r="6380" s="379" customFormat="1" customHeight="1" spans="6:7">
      <c r="F6380" s="385"/>
      <c r="G6380" s="232"/>
    </row>
    <row r="6381" s="379" customFormat="1" customHeight="1" spans="6:7">
      <c r="F6381" s="385"/>
      <c r="G6381" s="232"/>
    </row>
    <row r="6382" s="379" customFormat="1" customHeight="1" spans="6:7">
      <c r="F6382" s="385"/>
      <c r="G6382" s="232"/>
    </row>
    <row r="6383" s="379" customFormat="1" customHeight="1" spans="6:7">
      <c r="F6383" s="385"/>
      <c r="G6383" s="232"/>
    </row>
    <row r="6384" s="379" customFormat="1" customHeight="1" spans="6:7">
      <c r="F6384" s="385"/>
      <c r="G6384" s="232"/>
    </row>
    <row r="6385" s="379" customFormat="1" customHeight="1" spans="6:7">
      <c r="F6385" s="385"/>
      <c r="G6385" s="232"/>
    </row>
    <row r="6386" s="379" customFormat="1" customHeight="1" spans="6:7">
      <c r="F6386" s="385"/>
      <c r="G6386" s="232"/>
    </row>
    <row r="6387" s="379" customFormat="1" customHeight="1" spans="6:7">
      <c r="F6387" s="385"/>
      <c r="G6387" s="232"/>
    </row>
    <row r="6388" s="379" customFormat="1" customHeight="1" spans="6:7">
      <c r="F6388" s="385"/>
      <c r="G6388" s="232"/>
    </row>
    <row r="6389" s="379" customFormat="1" customHeight="1" spans="6:7">
      <c r="F6389" s="385"/>
      <c r="G6389" s="232"/>
    </row>
    <row r="6390" s="379" customFormat="1" customHeight="1" spans="6:7">
      <c r="F6390" s="385"/>
      <c r="G6390" s="232"/>
    </row>
    <row r="6391" s="379" customFormat="1" customHeight="1" spans="6:7">
      <c r="F6391" s="385"/>
      <c r="G6391" s="232"/>
    </row>
    <row r="6392" s="379" customFormat="1" customHeight="1" spans="6:7">
      <c r="F6392" s="385"/>
      <c r="G6392" s="232"/>
    </row>
    <row r="6393" s="379" customFormat="1" customHeight="1" spans="6:7">
      <c r="F6393" s="385"/>
      <c r="G6393" s="232"/>
    </row>
    <row r="6394" s="379" customFormat="1" customHeight="1" spans="6:7">
      <c r="F6394" s="385"/>
      <c r="G6394" s="232"/>
    </row>
    <row r="6395" s="379" customFormat="1" customHeight="1" spans="6:7">
      <c r="F6395" s="385"/>
      <c r="G6395" s="232"/>
    </row>
    <row r="6396" s="379" customFormat="1" customHeight="1" spans="6:7">
      <c r="F6396" s="385"/>
      <c r="G6396" s="232"/>
    </row>
    <row r="6397" s="379" customFormat="1" customHeight="1" spans="6:7">
      <c r="F6397" s="385"/>
      <c r="G6397" s="232"/>
    </row>
    <row r="6398" s="379" customFormat="1" customHeight="1" spans="6:7">
      <c r="F6398" s="385"/>
      <c r="G6398" s="232"/>
    </row>
    <row r="6399" s="379" customFormat="1" customHeight="1" spans="6:7">
      <c r="F6399" s="385"/>
      <c r="G6399" s="232"/>
    </row>
    <row r="6400" s="379" customFormat="1" customHeight="1" spans="6:7">
      <c r="F6400" s="385"/>
      <c r="G6400" s="232"/>
    </row>
    <row r="6401" s="379" customFormat="1" customHeight="1" spans="6:7">
      <c r="F6401" s="385"/>
      <c r="G6401" s="232"/>
    </row>
    <row r="6402" s="379" customFormat="1" customHeight="1" spans="6:7">
      <c r="F6402" s="385"/>
      <c r="G6402" s="232"/>
    </row>
    <row r="6403" s="379" customFormat="1" customHeight="1" spans="6:7">
      <c r="F6403" s="385"/>
      <c r="G6403" s="232"/>
    </row>
    <row r="6404" s="379" customFormat="1" customHeight="1" spans="6:7">
      <c r="F6404" s="385"/>
      <c r="G6404" s="232"/>
    </row>
    <row r="6405" s="379" customFormat="1" customHeight="1" spans="6:7">
      <c r="F6405" s="385"/>
      <c r="G6405" s="232"/>
    </row>
    <row r="6406" s="379" customFormat="1" customHeight="1" spans="6:7">
      <c r="F6406" s="385"/>
      <c r="G6406" s="232"/>
    </row>
    <row r="6407" s="379" customFormat="1" customHeight="1" spans="6:7">
      <c r="F6407" s="385"/>
      <c r="G6407" s="232"/>
    </row>
    <row r="6408" s="379" customFormat="1" customHeight="1" spans="6:7">
      <c r="F6408" s="385"/>
      <c r="G6408" s="232"/>
    </row>
    <row r="6409" s="379" customFormat="1" customHeight="1" spans="6:7">
      <c r="F6409" s="385"/>
      <c r="G6409" s="232"/>
    </row>
    <row r="6410" s="379" customFormat="1" customHeight="1" spans="6:7">
      <c r="F6410" s="385"/>
      <c r="G6410" s="232"/>
    </row>
    <row r="6411" s="379" customFormat="1" customHeight="1" spans="6:7">
      <c r="F6411" s="385"/>
      <c r="G6411" s="232"/>
    </row>
    <row r="6412" s="379" customFormat="1" customHeight="1" spans="6:7">
      <c r="F6412" s="385"/>
      <c r="G6412" s="232"/>
    </row>
    <row r="6413" s="379" customFormat="1" customHeight="1" spans="6:7">
      <c r="F6413" s="385"/>
      <c r="G6413" s="232"/>
    </row>
    <row r="6414" s="379" customFormat="1" customHeight="1" spans="6:7">
      <c r="F6414" s="385"/>
      <c r="G6414" s="232"/>
    </row>
    <row r="6415" s="379" customFormat="1" customHeight="1" spans="6:7">
      <c r="F6415" s="385"/>
      <c r="G6415" s="232"/>
    </row>
    <row r="6416" s="379" customFormat="1" customHeight="1" spans="6:7">
      <c r="F6416" s="385"/>
      <c r="G6416" s="232"/>
    </row>
    <row r="6417" s="379" customFormat="1" customHeight="1" spans="6:7">
      <c r="F6417" s="385"/>
      <c r="G6417" s="232"/>
    </row>
    <row r="6418" s="379" customFormat="1" customHeight="1" spans="6:7">
      <c r="F6418" s="385"/>
      <c r="G6418" s="232"/>
    </row>
    <row r="6419" s="379" customFormat="1" customHeight="1" spans="6:7">
      <c r="F6419" s="385"/>
      <c r="G6419" s="232"/>
    </row>
    <row r="6420" s="379" customFormat="1" customHeight="1" spans="6:7">
      <c r="F6420" s="385"/>
      <c r="G6420" s="232"/>
    </row>
    <row r="6421" s="379" customFormat="1" customHeight="1" spans="6:7">
      <c r="F6421" s="385"/>
      <c r="G6421" s="232"/>
    </row>
    <row r="6422" s="379" customFormat="1" customHeight="1" spans="6:7">
      <c r="F6422" s="385"/>
      <c r="G6422" s="232"/>
    </row>
    <row r="6423" s="379" customFormat="1" customHeight="1" spans="6:7">
      <c r="F6423" s="385"/>
      <c r="G6423" s="232"/>
    </row>
    <row r="6424" s="379" customFormat="1" customHeight="1" spans="6:7">
      <c r="F6424" s="385"/>
      <c r="G6424" s="232"/>
    </row>
    <row r="6425" s="379" customFormat="1" customHeight="1" spans="6:7">
      <c r="F6425" s="385"/>
      <c r="G6425" s="232"/>
    </row>
    <row r="6426" s="379" customFormat="1" customHeight="1" spans="6:7">
      <c r="F6426" s="385"/>
      <c r="G6426" s="232"/>
    </row>
    <row r="6427" s="379" customFormat="1" customHeight="1" spans="6:7">
      <c r="F6427" s="385"/>
      <c r="G6427" s="232"/>
    </row>
    <row r="6428" s="379" customFormat="1" customHeight="1" spans="6:7">
      <c r="F6428" s="385"/>
      <c r="G6428" s="232"/>
    </row>
    <row r="6429" s="379" customFormat="1" customHeight="1" spans="6:7">
      <c r="F6429" s="385"/>
      <c r="G6429" s="232"/>
    </row>
    <row r="6430" s="379" customFormat="1" customHeight="1" spans="6:7">
      <c r="F6430" s="385"/>
      <c r="G6430" s="232"/>
    </row>
    <row r="6431" s="379" customFormat="1" customHeight="1" spans="6:7">
      <c r="F6431" s="385"/>
      <c r="G6431" s="232"/>
    </row>
    <row r="6432" s="379" customFormat="1" customHeight="1" spans="6:7">
      <c r="F6432" s="385"/>
      <c r="G6432" s="232"/>
    </row>
    <row r="6433" s="379" customFormat="1" customHeight="1" spans="6:7">
      <c r="F6433" s="385"/>
      <c r="G6433" s="232"/>
    </row>
    <row r="6434" s="379" customFormat="1" customHeight="1" spans="6:7">
      <c r="F6434" s="385"/>
      <c r="G6434" s="232"/>
    </row>
    <row r="6435" s="379" customFormat="1" customHeight="1" spans="6:7">
      <c r="F6435" s="385"/>
      <c r="G6435" s="232"/>
    </row>
    <row r="6436" s="379" customFormat="1" customHeight="1" spans="6:7">
      <c r="F6436" s="385"/>
      <c r="G6436" s="232"/>
    </row>
    <row r="6437" s="379" customFormat="1" customHeight="1" spans="6:7">
      <c r="F6437" s="385"/>
      <c r="G6437" s="232"/>
    </row>
    <row r="6438" s="379" customFormat="1" customHeight="1" spans="6:7">
      <c r="F6438" s="385"/>
      <c r="G6438" s="232"/>
    </row>
    <row r="6439" s="379" customFormat="1" customHeight="1" spans="6:7">
      <c r="F6439" s="385"/>
      <c r="G6439" s="232"/>
    </row>
    <row r="6440" s="379" customFormat="1" customHeight="1" spans="6:7">
      <c r="F6440" s="385"/>
      <c r="G6440" s="232"/>
    </row>
    <row r="6441" s="379" customFormat="1" customHeight="1" spans="6:7">
      <c r="F6441" s="385"/>
      <c r="G6441" s="232"/>
    </row>
    <row r="6442" s="379" customFormat="1" customHeight="1" spans="6:7">
      <c r="F6442" s="385"/>
      <c r="G6442" s="232"/>
    </row>
    <row r="6443" s="379" customFormat="1" customHeight="1" spans="6:7">
      <c r="F6443" s="385"/>
      <c r="G6443" s="232"/>
    </row>
    <row r="6444" s="379" customFormat="1" customHeight="1" spans="6:7">
      <c r="F6444" s="385"/>
      <c r="G6444" s="232"/>
    </row>
    <row r="6445" s="379" customFormat="1" customHeight="1" spans="6:7">
      <c r="F6445" s="385"/>
      <c r="G6445" s="232"/>
    </row>
    <row r="6446" s="379" customFormat="1" customHeight="1" spans="6:7">
      <c r="F6446" s="385"/>
      <c r="G6446" s="232"/>
    </row>
    <row r="6447" s="379" customFormat="1" customHeight="1" spans="6:7">
      <c r="F6447" s="385"/>
      <c r="G6447" s="232"/>
    </row>
    <row r="6448" s="379" customFormat="1" customHeight="1" spans="6:7">
      <c r="F6448" s="385"/>
      <c r="G6448" s="232"/>
    </row>
    <row r="6449" s="379" customFormat="1" customHeight="1" spans="6:7">
      <c r="F6449" s="385"/>
      <c r="G6449" s="232"/>
    </row>
    <row r="6450" s="379" customFormat="1" customHeight="1" spans="6:7">
      <c r="F6450" s="385"/>
      <c r="G6450" s="232"/>
    </row>
    <row r="6451" s="379" customFormat="1" customHeight="1" spans="6:7">
      <c r="F6451" s="385"/>
      <c r="G6451" s="232"/>
    </row>
    <row r="6452" s="379" customFormat="1" customHeight="1" spans="6:7">
      <c r="F6452" s="385"/>
      <c r="G6452" s="232"/>
    </row>
    <row r="6453" s="379" customFormat="1" customHeight="1" spans="6:7">
      <c r="F6453" s="385"/>
      <c r="G6453" s="232"/>
    </row>
    <row r="6454" s="379" customFormat="1" customHeight="1" spans="6:7">
      <c r="F6454" s="385"/>
      <c r="G6454" s="232"/>
    </row>
    <row r="6455" s="379" customFormat="1" customHeight="1" spans="6:7">
      <c r="F6455" s="385"/>
      <c r="G6455" s="232"/>
    </row>
    <row r="6456" s="379" customFormat="1" customHeight="1" spans="6:7">
      <c r="F6456" s="385"/>
      <c r="G6456" s="232"/>
    </row>
    <row r="6457" s="379" customFormat="1" customHeight="1" spans="6:7">
      <c r="F6457" s="385"/>
      <c r="G6457" s="232"/>
    </row>
    <row r="6458" s="379" customFormat="1" customHeight="1" spans="6:7">
      <c r="F6458" s="385"/>
      <c r="G6458" s="232"/>
    </row>
    <row r="6459" s="379" customFormat="1" customHeight="1" spans="6:7">
      <c r="F6459" s="385"/>
      <c r="G6459" s="232"/>
    </row>
    <row r="6460" s="379" customFormat="1" customHeight="1" spans="6:7">
      <c r="F6460" s="385"/>
      <c r="G6460" s="232"/>
    </row>
    <row r="6461" s="379" customFormat="1" customHeight="1" spans="6:7">
      <c r="F6461" s="385"/>
      <c r="G6461" s="232"/>
    </row>
    <row r="6462" s="379" customFormat="1" customHeight="1" spans="6:7">
      <c r="F6462" s="385"/>
      <c r="G6462" s="232"/>
    </row>
    <row r="6463" s="379" customFormat="1" customHeight="1" spans="6:7">
      <c r="F6463" s="385"/>
      <c r="G6463" s="232"/>
    </row>
    <row r="6464" s="379" customFormat="1" customHeight="1" spans="6:7">
      <c r="F6464" s="385"/>
      <c r="G6464" s="232"/>
    </row>
    <row r="6465" s="379" customFormat="1" customHeight="1" spans="6:7">
      <c r="F6465" s="385"/>
      <c r="G6465" s="232"/>
    </row>
    <row r="6466" s="379" customFormat="1" customHeight="1" spans="6:7">
      <c r="F6466" s="385"/>
      <c r="G6466" s="232"/>
    </row>
    <row r="6467" s="379" customFormat="1" customHeight="1" spans="6:7">
      <c r="F6467" s="385"/>
      <c r="G6467" s="232"/>
    </row>
    <row r="6468" s="379" customFormat="1" customHeight="1" spans="6:7">
      <c r="F6468" s="385"/>
      <c r="G6468" s="232"/>
    </row>
    <row r="6469" s="379" customFormat="1" customHeight="1" spans="6:7">
      <c r="F6469" s="385"/>
      <c r="G6469" s="232"/>
    </row>
    <row r="6470" s="379" customFormat="1" customHeight="1" spans="6:7">
      <c r="F6470" s="385"/>
      <c r="G6470" s="232"/>
    </row>
    <row r="6471" s="379" customFormat="1" customHeight="1" spans="6:7">
      <c r="F6471" s="385"/>
      <c r="G6471" s="232"/>
    </row>
    <row r="6472" s="379" customFormat="1" customHeight="1" spans="6:7">
      <c r="F6472" s="385"/>
      <c r="G6472" s="232"/>
    </row>
    <row r="6473" s="379" customFormat="1" customHeight="1" spans="6:7">
      <c r="F6473" s="385"/>
      <c r="G6473" s="232"/>
    </row>
    <row r="6474" s="379" customFormat="1" customHeight="1" spans="6:7">
      <c r="F6474" s="385"/>
      <c r="G6474" s="232"/>
    </row>
    <row r="6475" s="379" customFormat="1" customHeight="1" spans="6:7">
      <c r="F6475" s="385"/>
      <c r="G6475" s="232"/>
    </row>
    <row r="6476" s="379" customFormat="1" customHeight="1" spans="6:7">
      <c r="F6476" s="385"/>
      <c r="G6476" s="232"/>
    </row>
    <row r="6477" s="379" customFormat="1" customHeight="1" spans="6:7">
      <c r="F6477" s="385"/>
      <c r="G6477" s="232"/>
    </row>
    <row r="6478" s="379" customFormat="1" customHeight="1" spans="6:7">
      <c r="F6478" s="385"/>
      <c r="G6478" s="232"/>
    </row>
    <row r="6479" s="379" customFormat="1" customHeight="1" spans="6:7">
      <c r="F6479" s="385"/>
      <c r="G6479" s="232"/>
    </row>
    <row r="6480" s="379" customFormat="1" customHeight="1" spans="6:7">
      <c r="F6480" s="385"/>
      <c r="G6480" s="232"/>
    </row>
    <row r="6481" s="379" customFormat="1" customHeight="1" spans="6:7">
      <c r="F6481" s="385"/>
      <c r="G6481" s="232"/>
    </row>
    <row r="6482" s="379" customFormat="1" customHeight="1" spans="6:7">
      <c r="F6482" s="385"/>
      <c r="G6482" s="232"/>
    </row>
    <row r="6483" s="379" customFormat="1" customHeight="1" spans="6:7">
      <c r="F6483" s="385"/>
      <c r="G6483" s="232"/>
    </row>
    <row r="6484" s="379" customFormat="1" customHeight="1" spans="6:7">
      <c r="F6484" s="385"/>
      <c r="G6484" s="232"/>
    </row>
    <row r="6485" s="379" customFormat="1" customHeight="1" spans="6:7">
      <c r="F6485" s="385"/>
      <c r="G6485" s="232"/>
    </row>
    <row r="6486" s="379" customFormat="1" customHeight="1" spans="6:7">
      <c r="F6486" s="385"/>
      <c r="G6486" s="232"/>
    </row>
    <row r="6487" s="379" customFormat="1" customHeight="1" spans="6:7">
      <c r="F6487" s="385"/>
      <c r="G6487" s="232"/>
    </row>
    <row r="6488" s="379" customFormat="1" customHeight="1" spans="6:7">
      <c r="F6488" s="385"/>
      <c r="G6488" s="232"/>
    </row>
    <row r="6489" s="379" customFormat="1" customHeight="1" spans="6:7">
      <c r="F6489" s="385"/>
      <c r="G6489" s="232"/>
    </row>
    <row r="6490" s="379" customFormat="1" customHeight="1" spans="6:7">
      <c r="F6490" s="385"/>
      <c r="G6490" s="232"/>
    </row>
    <row r="6491" s="379" customFormat="1" customHeight="1" spans="6:7">
      <c r="F6491" s="385"/>
      <c r="G6491" s="232"/>
    </row>
    <row r="6492" s="379" customFormat="1" customHeight="1" spans="6:7">
      <c r="F6492" s="385"/>
      <c r="G6492" s="232"/>
    </row>
    <row r="6493" s="379" customFormat="1" customHeight="1" spans="6:7">
      <c r="F6493" s="385"/>
      <c r="G6493" s="232"/>
    </row>
    <row r="6494" s="379" customFormat="1" customHeight="1" spans="6:7">
      <c r="F6494" s="385"/>
      <c r="G6494" s="232"/>
    </row>
    <row r="6495" s="379" customFormat="1" customHeight="1" spans="6:7">
      <c r="F6495" s="385"/>
      <c r="G6495" s="232"/>
    </row>
    <row r="6496" s="379" customFormat="1" customHeight="1" spans="6:7">
      <c r="F6496" s="385"/>
      <c r="G6496" s="232"/>
    </row>
    <row r="6497" s="379" customFormat="1" customHeight="1" spans="6:7">
      <c r="F6497" s="385"/>
      <c r="G6497" s="232"/>
    </row>
    <row r="6498" s="379" customFormat="1" customHeight="1" spans="6:7">
      <c r="F6498" s="385"/>
      <c r="G6498" s="232"/>
    </row>
    <row r="6499" s="379" customFormat="1" customHeight="1" spans="6:7">
      <c r="F6499" s="385"/>
      <c r="G6499" s="232"/>
    </row>
    <row r="6500" s="379" customFormat="1" customHeight="1" spans="6:7">
      <c r="F6500" s="385"/>
      <c r="G6500" s="232"/>
    </row>
    <row r="6501" s="379" customFormat="1" customHeight="1" spans="6:7">
      <c r="F6501" s="385"/>
      <c r="G6501" s="232"/>
    </row>
    <row r="6502" s="379" customFormat="1" customHeight="1" spans="6:7">
      <c r="F6502" s="385"/>
      <c r="G6502" s="232"/>
    </row>
    <row r="6503" s="379" customFormat="1" customHeight="1" spans="6:7">
      <c r="F6503" s="385"/>
      <c r="G6503" s="232"/>
    </row>
    <row r="6504" s="379" customFormat="1" customHeight="1" spans="6:7">
      <c r="F6504" s="385"/>
      <c r="G6504" s="232"/>
    </row>
    <row r="6505" s="379" customFormat="1" customHeight="1" spans="6:7">
      <c r="F6505" s="385"/>
      <c r="G6505" s="232"/>
    </row>
    <row r="6506" s="379" customFormat="1" customHeight="1" spans="6:7">
      <c r="F6506" s="385"/>
      <c r="G6506" s="232"/>
    </row>
    <row r="6507" s="379" customFormat="1" customHeight="1" spans="6:7">
      <c r="F6507" s="385"/>
      <c r="G6507" s="232"/>
    </row>
    <row r="6508" s="379" customFormat="1" customHeight="1" spans="6:7">
      <c r="F6508" s="385"/>
      <c r="G6508" s="232"/>
    </row>
    <row r="6509" s="379" customFormat="1" customHeight="1" spans="6:7">
      <c r="F6509" s="385"/>
      <c r="G6509" s="232"/>
    </row>
    <row r="6510" s="379" customFormat="1" customHeight="1" spans="6:7">
      <c r="F6510" s="385"/>
      <c r="G6510" s="232"/>
    </row>
    <row r="6511" s="379" customFormat="1" customHeight="1" spans="6:7">
      <c r="F6511" s="385"/>
      <c r="G6511" s="232"/>
    </row>
    <row r="6512" s="379" customFormat="1" customHeight="1" spans="6:7">
      <c r="F6512" s="385"/>
      <c r="G6512" s="232"/>
    </row>
    <row r="6513" s="379" customFormat="1" customHeight="1" spans="6:7">
      <c r="F6513" s="385"/>
      <c r="G6513" s="232"/>
    </row>
    <row r="6514" s="379" customFormat="1" customHeight="1" spans="6:7">
      <c r="F6514" s="385"/>
      <c r="G6514" s="232"/>
    </row>
    <row r="6515" s="379" customFormat="1" customHeight="1" spans="6:7">
      <c r="F6515" s="385"/>
      <c r="G6515" s="232"/>
    </row>
    <row r="6516" s="379" customFormat="1" customHeight="1" spans="6:7">
      <c r="F6516" s="385"/>
      <c r="G6516" s="232"/>
    </row>
    <row r="6517" s="379" customFormat="1" customHeight="1" spans="6:7">
      <c r="F6517" s="385"/>
      <c r="G6517" s="232"/>
    </row>
    <row r="6518" s="379" customFormat="1" customHeight="1" spans="6:7">
      <c r="F6518" s="385"/>
      <c r="G6518" s="232"/>
    </row>
    <row r="6519" s="379" customFormat="1" customHeight="1" spans="6:7">
      <c r="F6519" s="385"/>
      <c r="G6519" s="232"/>
    </row>
    <row r="6520" s="379" customFormat="1" customHeight="1" spans="6:7">
      <c r="F6520" s="385"/>
      <c r="G6520" s="232"/>
    </row>
    <row r="6521" s="379" customFormat="1" customHeight="1" spans="6:7">
      <c r="F6521" s="385"/>
      <c r="G6521" s="232"/>
    </row>
    <row r="6522" s="379" customFormat="1" customHeight="1" spans="6:7">
      <c r="F6522" s="385"/>
      <c r="G6522" s="232"/>
    </row>
    <row r="6523" s="379" customFormat="1" customHeight="1" spans="6:7">
      <c r="F6523" s="385"/>
      <c r="G6523" s="232"/>
    </row>
    <row r="6524" s="379" customFormat="1" customHeight="1" spans="6:7">
      <c r="F6524" s="385"/>
      <c r="G6524" s="232"/>
    </row>
    <row r="6525" s="379" customFormat="1" customHeight="1" spans="6:7">
      <c r="F6525" s="385"/>
      <c r="G6525" s="232"/>
    </row>
    <row r="6526" s="379" customFormat="1" customHeight="1" spans="6:7">
      <c r="F6526" s="385"/>
      <c r="G6526" s="232"/>
    </row>
    <row r="6527" s="379" customFormat="1" customHeight="1" spans="6:7">
      <c r="F6527" s="385"/>
      <c r="G6527" s="232"/>
    </row>
    <row r="6528" s="379" customFormat="1" customHeight="1" spans="6:7">
      <c r="F6528" s="385"/>
      <c r="G6528" s="232"/>
    </row>
    <row r="6529" s="379" customFormat="1" customHeight="1" spans="6:7">
      <c r="F6529" s="385"/>
      <c r="G6529" s="232"/>
    </row>
    <row r="6530" s="379" customFormat="1" customHeight="1" spans="6:7">
      <c r="F6530" s="385"/>
      <c r="G6530" s="232"/>
    </row>
    <row r="6531" s="379" customFormat="1" customHeight="1" spans="6:7">
      <c r="F6531" s="385"/>
      <c r="G6531" s="232"/>
    </row>
    <row r="6532" s="379" customFormat="1" customHeight="1" spans="6:7">
      <c r="F6532" s="385"/>
      <c r="G6532" s="232"/>
    </row>
    <row r="6533" s="379" customFormat="1" customHeight="1" spans="6:7">
      <c r="F6533" s="385"/>
      <c r="G6533" s="232"/>
    </row>
    <row r="6534" s="379" customFormat="1" customHeight="1" spans="6:7">
      <c r="F6534" s="385"/>
      <c r="G6534" s="232"/>
    </row>
    <row r="6535" s="379" customFormat="1" customHeight="1" spans="6:7">
      <c r="F6535" s="385"/>
      <c r="G6535" s="232"/>
    </row>
    <row r="6536" s="379" customFormat="1" customHeight="1" spans="6:7">
      <c r="F6536" s="385"/>
      <c r="G6536" s="232"/>
    </row>
    <row r="6537" s="379" customFormat="1" customHeight="1" spans="6:7">
      <c r="F6537" s="385"/>
      <c r="G6537" s="232"/>
    </row>
    <row r="6538" s="379" customFormat="1" customHeight="1" spans="6:7">
      <c r="F6538" s="385"/>
      <c r="G6538" s="232"/>
    </row>
    <row r="6539" s="379" customFormat="1" customHeight="1" spans="6:7">
      <c r="F6539" s="385"/>
      <c r="G6539" s="232"/>
    </row>
    <row r="6540" s="379" customFormat="1" customHeight="1" spans="6:7">
      <c r="F6540" s="385"/>
      <c r="G6540" s="232"/>
    </row>
    <row r="6541" s="379" customFormat="1" customHeight="1" spans="6:7">
      <c r="F6541" s="385"/>
      <c r="G6541" s="232"/>
    </row>
    <row r="6542" s="379" customFormat="1" customHeight="1" spans="6:7">
      <c r="F6542" s="385"/>
      <c r="G6542" s="232"/>
    </row>
    <row r="6543" s="379" customFormat="1" customHeight="1" spans="6:7">
      <c r="F6543" s="385"/>
      <c r="G6543" s="232"/>
    </row>
    <row r="6544" s="379" customFormat="1" customHeight="1" spans="6:7">
      <c r="F6544" s="385"/>
      <c r="G6544" s="232"/>
    </row>
    <row r="6545" s="379" customFormat="1" customHeight="1" spans="6:7">
      <c r="F6545" s="385"/>
      <c r="G6545" s="232"/>
    </row>
    <row r="6546" s="379" customFormat="1" customHeight="1" spans="6:7">
      <c r="F6546" s="385"/>
      <c r="G6546" s="232"/>
    </row>
    <row r="6547" s="379" customFormat="1" customHeight="1" spans="6:7">
      <c r="F6547" s="385"/>
      <c r="G6547" s="232"/>
    </row>
    <row r="6548" s="379" customFormat="1" customHeight="1" spans="6:7">
      <c r="F6548" s="385"/>
      <c r="G6548" s="232"/>
    </row>
    <row r="6549" s="379" customFormat="1" customHeight="1" spans="6:7">
      <c r="F6549" s="385"/>
      <c r="G6549" s="232"/>
    </row>
    <row r="6550" s="379" customFormat="1" customHeight="1" spans="6:7">
      <c r="F6550" s="385"/>
      <c r="G6550" s="232"/>
    </row>
    <row r="6551" s="379" customFormat="1" customHeight="1" spans="6:7">
      <c r="F6551" s="385"/>
      <c r="G6551" s="232"/>
    </row>
    <row r="6552" s="379" customFormat="1" customHeight="1" spans="6:7">
      <c r="F6552" s="385"/>
      <c r="G6552" s="232"/>
    </row>
    <row r="6553" s="379" customFormat="1" customHeight="1" spans="6:7">
      <c r="F6553" s="385"/>
      <c r="G6553" s="232"/>
    </row>
    <row r="6554" s="379" customFormat="1" customHeight="1" spans="6:7">
      <c r="F6554" s="385"/>
      <c r="G6554" s="232"/>
    </row>
    <row r="6555" s="379" customFormat="1" customHeight="1" spans="6:7">
      <c r="F6555" s="385"/>
      <c r="G6555" s="232"/>
    </row>
    <row r="6556" s="379" customFormat="1" customHeight="1" spans="6:7">
      <c r="F6556" s="385"/>
      <c r="G6556" s="232"/>
    </row>
    <row r="6557" s="379" customFormat="1" customHeight="1" spans="6:7">
      <c r="F6557" s="385"/>
      <c r="G6557" s="232"/>
    </row>
    <row r="6558" s="379" customFormat="1" customHeight="1" spans="6:7">
      <c r="F6558" s="385"/>
      <c r="G6558" s="232"/>
    </row>
    <row r="6559" s="379" customFormat="1" customHeight="1" spans="6:7">
      <c r="F6559" s="385"/>
      <c r="G6559" s="232"/>
    </row>
    <row r="6560" s="379" customFormat="1" customHeight="1" spans="6:7">
      <c r="F6560" s="385"/>
      <c r="G6560" s="232"/>
    </row>
    <row r="6561" s="379" customFormat="1" customHeight="1" spans="6:7">
      <c r="F6561" s="385"/>
      <c r="G6561" s="232"/>
    </row>
    <row r="6562" s="379" customFormat="1" customHeight="1" spans="6:7">
      <c r="F6562" s="385"/>
      <c r="G6562" s="232"/>
    </row>
    <row r="6563" s="379" customFormat="1" customHeight="1" spans="6:7">
      <c r="F6563" s="385"/>
      <c r="G6563" s="232"/>
    </row>
    <row r="6564" s="379" customFormat="1" customHeight="1" spans="6:7">
      <c r="F6564" s="385"/>
      <c r="G6564" s="232"/>
    </row>
    <row r="6565" s="379" customFormat="1" customHeight="1" spans="6:7">
      <c r="F6565" s="385"/>
      <c r="G6565" s="232"/>
    </row>
    <row r="6566" s="379" customFormat="1" customHeight="1" spans="6:7">
      <c r="F6566" s="385"/>
      <c r="G6566" s="232"/>
    </row>
    <row r="6567" s="379" customFormat="1" customHeight="1" spans="6:7">
      <c r="F6567" s="385"/>
      <c r="G6567" s="232"/>
    </row>
    <row r="6568" s="379" customFormat="1" customHeight="1" spans="6:7">
      <c r="F6568" s="385"/>
      <c r="G6568" s="232"/>
    </row>
    <row r="6569" s="379" customFormat="1" customHeight="1" spans="6:7">
      <c r="F6569" s="385"/>
      <c r="G6569" s="232"/>
    </row>
    <row r="6570" s="379" customFormat="1" customHeight="1" spans="6:7">
      <c r="F6570" s="385"/>
      <c r="G6570" s="232"/>
    </row>
    <row r="6571" s="379" customFormat="1" customHeight="1" spans="6:7">
      <c r="F6571" s="385"/>
      <c r="G6571" s="232"/>
    </row>
    <row r="6572" s="379" customFormat="1" customHeight="1" spans="6:7">
      <c r="F6572" s="385"/>
      <c r="G6572" s="232"/>
    </row>
    <row r="6573" s="379" customFormat="1" customHeight="1" spans="6:7">
      <c r="F6573" s="385"/>
      <c r="G6573" s="232"/>
    </row>
    <row r="6574" s="379" customFormat="1" customHeight="1" spans="6:7">
      <c r="F6574" s="385"/>
      <c r="G6574" s="232"/>
    </row>
    <row r="6575" s="379" customFormat="1" customHeight="1" spans="6:7">
      <c r="F6575" s="385"/>
      <c r="G6575" s="232"/>
    </row>
    <row r="6576" s="379" customFormat="1" customHeight="1" spans="6:7">
      <c r="F6576" s="385"/>
      <c r="G6576" s="232"/>
    </row>
    <row r="6577" s="379" customFormat="1" customHeight="1" spans="6:7">
      <c r="F6577" s="385"/>
      <c r="G6577" s="232"/>
    </row>
    <row r="6578" s="379" customFormat="1" customHeight="1" spans="6:7">
      <c r="F6578" s="385"/>
      <c r="G6578" s="232"/>
    </row>
    <row r="6579" s="379" customFormat="1" customHeight="1" spans="6:7">
      <c r="F6579" s="385"/>
      <c r="G6579" s="232"/>
    </row>
    <row r="6580" s="379" customFormat="1" customHeight="1" spans="6:7">
      <c r="F6580" s="385"/>
      <c r="G6580" s="232"/>
    </row>
    <row r="6581" s="379" customFormat="1" customHeight="1" spans="6:7">
      <c r="F6581" s="385"/>
      <c r="G6581" s="232"/>
    </row>
    <row r="6582" s="379" customFormat="1" customHeight="1" spans="6:7">
      <c r="F6582" s="385"/>
      <c r="G6582" s="232"/>
    </row>
    <row r="6583" s="379" customFormat="1" customHeight="1" spans="6:7">
      <c r="F6583" s="385"/>
      <c r="G6583" s="232"/>
    </row>
    <row r="6584" s="379" customFormat="1" customHeight="1" spans="6:7">
      <c r="F6584" s="385"/>
      <c r="G6584" s="232"/>
    </row>
    <row r="6585" s="379" customFormat="1" customHeight="1" spans="6:7">
      <c r="F6585" s="385"/>
      <c r="G6585" s="232"/>
    </row>
    <row r="6586" s="379" customFormat="1" customHeight="1" spans="6:7">
      <c r="F6586" s="385"/>
      <c r="G6586" s="232"/>
    </row>
    <row r="6587" s="379" customFormat="1" customHeight="1" spans="6:7">
      <c r="F6587" s="385"/>
      <c r="G6587" s="232"/>
    </row>
    <row r="6588" s="379" customFormat="1" customHeight="1" spans="6:7">
      <c r="F6588" s="385"/>
      <c r="G6588" s="232"/>
    </row>
    <row r="6589" s="379" customFormat="1" customHeight="1" spans="6:7">
      <c r="F6589" s="385"/>
      <c r="G6589" s="232"/>
    </row>
    <row r="6590" s="379" customFormat="1" customHeight="1" spans="6:7">
      <c r="F6590" s="385"/>
      <c r="G6590" s="232"/>
    </row>
    <row r="6591" s="379" customFormat="1" customHeight="1" spans="6:7">
      <c r="F6591" s="385"/>
      <c r="G6591" s="232"/>
    </row>
    <row r="6592" s="379" customFormat="1" customHeight="1" spans="6:7">
      <c r="F6592" s="385"/>
      <c r="G6592" s="232"/>
    </row>
    <row r="6593" s="379" customFormat="1" customHeight="1" spans="6:7">
      <c r="F6593" s="385"/>
      <c r="G6593" s="232"/>
    </row>
    <row r="6594" s="379" customFormat="1" customHeight="1" spans="6:7">
      <c r="F6594" s="385"/>
      <c r="G6594" s="232"/>
    </row>
    <row r="6595" s="379" customFormat="1" customHeight="1" spans="6:7">
      <c r="F6595" s="385"/>
      <c r="G6595" s="232"/>
    </row>
    <row r="6596" s="379" customFormat="1" customHeight="1" spans="6:7">
      <c r="F6596" s="385"/>
      <c r="G6596" s="232"/>
    </row>
    <row r="6597" s="379" customFormat="1" customHeight="1" spans="6:7">
      <c r="F6597" s="385"/>
      <c r="G6597" s="232"/>
    </row>
    <row r="6598" s="379" customFormat="1" customHeight="1" spans="6:7">
      <c r="F6598" s="385"/>
      <c r="G6598" s="232"/>
    </row>
    <row r="6599" s="379" customFormat="1" customHeight="1" spans="6:7">
      <c r="F6599" s="385"/>
      <c r="G6599" s="232"/>
    </row>
    <row r="6600" s="379" customFormat="1" customHeight="1" spans="6:7">
      <c r="F6600" s="385"/>
      <c r="G6600" s="232"/>
    </row>
    <row r="6601" s="379" customFormat="1" customHeight="1" spans="6:7">
      <c r="F6601" s="385"/>
      <c r="G6601" s="232"/>
    </row>
    <row r="6602" s="379" customFormat="1" customHeight="1" spans="6:7">
      <c r="F6602" s="385"/>
      <c r="G6602" s="232"/>
    </row>
    <row r="6603" s="379" customFormat="1" customHeight="1" spans="6:7">
      <c r="F6603" s="385"/>
      <c r="G6603" s="232"/>
    </row>
    <row r="6604" s="379" customFormat="1" customHeight="1" spans="6:7">
      <c r="F6604" s="385"/>
      <c r="G6604" s="232"/>
    </row>
    <row r="6605" s="379" customFormat="1" customHeight="1" spans="6:7">
      <c r="F6605" s="385"/>
      <c r="G6605" s="232"/>
    </row>
    <row r="6606" s="379" customFormat="1" customHeight="1" spans="6:7">
      <c r="F6606" s="385"/>
      <c r="G6606" s="232"/>
    </row>
    <row r="6607" s="379" customFormat="1" customHeight="1" spans="6:7">
      <c r="F6607" s="385"/>
      <c r="G6607" s="232"/>
    </row>
    <row r="6608" s="379" customFormat="1" customHeight="1" spans="6:7">
      <c r="F6608" s="385"/>
      <c r="G6608" s="232"/>
    </row>
    <row r="6609" s="379" customFormat="1" customHeight="1" spans="6:7">
      <c r="F6609" s="385"/>
      <c r="G6609" s="232"/>
    </row>
    <row r="6610" s="379" customFormat="1" customHeight="1" spans="6:7">
      <c r="F6610" s="385"/>
      <c r="G6610" s="232"/>
    </row>
    <row r="6611" s="379" customFormat="1" customHeight="1" spans="6:7">
      <c r="F6611" s="385"/>
      <c r="G6611" s="232"/>
    </row>
    <row r="6612" s="379" customFormat="1" customHeight="1" spans="6:7">
      <c r="F6612" s="385"/>
      <c r="G6612" s="232"/>
    </row>
    <row r="6613" s="379" customFormat="1" customHeight="1" spans="6:7">
      <c r="F6613" s="385"/>
      <c r="G6613" s="232"/>
    </row>
    <row r="6614" s="379" customFormat="1" customHeight="1" spans="6:7">
      <c r="F6614" s="385"/>
      <c r="G6614" s="232"/>
    </row>
    <row r="6615" s="379" customFormat="1" customHeight="1" spans="6:7">
      <c r="F6615" s="385"/>
      <c r="G6615" s="232"/>
    </row>
    <row r="6616" s="379" customFormat="1" customHeight="1" spans="6:7">
      <c r="F6616" s="385"/>
      <c r="G6616" s="232"/>
    </row>
    <row r="6617" s="379" customFormat="1" customHeight="1" spans="6:7">
      <c r="F6617" s="385"/>
      <c r="G6617" s="232"/>
    </row>
    <row r="6618" s="379" customFormat="1" customHeight="1" spans="6:7">
      <c r="F6618" s="385"/>
      <c r="G6618" s="232"/>
    </row>
    <row r="6619" s="379" customFormat="1" customHeight="1" spans="6:7">
      <c r="F6619" s="385"/>
      <c r="G6619" s="232"/>
    </row>
    <row r="6620" s="379" customFormat="1" customHeight="1" spans="6:7">
      <c r="F6620" s="385"/>
      <c r="G6620" s="232"/>
    </row>
    <row r="6621" s="379" customFormat="1" customHeight="1" spans="6:7">
      <c r="F6621" s="385"/>
      <c r="G6621" s="232"/>
    </row>
    <row r="6622" s="379" customFormat="1" customHeight="1" spans="6:7">
      <c r="F6622" s="385"/>
      <c r="G6622" s="232"/>
    </row>
    <row r="6623" s="379" customFormat="1" customHeight="1" spans="6:7">
      <c r="F6623" s="385"/>
      <c r="G6623" s="232"/>
    </row>
    <row r="6624" s="379" customFormat="1" customHeight="1" spans="6:7">
      <c r="F6624" s="385"/>
      <c r="G6624" s="232"/>
    </row>
    <row r="6625" s="379" customFormat="1" customHeight="1" spans="6:7">
      <c r="F6625" s="385"/>
      <c r="G6625" s="232"/>
    </row>
    <row r="6626" s="379" customFormat="1" customHeight="1" spans="6:7">
      <c r="F6626" s="385"/>
      <c r="G6626" s="232"/>
    </row>
    <row r="6627" s="379" customFormat="1" customHeight="1" spans="6:7">
      <c r="F6627" s="385"/>
      <c r="G6627" s="232"/>
    </row>
    <row r="6628" s="379" customFormat="1" customHeight="1" spans="6:7">
      <c r="F6628" s="385"/>
      <c r="G6628" s="232"/>
    </row>
    <row r="6629" s="379" customFormat="1" customHeight="1" spans="6:7">
      <c r="F6629" s="385"/>
      <c r="G6629" s="232"/>
    </row>
    <row r="6630" s="379" customFormat="1" customHeight="1" spans="6:7">
      <c r="F6630" s="385"/>
      <c r="G6630" s="232"/>
    </row>
    <row r="6631" s="379" customFormat="1" customHeight="1" spans="6:7">
      <c r="F6631" s="385"/>
      <c r="G6631" s="232"/>
    </row>
    <row r="6632" s="379" customFormat="1" customHeight="1" spans="6:7">
      <c r="F6632" s="385"/>
      <c r="G6632" s="232"/>
    </row>
    <row r="6633" s="379" customFormat="1" customHeight="1" spans="6:7">
      <c r="F6633" s="385"/>
      <c r="G6633" s="232"/>
    </row>
    <row r="6634" s="379" customFormat="1" customHeight="1" spans="6:7">
      <c r="F6634" s="385"/>
      <c r="G6634" s="232"/>
    </row>
    <row r="6635" s="379" customFormat="1" customHeight="1" spans="6:7">
      <c r="F6635" s="385"/>
      <c r="G6635" s="232"/>
    </row>
    <row r="6636" s="379" customFormat="1" customHeight="1" spans="6:7">
      <c r="F6636" s="385"/>
      <c r="G6636" s="232"/>
    </row>
    <row r="6637" s="379" customFormat="1" customHeight="1" spans="6:7">
      <c r="F6637" s="385"/>
      <c r="G6637" s="232"/>
    </row>
    <row r="6638" s="379" customFormat="1" customHeight="1" spans="6:7">
      <c r="F6638" s="385"/>
      <c r="G6638" s="232"/>
    </row>
    <row r="6639" s="379" customFormat="1" customHeight="1" spans="6:7">
      <c r="F6639" s="385"/>
      <c r="G6639" s="232"/>
    </row>
    <row r="6640" s="379" customFormat="1" customHeight="1" spans="6:7">
      <c r="F6640" s="385"/>
      <c r="G6640" s="232"/>
    </row>
    <row r="6641" s="379" customFormat="1" customHeight="1" spans="6:7">
      <c r="F6641" s="385"/>
      <c r="G6641" s="232"/>
    </row>
    <row r="6642" s="379" customFormat="1" customHeight="1" spans="6:7">
      <c r="F6642" s="385"/>
      <c r="G6642" s="232"/>
    </row>
    <row r="6643" s="379" customFormat="1" customHeight="1" spans="6:7">
      <c r="F6643" s="385"/>
      <c r="G6643" s="232"/>
    </row>
    <row r="6644" s="379" customFormat="1" customHeight="1" spans="6:7">
      <c r="F6644" s="385"/>
      <c r="G6644" s="232"/>
    </row>
    <row r="6645" s="379" customFormat="1" customHeight="1" spans="6:7">
      <c r="F6645" s="385"/>
      <c r="G6645" s="232"/>
    </row>
    <row r="6646" s="379" customFormat="1" customHeight="1" spans="6:7">
      <c r="F6646" s="385"/>
      <c r="G6646" s="232"/>
    </row>
    <row r="6647" s="379" customFormat="1" customHeight="1" spans="6:7">
      <c r="F6647" s="385"/>
      <c r="G6647" s="232"/>
    </row>
    <row r="6648" s="379" customFormat="1" customHeight="1" spans="6:7">
      <c r="F6648" s="385"/>
      <c r="G6648" s="232"/>
    </row>
    <row r="6649" s="379" customFormat="1" customHeight="1" spans="6:7">
      <c r="F6649" s="385"/>
      <c r="G6649" s="232"/>
    </row>
    <row r="6650" s="379" customFormat="1" customHeight="1" spans="6:7">
      <c r="F6650" s="385"/>
      <c r="G6650" s="232"/>
    </row>
    <row r="6651" s="379" customFormat="1" customHeight="1" spans="6:7">
      <c r="F6651" s="385"/>
      <c r="G6651" s="232"/>
    </row>
    <row r="6652" s="379" customFormat="1" customHeight="1" spans="6:7">
      <c r="F6652" s="385"/>
      <c r="G6652" s="232"/>
    </row>
    <row r="6653" s="379" customFormat="1" customHeight="1" spans="6:7">
      <c r="F6653" s="385"/>
      <c r="G6653" s="232"/>
    </row>
    <row r="6654" s="379" customFormat="1" customHeight="1" spans="6:7">
      <c r="F6654" s="385"/>
      <c r="G6654" s="232"/>
    </row>
    <row r="6655" s="379" customFormat="1" customHeight="1" spans="6:7">
      <c r="F6655" s="385"/>
      <c r="G6655" s="232"/>
    </row>
    <row r="6656" s="379" customFormat="1" customHeight="1" spans="6:7">
      <c r="F6656" s="385"/>
      <c r="G6656" s="232"/>
    </row>
    <row r="6657" s="379" customFormat="1" customHeight="1" spans="6:7">
      <c r="F6657" s="385"/>
      <c r="G6657" s="232"/>
    </row>
    <row r="6658" s="379" customFormat="1" customHeight="1" spans="6:7">
      <c r="F6658" s="385"/>
      <c r="G6658" s="232"/>
    </row>
    <row r="6659" s="379" customFormat="1" customHeight="1" spans="6:7">
      <c r="F6659" s="385"/>
      <c r="G6659" s="232"/>
    </row>
    <row r="6660" s="379" customFormat="1" customHeight="1" spans="6:7">
      <c r="F6660" s="385"/>
      <c r="G6660" s="232"/>
    </row>
    <row r="6661" s="379" customFormat="1" customHeight="1" spans="6:7">
      <c r="F6661" s="385"/>
      <c r="G6661" s="232"/>
    </row>
    <row r="6662" s="379" customFormat="1" customHeight="1" spans="6:7">
      <c r="F6662" s="385"/>
      <c r="G6662" s="232"/>
    </row>
    <row r="6663" s="379" customFormat="1" customHeight="1" spans="6:7">
      <c r="F6663" s="385"/>
      <c r="G6663" s="232"/>
    </row>
    <row r="6664" s="379" customFormat="1" customHeight="1" spans="6:7">
      <c r="F6664" s="385"/>
      <c r="G6664" s="232"/>
    </row>
    <row r="6665" s="379" customFormat="1" customHeight="1" spans="6:7">
      <c r="F6665" s="385"/>
      <c r="G6665" s="232"/>
    </row>
    <row r="6666" s="379" customFormat="1" customHeight="1" spans="6:7">
      <c r="F6666" s="385"/>
      <c r="G6666" s="232"/>
    </row>
    <row r="6667" s="379" customFormat="1" customHeight="1" spans="6:7">
      <c r="F6667" s="385"/>
      <c r="G6667" s="232"/>
    </row>
    <row r="6668" s="379" customFormat="1" customHeight="1" spans="6:7">
      <c r="F6668" s="385"/>
      <c r="G6668" s="232"/>
    </row>
    <row r="6669" s="379" customFormat="1" customHeight="1" spans="6:7">
      <c r="F6669" s="385"/>
      <c r="G6669" s="232"/>
    </row>
    <row r="6670" s="379" customFormat="1" customHeight="1" spans="6:7">
      <c r="F6670" s="385"/>
      <c r="G6670" s="232"/>
    </row>
    <row r="6671" s="379" customFormat="1" customHeight="1" spans="6:7">
      <c r="F6671" s="385"/>
      <c r="G6671" s="232"/>
    </row>
    <row r="6672" s="379" customFormat="1" customHeight="1" spans="6:7">
      <c r="F6672" s="385"/>
      <c r="G6672" s="232"/>
    </row>
    <row r="6673" s="379" customFormat="1" customHeight="1" spans="6:7">
      <c r="F6673" s="385"/>
      <c r="G6673" s="232"/>
    </row>
    <row r="6674" s="379" customFormat="1" customHeight="1" spans="6:7">
      <c r="F6674" s="385"/>
      <c r="G6674" s="232"/>
    </row>
    <row r="6675" s="379" customFormat="1" customHeight="1" spans="6:7">
      <c r="F6675" s="385"/>
      <c r="G6675" s="232"/>
    </row>
    <row r="6676" s="379" customFormat="1" customHeight="1" spans="6:7">
      <c r="F6676" s="385"/>
      <c r="G6676" s="232"/>
    </row>
    <row r="6677" s="379" customFormat="1" customHeight="1" spans="6:7">
      <c r="F6677" s="385"/>
      <c r="G6677" s="232"/>
    </row>
    <row r="6678" s="379" customFormat="1" customHeight="1" spans="6:7">
      <c r="F6678" s="385"/>
      <c r="G6678" s="232"/>
    </row>
    <row r="6679" s="379" customFormat="1" customHeight="1" spans="6:7">
      <c r="F6679" s="385"/>
      <c r="G6679" s="232"/>
    </row>
    <row r="6680" s="379" customFormat="1" customHeight="1" spans="6:7">
      <c r="F6680" s="385"/>
      <c r="G6680" s="232"/>
    </row>
    <row r="6681" s="379" customFormat="1" customHeight="1" spans="6:7">
      <c r="F6681" s="385"/>
      <c r="G6681" s="232"/>
    </row>
    <row r="6682" s="379" customFormat="1" customHeight="1" spans="6:7">
      <c r="F6682" s="385"/>
      <c r="G6682" s="232"/>
    </row>
    <row r="6683" s="379" customFormat="1" customHeight="1" spans="6:7">
      <c r="F6683" s="385"/>
      <c r="G6683" s="232"/>
    </row>
    <row r="6684" s="379" customFormat="1" customHeight="1" spans="6:7">
      <c r="F6684" s="385"/>
      <c r="G6684" s="232"/>
    </row>
    <row r="6685" s="379" customFormat="1" customHeight="1" spans="6:7">
      <c r="F6685" s="385"/>
      <c r="G6685" s="232"/>
    </row>
    <row r="6686" s="379" customFormat="1" customHeight="1" spans="6:7">
      <c r="F6686" s="385"/>
      <c r="G6686" s="232"/>
    </row>
    <row r="6687" s="379" customFormat="1" customHeight="1" spans="6:7">
      <c r="F6687" s="385"/>
      <c r="G6687" s="232"/>
    </row>
    <row r="6688" s="379" customFormat="1" customHeight="1" spans="6:7">
      <c r="F6688" s="385"/>
      <c r="G6688" s="232"/>
    </row>
    <row r="6689" s="379" customFormat="1" customHeight="1" spans="6:7">
      <c r="F6689" s="385"/>
      <c r="G6689" s="232"/>
    </row>
    <row r="6690" s="379" customFormat="1" customHeight="1" spans="6:7">
      <c r="F6690" s="385"/>
      <c r="G6690" s="232"/>
    </row>
    <row r="6691" s="379" customFormat="1" customHeight="1" spans="6:7">
      <c r="F6691" s="385"/>
      <c r="G6691" s="232"/>
    </row>
    <row r="6692" s="379" customFormat="1" customHeight="1" spans="6:7">
      <c r="F6692" s="385"/>
      <c r="G6692" s="232"/>
    </row>
    <row r="6693" s="379" customFormat="1" customHeight="1" spans="6:7">
      <c r="F6693" s="385"/>
      <c r="G6693" s="232"/>
    </row>
    <row r="6694" s="379" customFormat="1" customHeight="1" spans="6:7">
      <c r="F6694" s="385"/>
      <c r="G6694" s="232"/>
    </row>
    <row r="6695" s="379" customFormat="1" customHeight="1" spans="6:7">
      <c r="F6695" s="385"/>
      <c r="G6695" s="232"/>
    </row>
    <row r="6696" s="379" customFormat="1" customHeight="1" spans="6:7">
      <c r="F6696" s="385"/>
      <c r="G6696" s="232"/>
    </row>
    <row r="6697" s="379" customFormat="1" customHeight="1" spans="6:7">
      <c r="F6697" s="385"/>
      <c r="G6697" s="232"/>
    </row>
    <row r="6698" s="379" customFormat="1" customHeight="1" spans="6:7">
      <c r="F6698" s="385"/>
      <c r="G6698" s="232"/>
    </row>
    <row r="6699" s="379" customFormat="1" customHeight="1" spans="6:7">
      <c r="F6699" s="385"/>
      <c r="G6699" s="232"/>
    </row>
    <row r="6700" s="379" customFormat="1" customHeight="1" spans="6:7">
      <c r="F6700" s="385"/>
      <c r="G6700" s="232"/>
    </row>
    <row r="6701" s="379" customFormat="1" customHeight="1" spans="6:7">
      <c r="F6701" s="385"/>
      <c r="G6701" s="232"/>
    </row>
    <row r="6702" s="379" customFormat="1" customHeight="1" spans="6:7">
      <c r="F6702" s="385"/>
      <c r="G6702" s="232"/>
    </row>
    <row r="6703" s="379" customFormat="1" customHeight="1" spans="6:7">
      <c r="F6703" s="385"/>
      <c r="G6703" s="232"/>
    </row>
    <row r="6704" s="379" customFormat="1" customHeight="1" spans="6:7">
      <c r="F6704" s="385"/>
      <c r="G6704" s="232"/>
    </row>
    <row r="6705" s="379" customFormat="1" customHeight="1" spans="6:7">
      <c r="F6705" s="385"/>
      <c r="G6705" s="232"/>
    </row>
    <row r="6706" s="379" customFormat="1" customHeight="1" spans="6:7">
      <c r="F6706" s="385"/>
      <c r="G6706" s="232"/>
    </row>
    <row r="6707" s="379" customFormat="1" customHeight="1" spans="6:7">
      <c r="F6707" s="385"/>
      <c r="G6707" s="232"/>
    </row>
    <row r="6708" s="379" customFormat="1" customHeight="1" spans="6:7">
      <c r="F6708" s="385"/>
      <c r="G6708" s="232"/>
    </row>
    <row r="6709" s="379" customFormat="1" customHeight="1" spans="6:7">
      <c r="F6709" s="385"/>
      <c r="G6709" s="232"/>
    </row>
    <row r="6710" s="379" customFormat="1" customHeight="1" spans="6:7">
      <c r="F6710" s="385"/>
      <c r="G6710" s="232"/>
    </row>
    <row r="6711" s="379" customFormat="1" customHeight="1" spans="6:7">
      <c r="F6711" s="385"/>
      <c r="G6711" s="232"/>
    </row>
    <row r="6712" s="379" customFormat="1" customHeight="1" spans="6:7">
      <c r="F6712" s="385"/>
      <c r="G6712" s="232"/>
    </row>
    <row r="6713" s="379" customFormat="1" customHeight="1" spans="6:7">
      <c r="F6713" s="385"/>
      <c r="G6713" s="232"/>
    </row>
    <row r="6714" s="379" customFormat="1" customHeight="1" spans="6:7">
      <c r="F6714" s="385"/>
      <c r="G6714" s="232"/>
    </row>
    <row r="6715" s="379" customFormat="1" customHeight="1" spans="6:7">
      <c r="F6715" s="385"/>
      <c r="G6715" s="232"/>
    </row>
    <row r="6716" s="379" customFormat="1" customHeight="1" spans="6:7">
      <c r="F6716" s="385"/>
      <c r="G6716" s="232"/>
    </row>
    <row r="6717" s="379" customFormat="1" customHeight="1" spans="6:7">
      <c r="F6717" s="385"/>
      <c r="G6717" s="232"/>
    </row>
    <row r="6718" s="379" customFormat="1" customHeight="1" spans="6:7">
      <c r="F6718" s="385"/>
      <c r="G6718" s="232"/>
    </row>
    <row r="6719" s="379" customFormat="1" customHeight="1" spans="6:7">
      <c r="F6719" s="385"/>
      <c r="G6719" s="232"/>
    </row>
    <row r="6720" s="379" customFormat="1" customHeight="1" spans="6:7">
      <c r="F6720" s="385"/>
      <c r="G6720" s="232"/>
    </row>
    <row r="6721" s="379" customFormat="1" customHeight="1" spans="6:7">
      <c r="F6721" s="385"/>
      <c r="G6721" s="232"/>
    </row>
    <row r="6722" s="379" customFormat="1" customHeight="1" spans="6:7">
      <c r="F6722" s="385"/>
      <c r="G6722" s="232"/>
    </row>
    <row r="6723" s="379" customFormat="1" customHeight="1" spans="6:7">
      <c r="F6723" s="385"/>
      <c r="G6723" s="232"/>
    </row>
    <row r="6724" s="379" customFormat="1" customHeight="1" spans="6:7">
      <c r="F6724" s="385"/>
      <c r="G6724" s="232"/>
    </row>
    <row r="6725" s="379" customFormat="1" customHeight="1" spans="6:7">
      <c r="F6725" s="385"/>
      <c r="G6725" s="232"/>
    </row>
    <row r="6726" s="379" customFormat="1" customHeight="1" spans="6:7">
      <c r="F6726" s="385"/>
      <c r="G6726" s="232"/>
    </row>
    <row r="6727" s="379" customFormat="1" customHeight="1" spans="6:7">
      <c r="F6727" s="385"/>
      <c r="G6727" s="232"/>
    </row>
    <row r="6728" s="379" customFormat="1" customHeight="1" spans="6:7">
      <c r="F6728" s="385"/>
      <c r="G6728" s="232"/>
    </row>
    <row r="6729" s="379" customFormat="1" customHeight="1" spans="6:7">
      <c r="F6729" s="385"/>
      <c r="G6729" s="232"/>
    </row>
    <row r="6730" s="379" customFormat="1" customHeight="1" spans="6:7">
      <c r="F6730" s="385"/>
      <c r="G6730" s="232"/>
    </row>
    <row r="6731" s="379" customFormat="1" customHeight="1" spans="6:7">
      <c r="F6731" s="385"/>
      <c r="G6731" s="232"/>
    </row>
    <row r="6732" s="379" customFormat="1" customHeight="1" spans="6:7">
      <c r="F6732" s="385"/>
      <c r="G6732" s="232"/>
    </row>
    <row r="6733" s="379" customFormat="1" customHeight="1" spans="6:7">
      <c r="F6733" s="385"/>
      <c r="G6733" s="232"/>
    </row>
    <row r="6734" s="379" customFormat="1" customHeight="1" spans="6:7">
      <c r="F6734" s="385"/>
      <c r="G6734" s="232"/>
    </row>
    <row r="6735" s="379" customFormat="1" customHeight="1" spans="6:7">
      <c r="F6735" s="385"/>
      <c r="G6735" s="232"/>
    </row>
    <row r="6736" s="379" customFormat="1" customHeight="1" spans="6:7">
      <c r="F6736" s="385"/>
      <c r="G6736" s="232"/>
    </row>
    <row r="6737" s="379" customFormat="1" customHeight="1" spans="6:7">
      <c r="F6737" s="385"/>
      <c r="G6737" s="232"/>
    </row>
    <row r="6738" s="379" customFormat="1" customHeight="1" spans="6:7">
      <c r="F6738" s="385"/>
      <c r="G6738" s="232"/>
    </row>
    <row r="6739" s="379" customFormat="1" customHeight="1" spans="6:7">
      <c r="F6739" s="385"/>
      <c r="G6739" s="232"/>
    </row>
    <row r="6740" s="379" customFormat="1" customHeight="1" spans="6:7">
      <c r="F6740" s="385"/>
      <c r="G6740" s="232"/>
    </row>
    <row r="6741" s="379" customFormat="1" customHeight="1" spans="6:7">
      <c r="F6741" s="385"/>
      <c r="G6741" s="232"/>
    </row>
    <row r="6742" s="379" customFormat="1" customHeight="1" spans="6:7">
      <c r="F6742" s="385"/>
      <c r="G6742" s="232"/>
    </row>
    <row r="6743" s="379" customFormat="1" customHeight="1" spans="6:7">
      <c r="F6743" s="385"/>
      <c r="G6743" s="232"/>
    </row>
    <row r="6744" s="379" customFormat="1" customHeight="1" spans="6:7">
      <c r="F6744" s="385"/>
      <c r="G6744" s="232"/>
    </row>
    <row r="6745" s="379" customFormat="1" customHeight="1" spans="6:7">
      <c r="F6745" s="385"/>
      <c r="G6745" s="232"/>
    </row>
    <row r="6746" s="379" customFormat="1" customHeight="1" spans="6:7">
      <c r="F6746" s="385"/>
      <c r="G6746" s="232"/>
    </row>
    <row r="6747" s="379" customFormat="1" customHeight="1" spans="6:7">
      <c r="F6747" s="385"/>
      <c r="G6747" s="232"/>
    </row>
    <row r="6748" s="379" customFormat="1" customHeight="1" spans="6:7">
      <c r="F6748" s="385"/>
      <c r="G6748" s="232"/>
    </row>
    <row r="6749" s="379" customFormat="1" customHeight="1" spans="6:7">
      <c r="F6749" s="385"/>
      <c r="G6749" s="232"/>
    </row>
    <row r="6750" s="379" customFormat="1" customHeight="1" spans="6:7">
      <c r="F6750" s="385"/>
      <c r="G6750" s="232"/>
    </row>
    <row r="6751" s="379" customFormat="1" customHeight="1" spans="6:7">
      <c r="F6751" s="385"/>
      <c r="G6751" s="232"/>
    </row>
    <row r="6752" s="379" customFormat="1" customHeight="1" spans="6:7">
      <c r="F6752" s="385"/>
      <c r="G6752" s="232"/>
    </row>
    <row r="6753" s="379" customFormat="1" customHeight="1" spans="6:7">
      <c r="F6753" s="385"/>
      <c r="G6753" s="232"/>
    </row>
    <row r="6754" s="379" customFormat="1" customHeight="1" spans="6:7">
      <c r="F6754" s="385"/>
      <c r="G6754" s="232"/>
    </row>
    <row r="6755" s="379" customFormat="1" customHeight="1" spans="6:7">
      <c r="F6755" s="385"/>
      <c r="G6755" s="232"/>
    </row>
    <row r="6756" s="379" customFormat="1" customHeight="1" spans="6:7">
      <c r="F6756" s="385"/>
      <c r="G6756" s="232"/>
    </row>
    <row r="6757" s="379" customFormat="1" customHeight="1" spans="6:7">
      <c r="F6757" s="385"/>
      <c r="G6757" s="232"/>
    </row>
    <row r="6758" s="379" customFormat="1" customHeight="1" spans="6:7">
      <c r="F6758" s="385"/>
      <c r="G6758" s="232"/>
    </row>
    <row r="6759" s="379" customFormat="1" customHeight="1" spans="6:7">
      <c r="F6759" s="385"/>
      <c r="G6759" s="232"/>
    </row>
    <row r="6760" s="379" customFormat="1" customHeight="1" spans="6:7">
      <c r="F6760" s="385"/>
      <c r="G6760" s="232"/>
    </row>
    <row r="6761" s="379" customFormat="1" customHeight="1" spans="6:7">
      <c r="F6761" s="385"/>
      <c r="G6761" s="232"/>
    </row>
    <row r="6762" s="379" customFormat="1" customHeight="1" spans="6:7">
      <c r="F6762" s="385"/>
      <c r="G6762" s="232"/>
    </row>
    <row r="6763" s="379" customFormat="1" customHeight="1" spans="6:7">
      <c r="F6763" s="385"/>
      <c r="G6763" s="232"/>
    </row>
    <row r="6764" s="379" customFormat="1" customHeight="1" spans="6:7">
      <c r="F6764" s="385"/>
      <c r="G6764" s="232"/>
    </row>
    <row r="6765" s="379" customFormat="1" customHeight="1" spans="6:7">
      <c r="F6765" s="385"/>
      <c r="G6765" s="232"/>
    </row>
    <row r="6766" s="379" customFormat="1" customHeight="1" spans="6:7">
      <c r="F6766" s="385"/>
      <c r="G6766" s="232"/>
    </row>
    <row r="6767" s="379" customFormat="1" customHeight="1" spans="6:7">
      <c r="F6767" s="385"/>
      <c r="G6767" s="232"/>
    </row>
    <row r="6768" s="379" customFormat="1" customHeight="1" spans="6:7">
      <c r="F6768" s="385"/>
      <c r="G6768" s="232"/>
    </row>
    <row r="6769" s="379" customFormat="1" customHeight="1" spans="6:7">
      <c r="F6769" s="385"/>
      <c r="G6769" s="232"/>
    </row>
    <row r="6770" s="379" customFormat="1" customHeight="1" spans="6:7">
      <c r="F6770" s="385"/>
      <c r="G6770" s="232"/>
    </row>
    <row r="6771" s="379" customFormat="1" customHeight="1" spans="6:7">
      <c r="F6771" s="385"/>
      <c r="G6771" s="232"/>
    </row>
    <row r="6772" s="379" customFormat="1" customHeight="1" spans="6:7">
      <c r="F6772" s="385"/>
      <c r="G6772" s="232"/>
    </row>
    <row r="6773" s="379" customFormat="1" customHeight="1" spans="6:7">
      <c r="F6773" s="385"/>
      <c r="G6773" s="232"/>
    </row>
    <row r="6774" s="379" customFormat="1" customHeight="1" spans="6:7">
      <c r="F6774" s="385"/>
      <c r="G6774" s="232"/>
    </row>
    <row r="6775" s="379" customFormat="1" customHeight="1" spans="6:7">
      <c r="F6775" s="385"/>
      <c r="G6775" s="232"/>
    </row>
    <row r="6776" s="379" customFormat="1" customHeight="1" spans="6:7">
      <c r="F6776" s="385"/>
      <c r="G6776" s="232"/>
    </row>
    <row r="6777" s="379" customFormat="1" customHeight="1" spans="6:7">
      <c r="F6777" s="385"/>
      <c r="G6777" s="232"/>
    </row>
    <row r="6778" s="379" customFormat="1" customHeight="1" spans="6:7">
      <c r="F6778" s="385"/>
      <c r="G6778" s="232"/>
    </row>
    <row r="6779" s="379" customFormat="1" customHeight="1" spans="6:7">
      <c r="F6779" s="385"/>
      <c r="G6779" s="232"/>
    </row>
    <row r="6780" s="379" customFormat="1" customHeight="1" spans="6:7">
      <c r="F6780" s="385"/>
      <c r="G6780" s="232"/>
    </row>
    <row r="6781" s="379" customFormat="1" customHeight="1" spans="6:7">
      <c r="F6781" s="385"/>
      <c r="G6781" s="232"/>
    </row>
    <row r="6782" s="379" customFormat="1" customHeight="1" spans="6:7">
      <c r="F6782" s="385"/>
      <c r="G6782" s="232"/>
    </row>
    <row r="6783" s="379" customFormat="1" customHeight="1" spans="6:7">
      <c r="F6783" s="385"/>
      <c r="G6783" s="232"/>
    </row>
    <row r="6784" s="379" customFormat="1" customHeight="1" spans="6:7">
      <c r="F6784" s="385"/>
      <c r="G6784" s="232"/>
    </row>
    <row r="6785" s="379" customFormat="1" customHeight="1" spans="6:7">
      <c r="F6785" s="385"/>
      <c r="G6785" s="232"/>
    </row>
    <row r="6786" s="379" customFormat="1" customHeight="1" spans="6:7">
      <c r="F6786" s="385"/>
      <c r="G6786" s="232"/>
    </row>
    <row r="6787" s="379" customFormat="1" customHeight="1" spans="6:7">
      <c r="F6787" s="385"/>
      <c r="G6787" s="232"/>
    </row>
    <row r="6788" s="379" customFormat="1" customHeight="1" spans="6:7">
      <c r="F6788" s="385"/>
      <c r="G6788" s="232"/>
    </row>
    <row r="6789" s="379" customFormat="1" customHeight="1" spans="6:7">
      <c r="F6789" s="385"/>
      <c r="G6789" s="232"/>
    </row>
    <row r="6790" s="379" customFormat="1" customHeight="1" spans="6:7">
      <c r="F6790" s="385"/>
      <c r="G6790" s="232"/>
    </row>
    <row r="6791" s="379" customFormat="1" customHeight="1" spans="6:7">
      <c r="F6791" s="385"/>
      <c r="G6791" s="232"/>
    </row>
    <row r="6792" s="379" customFormat="1" customHeight="1" spans="6:7">
      <c r="F6792" s="385"/>
      <c r="G6792" s="232"/>
    </row>
    <row r="6793" s="379" customFormat="1" customHeight="1" spans="6:7">
      <c r="F6793" s="385"/>
      <c r="G6793" s="232"/>
    </row>
    <row r="6794" s="379" customFormat="1" customHeight="1" spans="6:7">
      <c r="F6794" s="385"/>
      <c r="G6794" s="232"/>
    </row>
    <row r="6795" s="379" customFormat="1" customHeight="1" spans="6:7">
      <c r="F6795" s="385"/>
      <c r="G6795" s="232"/>
    </row>
    <row r="6796" s="379" customFormat="1" customHeight="1" spans="6:7">
      <c r="F6796" s="385"/>
      <c r="G6796" s="232"/>
    </row>
    <row r="6797" s="379" customFormat="1" customHeight="1" spans="6:7">
      <c r="F6797" s="385"/>
      <c r="G6797" s="232"/>
    </row>
    <row r="6798" s="379" customFormat="1" customHeight="1" spans="6:7">
      <c r="F6798" s="385"/>
      <c r="G6798" s="232"/>
    </row>
    <row r="6799" s="379" customFormat="1" customHeight="1" spans="6:7">
      <c r="F6799" s="385"/>
      <c r="G6799" s="232"/>
    </row>
    <row r="6800" s="379" customFormat="1" customHeight="1" spans="6:7">
      <c r="F6800" s="385"/>
      <c r="G6800" s="232"/>
    </row>
    <row r="6801" s="379" customFormat="1" customHeight="1" spans="6:7">
      <c r="F6801" s="385"/>
      <c r="G6801" s="232"/>
    </row>
    <row r="6802" s="379" customFormat="1" customHeight="1" spans="6:7">
      <c r="F6802" s="385"/>
      <c r="G6802" s="232"/>
    </row>
    <row r="6803" s="379" customFormat="1" customHeight="1" spans="6:7">
      <c r="F6803" s="385"/>
      <c r="G6803" s="232"/>
    </row>
    <row r="6804" s="379" customFormat="1" customHeight="1" spans="6:7">
      <c r="F6804" s="385"/>
      <c r="G6804" s="232"/>
    </row>
    <row r="6805" s="379" customFormat="1" customHeight="1" spans="6:7">
      <c r="F6805" s="385"/>
      <c r="G6805" s="232"/>
    </row>
    <row r="6806" s="379" customFormat="1" customHeight="1" spans="6:7">
      <c r="F6806" s="385"/>
      <c r="G6806" s="232"/>
    </row>
    <row r="6807" s="379" customFormat="1" customHeight="1" spans="6:7">
      <c r="F6807" s="385"/>
      <c r="G6807" s="232"/>
    </row>
    <row r="6808" s="379" customFormat="1" customHeight="1" spans="6:7">
      <c r="F6808" s="385"/>
      <c r="G6808" s="232"/>
    </row>
    <row r="6809" s="379" customFormat="1" customHeight="1" spans="6:7">
      <c r="F6809" s="385"/>
      <c r="G6809" s="232"/>
    </row>
    <row r="6810" s="379" customFormat="1" customHeight="1" spans="6:7">
      <c r="F6810" s="385"/>
      <c r="G6810" s="232"/>
    </row>
    <row r="6811" s="379" customFormat="1" customHeight="1" spans="6:7">
      <c r="F6811" s="385"/>
      <c r="G6811" s="232"/>
    </row>
    <row r="6812" s="379" customFormat="1" customHeight="1" spans="6:7">
      <c r="F6812" s="385"/>
      <c r="G6812" s="232"/>
    </row>
    <row r="6813" s="379" customFormat="1" customHeight="1" spans="6:7">
      <c r="F6813" s="385"/>
      <c r="G6813" s="232"/>
    </row>
    <row r="6814" s="379" customFormat="1" customHeight="1" spans="6:7">
      <c r="F6814" s="385"/>
      <c r="G6814" s="232"/>
    </row>
    <row r="6815" s="379" customFormat="1" customHeight="1" spans="6:7">
      <c r="F6815" s="385"/>
      <c r="G6815" s="232"/>
    </row>
    <row r="6816" s="379" customFormat="1" customHeight="1" spans="6:7">
      <c r="F6816" s="385"/>
      <c r="G6816" s="232"/>
    </row>
    <row r="6817" s="379" customFormat="1" customHeight="1" spans="6:7">
      <c r="F6817" s="385"/>
      <c r="G6817" s="232"/>
    </row>
    <row r="6818" s="379" customFormat="1" customHeight="1" spans="6:7">
      <c r="F6818" s="385"/>
      <c r="G6818" s="232"/>
    </row>
    <row r="6819" s="379" customFormat="1" customHeight="1" spans="6:7">
      <c r="F6819" s="385"/>
      <c r="G6819" s="232"/>
    </row>
    <row r="6820" s="379" customFormat="1" customHeight="1" spans="6:7">
      <c r="F6820" s="385"/>
      <c r="G6820" s="232"/>
    </row>
    <row r="6821" s="379" customFormat="1" customHeight="1" spans="6:7">
      <c r="F6821" s="385"/>
      <c r="G6821" s="232"/>
    </row>
    <row r="6822" s="379" customFormat="1" customHeight="1" spans="6:7">
      <c r="F6822" s="385"/>
      <c r="G6822" s="232"/>
    </row>
    <row r="6823" s="379" customFormat="1" customHeight="1" spans="6:7">
      <c r="F6823" s="385"/>
      <c r="G6823" s="232"/>
    </row>
    <row r="6824" s="379" customFormat="1" customHeight="1" spans="6:7">
      <c r="F6824" s="385"/>
      <c r="G6824" s="232"/>
    </row>
    <row r="6825" s="379" customFormat="1" customHeight="1" spans="6:7">
      <c r="F6825" s="385"/>
      <c r="G6825" s="232"/>
    </row>
    <row r="6826" s="379" customFormat="1" customHeight="1" spans="6:7">
      <c r="F6826" s="385"/>
      <c r="G6826" s="232"/>
    </row>
    <row r="6827" s="379" customFormat="1" customHeight="1" spans="6:7">
      <c r="F6827" s="385"/>
      <c r="G6827" s="232"/>
    </row>
    <row r="6828" s="379" customFormat="1" customHeight="1" spans="6:7">
      <c r="F6828" s="385"/>
      <c r="G6828" s="232"/>
    </row>
    <row r="6829" s="379" customFormat="1" customHeight="1" spans="6:7">
      <c r="F6829" s="385"/>
      <c r="G6829" s="232"/>
    </row>
    <row r="6830" s="379" customFormat="1" customHeight="1" spans="6:7">
      <c r="F6830" s="385"/>
      <c r="G6830" s="232"/>
    </row>
    <row r="6831" s="379" customFormat="1" customHeight="1" spans="6:7">
      <c r="F6831" s="385"/>
      <c r="G6831" s="232"/>
    </row>
    <row r="6832" s="379" customFormat="1" customHeight="1" spans="6:7">
      <c r="F6832" s="385"/>
      <c r="G6832" s="232"/>
    </row>
    <row r="6833" s="379" customFormat="1" customHeight="1" spans="6:7">
      <c r="F6833" s="385"/>
      <c r="G6833" s="232"/>
    </row>
    <row r="6834" s="379" customFormat="1" customHeight="1" spans="6:7">
      <c r="F6834" s="385"/>
      <c r="G6834" s="232"/>
    </row>
    <row r="6835" s="379" customFormat="1" customHeight="1" spans="6:7">
      <c r="F6835" s="385"/>
      <c r="G6835" s="232"/>
    </row>
    <row r="6836" s="379" customFormat="1" customHeight="1" spans="6:7">
      <c r="F6836" s="385"/>
      <c r="G6836" s="232"/>
    </row>
    <row r="6837" s="379" customFormat="1" customHeight="1" spans="6:7">
      <c r="F6837" s="385"/>
      <c r="G6837" s="232"/>
    </row>
    <row r="6838" s="379" customFormat="1" customHeight="1" spans="6:7">
      <c r="F6838" s="385"/>
      <c r="G6838" s="232"/>
    </row>
    <row r="6839" s="379" customFormat="1" customHeight="1" spans="6:7">
      <c r="F6839" s="385"/>
      <c r="G6839" s="232"/>
    </row>
    <row r="6840" s="379" customFormat="1" customHeight="1" spans="6:7">
      <c r="F6840" s="385"/>
      <c r="G6840" s="232"/>
    </row>
    <row r="6841" s="379" customFormat="1" customHeight="1" spans="6:7">
      <c r="F6841" s="385"/>
      <c r="G6841" s="232"/>
    </row>
    <row r="6842" s="379" customFormat="1" customHeight="1" spans="6:7">
      <c r="F6842" s="385"/>
      <c r="G6842" s="232"/>
    </row>
    <row r="6843" s="379" customFormat="1" customHeight="1" spans="6:7">
      <c r="F6843" s="385"/>
      <c r="G6843" s="232"/>
    </row>
    <row r="6844" s="379" customFormat="1" customHeight="1" spans="6:7">
      <c r="F6844" s="385"/>
      <c r="G6844" s="232"/>
    </row>
    <row r="6845" s="379" customFormat="1" customHeight="1" spans="6:7">
      <c r="F6845" s="385"/>
      <c r="G6845" s="232"/>
    </row>
    <row r="6846" s="379" customFormat="1" customHeight="1" spans="6:7">
      <c r="F6846" s="385"/>
      <c r="G6846" s="232"/>
    </row>
    <row r="6847" s="379" customFormat="1" customHeight="1" spans="6:7">
      <c r="F6847" s="385"/>
      <c r="G6847" s="232"/>
    </row>
    <row r="6848" s="379" customFormat="1" customHeight="1" spans="6:7">
      <c r="F6848" s="385"/>
      <c r="G6848" s="232"/>
    </row>
    <row r="6849" s="379" customFormat="1" customHeight="1" spans="6:7">
      <c r="F6849" s="385"/>
      <c r="G6849" s="232"/>
    </row>
    <row r="6850" s="379" customFormat="1" customHeight="1" spans="6:7">
      <c r="F6850" s="385"/>
      <c r="G6850" s="232"/>
    </row>
    <row r="6851" s="379" customFormat="1" customHeight="1" spans="6:7">
      <c r="F6851" s="385"/>
      <c r="G6851" s="232"/>
    </row>
    <row r="6852" s="379" customFormat="1" customHeight="1" spans="6:7">
      <c r="F6852" s="385"/>
      <c r="G6852" s="232"/>
    </row>
    <row r="6853" s="379" customFormat="1" customHeight="1" spans="6:7">
      <c r="F6853" s="385"/>
      <c r="G6853" s="232"/>
    </row>
    <row r="6854" s="379" customFormat="1" customHeight="1" spans="6:7">
      <c r="F6854" s="385"/>
      <c r="G6854" s="232"/>
    </row>
    <row r="6855" s="379" customFormat="1" customHeight="1" spans="6:7">
      <c r="F6855" s="385"/>
      <c r="G6855" s="232"/>
    </row>
    <row r="6856" s="379" customFormat="1" customHeight="1" spans="6:7">
      <c r="F6856" s="385"/>
      <c r="G6856" s="232"/>
    </row>
    <row r="6857" s="379" customFormat="1" customHeight="1" spans="6:7">
      <c r="F6857" s="385"/>
      <c r="G6857" s="232"/>
    </row>
    <row r="6858" s="379" customFormat="1" customHeight="1" spans="6:7">
      <c r="F6858" s="385"/>
      <c r="G6858" s="232"/>
    </row>
    <row r="6859" s="379" customFormat="1" customHeight="1" spans="6:7">
      <c r="F6859" s="385"/>
      <c r="G6859" s="232"/>
    </row>
    <row r="6860" s="379" customFormat="1" customHeight="1" spans="6:7">
      <c r="F6860" s="385"/>
      <c r="G6860" s="232"/>
    </row>
    <row r="6861" s="379" customFormat="1" customHeight="1" spans="6:7">
      <c r="F6861" s="385"/>
      <c r="G6861" s="232"/>
    </row>
    <row r="6862" s="379" customFormat="1" customHeight="1" spans="6:7">
      <c r="F6862" s="385"/>
      <c r="G6862" s="232"/>
    </row>
    <row r="6863" s="379" customFormat="1" customHeight="1" spans="6:7">
      <c r="F6863" s="385"/>
      <c r="G6863" s="232"/>
    </row>
    <row r="6864" s="379" customFormat="1" customHeight="1" spans="6:7">
      <c r="F6864" s="385"/>
      <c r="G6864" s="232"/>
    </row>
    <row r="6865" s="379" customFormat="1" customHeight="1" spans="6:7">
      <c r="F6865" s="385"/>
      <c r="G6865" s="232"/>
    </row>
    <row r="6866" s="379" customFormat="1" customHeight="1" spans="6:7">
      <c r="F6866" s="385"/>
      <c r="G6866" s="232"/>
    </row>
    <row r="6867" s="379" customFormat="1" customHeight="1" spans="6:7">
      <c r="F6867" s="385"/>
      <c r="G6867" s="232"/>
    </row>
    <row r="6868" s="379" customFormat="1" customHeight="1" spans="6:7">
      <c r="F6868" s="385"/>
      <c r="G6868" s="232"/>
    </row>
    <row r="6869" s="379" customFormat="1" customHeight="1" spans="6:7">
      <c r="F6869" s="385"/>
      <c r="G6869" s="232"/>
    </row>
    <row r="6870" s="379" customFormat="1" customHeight="1" spans="6:7">
      <c r="F6870" s="385"/>
      <c r="G6870" s="232"/>
    </row>
    <row r="6871" s="379" customFormat="1" customHeight="1" spans="6:7">
      <c r="F6871" s="385"/>
      <c r="G6871" s="232"/>
    </row>
    <row r="6872" s="379" customFormat="1" customHeight="1" spans="6:7">
      <c r="F6872" s="385"/>
      <c r="G6872" s="232"/>
    </row>
    <row r="6873" s="379" customFormat="1" customHeight="1" spans="6:7">
      <c r="F6873" s="385"/>
      <c r="G6873" s="232"/>
    </row>
    <row r="6874" s="379" customFormat="1" customHeight="1" spans="6:7">
      <c r="F6874" s="385"/>
      <c r="G6874" s="232"/>
    </row>
    <row r="6875" s="379" customFormat="1" customHeight="1" spans="6:7">
      <c r="F6875" s="385"/>
      <c r="G6875" s="232"/>
    </row>
    <row r="6876" s="379" customFormat="1" customHeight="1" spans="6:7">
      <c r="F6876" s="385"/>
      <c r="G6876" s="232"/>
    </row>
    <row r="6877" s="379" customFormat="1" customHeight="1" spans="6:7">
      <c r="F6877" s="385"/>
      <c r="G6877" s="232"/>
    </row>
    <row r="6878" s="379" customFormat="1" customHeight="1" spans="6:7">
      <c r="F6878" s="385"/>
      <c r="G6878" s="232"/>
    </row>
    <row r="6879" s="379" customFormat="1" customHeight="1" spans="6:7">
      <c r="F6879" s="385"/>
      <c r="G6879" s="232"/>
    </row>
    <row r="6880" s="379" customFormat="1" customHeight="1" spans="6:7">
      <c r="F6880" s="385"/>
      <c r="G6880" s="232"/>
    </row>
    <row r="6881" s="379" customFormat="1" customHeight="1" spans="6:7">
      <c r="F6881" s="385"/>
      <c r="G6881" s="232"/>
    </row>
    <row r="6882" s="379" customFormat="1" customHeight="1" spans="6:7">
      <c r="F6882" s="385"/>
      <c r="G6882" s="232"/>
    </row>
    <row r="6883" s="379" customFormat="1" customHeight="1" spans="6:7">
      <c r="F6883" s="385"/>
      <c r="G6883" s="232"/>
    </row>
    <row r="6884" s="379" customFormat="1" customHeight="1" spans="6:7">
      <c r="F6884" s="385"/>
      <c r="G6884" s="232"/>
    </row>
    <row r="6885" s="379" customFormat="1" customHeight="1" spans="6:7">
      <c r="F6885" s="385"/>
      <c r="G6885" s="232"/>
    </row>
    <row r="6886" s="379" customFormat="1" customHeight="1" spans="6:7">
      <c r="F6886" s="385"/>
      <c r="G6886" s="232"/>
    </row>
    <row r="6887" s="379" customFormat="1" customHeight="1" spans="6:7">
      <c r="F6887" s="385"/>
      <c r="G6887" s="232"/>
    </row>
    <row r="6888" s="379" customFormat="1" customHeight="1" spans="6:7">
      <c r="F6888" s="385"/>
      <c r="G6888" s="232"/>
    </row>
    <row r="6889" s="379" customFormat="1" customHeight="1" spans="6:7">
      <c r="F6889" s="385"/>
      <c r="G6889" s="232"/>
    </row>
    <row r="6890" s="379" customFormat="1" customHeight="1" spans="6:7">
      <c r="F6890" s="385"/>
      <c r="G6890" s="232"/>
    </row>
    <row r="6891" s="379" customFormat="1" customHeight="1" spans="6:7">
      <c r="F6891" s="385"/>
      <c r="G6891" s="232"/>
    </row>
    <row r="6892" s="379" customFormat="1" customHeight="1" spans="6:7">
      <c r="F6892" s="385"/>
      <c r="G6892" s="232"/>
    </row>
    <row r="6893" s="379" customFormat="1" customHeight="1" spans="6:7">
      <c r="F6893" s="385"/>
      <c r="G6893" s="232"/>
    </row>
    <row r="6894" s="379" customFormat="1" customHeight="1" spans="6:7">
      <c r="F6894" s="385"/>
      <c r="G6894" s="232"/>
    </row>
    <row r="6895" s="379" customFormat="1" customHeight="1" spans="6:7">
      <c r="F6895" s="385"/>
      <c r="G6895" s="232"/>
    </row>
    <row r="6896" s="379" customFormat="1" customHeight="1" spans="6:7">
      <c r="F6896" s="385"/>
      <c r="G6896" s="232"/>
    </row>
    <row r="6897" s="379" customFormat="1" customHeight="1" spans="6:7">
      <c r="F6897" s="385"/>
      <c r="G6897" s="232"/>
    </row>
    <row r="6898" s="379" customFormat="1" customHeight="1" spans="6:7">
      <c r="F6898" s="385"/>
      <c r="G6898" s="232"/>
    </row>
    <row r="6899" s="379" customFormat="1" customHeight="1" spans="6:7">
      <c r="F6899" s="385"/>
      <c r="G6899" s="232"/>
    </row>
    <row r="6900" s="379" customFormat="1" customHeight="1" spans="6:7">
      <c r="F6900" s="385"/>
      <c r="G6900" s="232"/>
    </row>
    <row r="6901" s="379" customFormat="1" customHeight="1" spans="6:7">
      <c r="F6901" s="385"/>
      <c r="G6901" s="232"/>
    </row>
    <row r="6902" s="379" customFormat="1" customHeight="1" spans="6:7">
      <c r="F6902" s="385"/>
      <c r="G6902" s="232"/>
    </row>
    <row r="6903" s="379" customFormat="1" customHeight="1" spans="6:7">
      <c r="F6903" s="385"/>
      <c r="G6903" s="232"/>
    </row>
    <row r="6904" s="379" customFormat="1" customHeight="1" spans="6:7">
      <c r="F6904" s="385"/>
      <c r="G6904" s="232"/>
    </row>
    <row r="6905" s="379" customFormat="1" customHeight="1" spans="6:7">
      <c r="F6905" s="385"/>
      <c r="G6905" s="232"/>
    </row>
    <row r="6906" s="379" customFormat="1" customHeight="1" spans="6:7">
      <c r="F6906" s="385"/>
      <c r="G6906" s="232"/>
    </row>
    <row r="6907" s="379" customFormat="1" customHeight="1" spans="6:7">
      <c r="F6907" s="385"/>
      <c r="G6907" s="232"/>
    </row>
    <row r="6908" s="379" customFormat="1" customHeight="1" spans="6:7">
      <c r="F6908" s="385"/>
      <c r="G6908" s="232"/>
    </row>
    <row r="6909" s="379" customFormat="1" customHeight="1" spans="6:7">
      <c r="F6909" s="385"/>
      <c r="G6909" s="232"/>
    </row>
    <row r="6910" s="379" customFormat="1" customHeight="1" spans="6:7">
      <c r="F6910" s="385"/>
      <c r="G6910" s="232"/>
    </row>
    <row r="6911" s="379" customFormat="1" customHeight="1" spans="6:7">
      <c r="F6911" s="385"/>
      <c r="G6911" s="232"/>
    </row>
    <row r="6912" s="379" customFormat="1" customHeight="1" spans="6:7">
      <c r="F6912" s="385"/>
      <c r="G6912" s="232"/>
    </row>
    <row r="6913" s="379" customFormat="1" customHeight="1" spans="6:7">
      <c r="F6913" s="385"/>
      <c r="G6913" s="232"/>
    </row>
    <row r="6914" s="379" customFormat="1" customHeight="1" spans="6:7">
      <c r="F6914" s="385"/>
      <c r="G6914" s="232"/>
    </row>
    <row r="6915" s="379" customFormat="1" customHeight="1" spans="6:7">
      <c r="F6915" s="385"/>
      <c r="G6915" s="232"/>
    </row>
    <row r="6916" s="379" customFormat="1" customHeight="1" spans="6:7">
      <c r="F6916" s="385"/>
      <c r="G6916" s="232"/>
    </row>
    <row r="6917" s="379" customFormat="1" customHeight="1" spans="6:7">
      <c r="F6917" s="385"/>
      <c r="G6917" s="232"/>
    </row>
    <row r="6918" s="379" customFormat="1" customHeight="1" spans="6:7">
      <c r="F6918" s="385"/>
      <c r="G6918" s="232"/>
    </row>
    <row r="6919" s="379" customFormat="1" customHeight="1" spans="6:7">
      <c r="F6919" s="385"/>
      <c r="G6919" s="232"/>
    </row>
    <row r="6920" s="379" customFormat="1" customHeight="1" spans="6:7">
      <c r="F6920" s="385"/>
      <c r="G6920" s="232"/>
    </row>
    <row r="6921" s="379" customFormat="1" customHeight="1" spans="6:7">
      <c r="F6921" s="385"/>
      <c r="G6921" s="232"/>
    </row>
    <row r="6922" s="379" customFormat="1" customHeight="1" spans="6:7">
      <c r="F6922" s="385"/>
      <c r="G6922" s="232"/>
    </row>
    <row r="6923" s="379" customFormat="1" customHeight="1" spans="6:7">
      <c r="F6923" s="385"/>
      <c r="G6923" s="232"/>
    </row>
    <row r="6924" s="379" customFormat="1" customHeight="1" spans="6:7">
      <c r="F6924" s="385"/>
      <c r="G6924" s="232"/>
    </row>
    <row r="6925" s="379" customFormat="1" customHeight="1" spans="6:7">
      <c r="F6925" s="385"/>
      <c r="G6925" s="232"/>
    </row>
    <row r="6926" s="379" customFormat="1" customHeight="1" spans="6:7">
      <c r="F6926" s="385"/>
      <c r="G6926" s="232"/>
    </row>
    <row r="6927" s="379" customFormat="1" customHeight="1" spans="6:7">
      <c r="F6927" s="385"/>
      <c r="G6927" s="232"/>
    </row>
    <row r="6928" s="379" customFormat="1" customHeight="1" spans="6:7">
      <c r="F6928" s="385"/>
      <c r="G6928" s="232"/>
    </row>
    <row r="6929" s="379" customFormat="1" customHeight="1" spans="6:7">
      <c r="F6929" s="385"/>
      <c r="G6929" s="232"/>
    </row>
    <row r="6930" s="379" customFormat="1" customHeight="1" spans="6:7">
      <c r="F6930" s="385"/>
      <c r="G6930" s="232"/>
    </row>
    <row r="6931" s="379" customFormat="1" customHeight="1" spans="6:7">
      <c r="F6931" s="385"/>
      <c r="G6931" s="232"/>
    </row>
    <row r="6932" s="379" customFormat="1" customHeight="1" spans="6:7">
      <c r="F6932" s="385"/>
      <c r="G6932" s="232"/>
    </row>
    <row r="6933" s="379" customFormat="1" customHeight="1" spans="6:7">
      <c r="F6933" s="385"/>
      <c r="G6933" s="232"/>
    </row>
    <row r="6934" s="379" customFormat="1" customHeight="1" spans="6:7">
      <c r="F6934" s="385"/>
      <c r="G6934" s="232"/>
    </row>
    <row r="6935" s="379" customFormat="1" customHeight="1" spans="6:7">
      <c r="F6935" s="385"/>
      <c r="G6935" s="232"/>
    </row>
    <row r="6936" s="379" customFormat="1" customHeight="1" spans="6:7">
      <c r="F6936" s="385"/>
      <c r="G6936" s="232"/>
    </row>
    <row r="6937" s="379" customFormat="1" customHeight="1" spans="6:7">
      <c r="F6937" s="385"/>
      <c r="G6937" s="232"/>
    </row>
    <row r="6938" s="379" customFormat="1" customHeight="1" spans="6:7">
      <c r="F6938" s="385"/>
      <c r="G6938" s="232"/>
    </row>
    <row r="6939" s="379" customFormat="1" customHeight="1" spans="6:7">
      <c r="F6939" s="385"/>
      <c r="G6939" s="232"/>
    </row>
    <row r="6940" s="379" customFormat="1" customHeight="1" spans="6:7">
      <c r="F6940" s="385"/>
      <c r="G6940" s="232"/>
    </row>
    <row r="6941" s="379" customFormat="1" customHeight="1" spans="6:7">
      <c r="F6941" s="385"/>
      <c r="G6941" s="232"/>
    </row>
    <row r="6942" s="379" customFormat="1" customHeight="1" spans="6:7">
      <c r="F6942" s="385"/>
      <c r="G6942" s="232"/>
    </row>
    <row r="6943" s="379" customFormat="1" customHeight="1" spans="6:7">
      <c r="F6943" s="385"/>
      <c r="G6943" s="232"/>
    </row>
    <row r="6944" s="379" customFormat="1" customHeight="1" spans="6:7">
      <c r="F6944" s="385"/>
      <c r="G6944" s="232"/>
    </row>
    <row r="6945" s="379" customFormat="1" customHeight="1" spans="6:7">
      <c r="F6945" s="385"/>
      <c r="G6945" s="232"/>
    </row>
    <row r="6946" s="379" customFormat="1" customHeight="1" spans="6:7">
      <c r="F6946" s="385"/>
      <c r="G6946" s="232"/>
    </row>
    <row r="6947" s="379" customFormat="1" customHeight="1" spans="6:7">
      <c r="F6947" s="385"/>
      <c r="G6947" s="232"/>
    </row>
    <row r="6948" s="379" customFormat="1" customHeight="1" spans="6:7">
      <c r="F6948" s="385"/>
      <c r="G6948" s="232"/>
    </row>
    <row r="6949" s="379" customFormat="1" customHeight="1" spans="6:7">
      <c r="F6949" s="385"/>
      <c r="G6949" s="232"/>
    </row>
    <row r="6950" s="379" customFormat="1" customHeight="1" spans="6:7">
      <c r="F6950" s="385"/>
      <c r="G6950" s="232"/>
    </row>
    <row r="6951" s="379" customFormat="1" customHeight="1" spans="6:7">
      <c r="F6951" s="385"/>
      <c r="G6951" s="232"/>
    </row>
    <row r="6952" s="379" customFormat="1" customHeight="1" spans="6:7">
      <c r="F6952" s="385"/>
      <c r="G6952" s="232"/>
    </row>
    <row r="6953" s="379" customFormat="1" customHeight="1" spans="6:7">
      <c r="F6953" s="385"/>
      <c r="G6953" s="232"/>
    </row>
    <row r="6954" s="379" customFormat="1" customHeight="1" spans="6:7">
      <c r="F6954" s="385"/>
      <c r="G6954" s="232"/>
    </row>
    <row r="6955" s="379" customFormat="1" customHeight="1" spans="6:7">
      <c r="F6955" s="385"/>
      <c r="G6955" s="232"/>
    </row>
    <row r="6956" s="379" customFormat="1" customHeight="1" spans="6:7">
      <c r="F6956" s="385"/>
      <c r="G6956" s="232"/>
    </row>
    <row r="6957" s="379" customFormat="1" customHeight="1" spans="6:7">
      <c r="F6957" s="385"/>
      <c r="G6957" s="232"/>
    </row>
    <row r="6958" s="379" customFormat="1" customHeight="1" spans="6:7">
      <c r="F6958" s="385"/>
      <c r="G6958" s="232"/>
    </row>
    <row r="6959" s="379" customFormat="1" customHeight="1" spans="6:7">
      <c r="F6959" s="385"/>
      <c r="G6959" s="232"/>
    </row>
    <row r="6960" s="379" customFormat="1" customHeight="1" spans="6:7">
      <c r="F6960" s="385"/>
      <c r="G6960" s="232"/>
    </row>
    <row r="6961" s="379" customFormat="1" customHeight="1" spans="6:7">
      <c r="F6961" s="385"/>
      <c r="G6961" s="232"/>
    </row>
    <row r="6962" s="379" customFormat="1" customHeight="1" spans="6:7">
      <c r="F6962" s="385"/>
      <c r="G6962" s="232"/>
    </row>
    <row r="6963" s="379" customFormat="1" customHeight="1" spans="6:7">
      <c r="F6963" s="385"/>
      <c r="G6963" s="232"/>
    </row>
    <row r="6964" s="379" customFormat="1" customHeight="1" spans="6:7">
      <c r="F6964" s="385"/>
      <c r="G6964" s="232"/>
    </row>
    <row r="6965" s="379" customFormat="1" customHeight="1" spans="6:7">
      <c r="F6965" s="385"/>
      <c r="G6965" s="232"/>
    </row>
    <row r="6966" s="379" customFormat="1" customHeight="1" spans="6:7">
      <c r="F6966" s="385"/>
      <c r="G6966" s="232"/>
    </row>
    <row r="6967" s="379" customFormat="1" customHeight="1" spans="6:7">
      <c r="F6967" s="385"/>
      <c r="G6967" s="232"/>
    </row>
    <row r="6968" s="379" customFormat="1" customHeight="1" spans="6:7">
      <c r="F6968" s="385"/>
      <c r="G6968" s="232"/>
    </row>
    <row r="6969" s="379" customFormat="1" customHeight="1" spans="6:7">
      <c r="F6969" s="385"/>
      <c r="G6969" s="232"/>
    </row>
    <row r="6970" s="379" customFormat="1" customHeight="1" spans="6:7">
      <c r="F6970" s="385"/>
      <c r="G6970" s="232"/>
    </row>
    <row r="6971" s="379" customFormat="1" customHeight="1" spans="6:7">
      <c r="F6971" s="385"/>
      <c r="G6971" s="232"/>
    </row>
    <row r="6972" s="379" customFormat="1" customHeight="1" spans="6:7">
      <c r="F6972" s="385"/>
      <c r="G6972" s="232"/>
    </row>
    <row r="6973" s="379" customFormat="1" customHeight="1" spans="6:7">
      <c r="F6973" s="385"/>
      <c r="G6973" s="232"/>
    </row>
    <row r="6974" s="379" customFormat="1" customHeight="1" spans="6:7">
      <c r="F6974" s="385"/>
      <c r="G6974" s="232"/>
    </row>
    <row r="6975" s="379" customFormat="1" customHeight="1" spans="6:7">
      <c r="F6975" s="385"/>
      <c r="G6975" s="232"/>
    </row>
    <row r="6976" s="379" customFormat="1" customHeight="1" spans="6:7">
      <c r="F6976" s="385"/>
      <c r="G6976" s="232"/>
    </row>
    <row r="6977" s="379" customFormat="1" customHeight="1" spans="6:7">
      <c r="F6977" s="385"/>
      <c r="G6977" s="232"/>
    </row>
    <row r="6978" s="379" customFormat="1" customHeight="1" spans="6:7">
      <c r="F6978" s="385"/>
      <c r="G6978" s="232"/>
    </row>
    <row r="6979" s="379" customFormat="1" customHeight="1" spans="6:7">
      <c r="F6979" s="385"/>
      <c r="G6979" s="232"/>
    </row>
    <row r="6980" s="379" customFormat="1" customHeight="1" spans="6:7">
      <c r="F6980" s="385"/>
      <c r="G6980" s="232"/>
    </row>
    <row r="6981" s="379" customFormat="1" customHeight="1" spans="6:7">
      <c r="F6981" s="385"/>
      <c r="G6981" s="232"/>
    </row>
    <row r="6982" s="379" customFormat="1" customHeight="1" spans="6:7">
      <c r="F6982" s="385"/>
      <c r="G6982" s="232"/>
    </row>
    <row r="6983" s="379" customFormat="1" customHeight="1" spans="6:7">
      <c r="F6983" s="385"/>
      <c r="G6983" s="232"/>
    </row>
    <row r="6984" s="379" customFormat="1" customHeight="1" spans="6:7">
      <c r="F6984" s="385"/>
      <c r="G6984" s="232"/>
    </row>
    <row r="6985" s="379" customFormat="1" customHeight="1" spans="6:7">
      <c r="F6985" s="385"/>
      <c r="G6985" s="232"/>
    </row>
    <row r="6986" s="379" customFormat="1" customHeight="1" spans="6:7">
      <c r="F6986" s="385"/>
      <c r="G6986" s="232"/>
    </row>
    <row r="6987" s="379" customFormat="1" customHeight="1" spans="6:7">
      <c r="F6987" s="385"/>
      <c r="G6987" s="232"/>
    </row>
    <row r="6988" s="379" customFormat="1" customHeight="1" spans="6:7">
      <c r="F6988" s="385"/>
      <c r="G6988" s="232"/>
    </row>
    <row r="6989" s="379" customFormat="1" customHeight="1" spans="6:7">
      <c r="F6989" s="385"/>
      <c r="G6989" s="232"/>
    </row>
    <row r="6990" s="379" customFormat="1" customHeight="1" spans="6:7">
      <c r="F6990" s="385"/>
      <c r="G6990" s="232"/>
    </row>
    <row r="6991" s="379" customFormat="1" customHeight="1" spans="6:7">
      <c r="F6991" s="385"/>
      <c r="G6991" s="232"/>
    </row>
    <row r="6992" s="379" customFormat="1" customHeight="1" spans="6:7">
      <c r="F6992" s="385"/>
      <c r="G6992" s="232"/>
    </row>
    <row r="6993" s="379" customFormat="1" customHeight="1" spans="6:7">
      <c r="F6993" s="385"/>
      <c r="G6993" s="232"/>
    </row>
    <row r="6994" s="379" customFormat="1" customHeight="1" spans="6:7">
      <c r="F6994" s="385"/>
      <c r="G6994" s="232"/>
    </row>
    <row r="6995" s="379" customFormat="1" customHeight="1" spans="6:7">
      <c r="F6995" s="385"/>
      <c r="G6995" s="232"/>
    </row>
    <row r="6996" s="379" customFormat="1" customHeight="1" spans="6:7">
      <c r="F6996" s="385"/>
      <c r="G6996" s="232"/>
    </row>
    <row r="6997" s="379" customFormat="1" customHeight="1" spans="6:7">
      <c r="F6997" s="385"/>
      <c r="G6997" s="232"/>
    </row>
    <row r="6998" s="379" customFormat="1" customHeight="1" spans="6:7">
      <c r="F6998" s="385"/>
      <c r="G6998" s="232"/>
    </row>
    <row r="6999" s="379" customFormat="1" customHeight="1" spans="6:7">
      <c r="F6999" s="385"/>
      <c r="G6999" s="232"/>
    </row>
    <row r="7000" s="379" customFormat="1" customHeight="1" spans="6:7">
      <c r="F7000" s="385"/>
      <c r="G7000" s="232"/>
    </row>
    <row r="7001" s="379" customFormat="1" customHeight="1" spans="6:7">
      <c r="F7001" s="385"/>
      <c r="G7001" s="232"/>
    </row>
    <row r="7002" s="379" customFormat="1" customHeight="1" spans="6:7">
      <c r="F7002" s="385"/>
      <c r="G7002" s="232"/>
    </row>
    <row r="7003" s="379" customFormat="1" customHeight="1" spans="6:7">
      <c r="F7003" s="385"/>
      <c r="G7003" s="232"/>
    </row>
    <row r="7004" s="379" customFormat="1" customHeight="1" spans="6:7">
      <c r="F7004" s="385"/>
      <c r="G7004" s="232"/>
    </row>
    <row r="7005" s="379" customFormat="1" customHeight="1" spans="6:7">
      <c r="F7005" s="385"/>
      <c r="G7005" s="232"/>
    </row>
    <row r="7006" s="379" customFormat="1" customHeight="1" spans="6:7">
      <c r="F7006" s="385"/>
      <c r="G7006" s="232"/>
    </row>
    <row r="7007" s="379" customFormat="1" customHeight="1" spans="6:7">
      <c r="F7007" s="385"/>
      <c r="G7007" s="232"/>
    </row>
    <row r="7008" s="379" customFormat="1" customHeight="1" spans="6:7">
      <c r="F7008" s="385"/>
      <c r="G7008" s="232"/>
    </row>
    <row r="7009" s="379" customFormat="1" customHeight="1" spans="6:7">
      <c r="F7009" s="385"/>
      <c r="G7009" s="232"/>
    </row>
    <row r="7010" s="379" customFormat="1" customHeight="1" spans="6:7">
      <c r="F7010" s="385"/>
      <c r="G7010" s="232"/>
    </row>
    <row r="7011" s="379" customFormat="1" customHeight="1" spans="6:7">
      <c r="F7011" s="385"/>
      <c r="G7011" s="232"/>
    </row>
    <row r="7012" s="379" customFormat="1" customHeight="1" spans="6:7">
      <c r="F7012" s="385"/>
      <c r="G7012" s="232"/>
    </row>
    <row r="7013" s="379" customFormat="1" customHeight="1" spans="6:7">
      <c r="F7013" s="385"/>
      <c r="G7013" s="232"/>
    </row>
    <row r="7014" s="379" customFormat="1" customHeight="1" spans="6:7">
      <c r="F7014" s="385"/>
      <c r="G7014" s="232"/>
    </row>
    <row r="7015" s="379" customFormat="1" customHeight="1" spans="6:7">
      <c r="F7015" s="385"/>
      <c r="G7015" s="232"/>
    </row>
    <row r="7016" s="379" customFormat="1" customHeight="1" spans="6:7">
      <c r="F7016" s="385"/>
      <c r="G7016" s="232"/>
    </row>
    <row r="7017" s="379" customFormat="1" customHeight="1" spans="6:7">
      <c r="F7017" s="385"/>
      <c r="G7017" s="232"/>
    </row>
    <row r="7018" s="379" customFormat="1" customHeight="1" spans="6:7">
      <c r="F7018" s="385"/>
      <c r="G7018" s="232"/>
    </row>
    <row r="7019" s="379" customFormat="1" customHeight="1" spans="6:7">
      <c r="F7019" s="385"/>
      <c r="G7019" s="232"/>
    </row>
    <row r="7020" s="379" customFormat="1" customHeight="1" spans="6:7">
      <c r="F7020" s="385"/>
      <c r="G7020" s="232"/>
    </row>
    <row r="7021" s="379" customFormat="1" customHeight="1" spans="6:7">
      <c r="F7021" s="385"/>
      <c r="G7021" s="232"/>
    </row>
    <row r="7022" s="379" customFormat="1" customHeight="1" spans="6:7">
      <c r="F7022" s="385"/>
      <c r="G7022" s="232"/>
    </row>
    <row r="7023" s="379" customFormat="1" customHeight="1" spans="6:7">
      <c r="F7023" s="385"/>
      <c r="G7023" s="232"/>
    </row>
    <row r="7024" s="379" customFormat="1" customHeight="1" spans="6:7">
      <c r="F7024" s="385"/>
      <c r="G7024" s="232"/>
    </row>
    <row r="7025" s="379" customFormat="1" customHeight="1" spans="6:7">
      <c r="F7025" s="385"/>
      <c r="G7025" s="232"/>
    </row>
    <row r="7026" s="379" customFormat="1" customHeight="1" spans="6:7">
      <c r="F7026" s="385"/>
      <c r="G7026" s="232"/>
    </row>
    <row r="7027" s="379" customFormat="1" customHeight="1" spans="6:7">
      <c r="F7027" s="385"/>
      <c r="G7027" s="232"/>
    </row>
    <row r="7028" s="379" customFormat="1" customHeight="1" spans="6:7">
      <c r="F7028" s="385"/>
      <c r="G7028" s="232"/>
    </row>
    <row r="7029" s="379" customFormat="1" customHeight="1" spans="6:7">
      <c r="F7029" s="385"/>
      <c r="G7029" s="232"/>
    </row>
    <row r="7030" s="379" customFormat="1" customHeight="1" spans="6:7">
      <c r="F7030" s="385"/>
      <c r="G7030" s="232"/>
    </row>
    <row r="7031" s="379" customFormat="1" customHeight="1" spans="6:7">
      <c r="F7031" s="385"/>
      <c r="G7031" s="232"/>
    </row>
    <row r="7032" s="379" customFormat="1" customHeight="1" spans="6:7">
      <c r="F7032" s="385"/>
      <c r="G7032" s="232"/>
    </row>
    <row r="7033" s="379" customFormat="1" customHeight="1" spans="6:7">
      <c r="F7033" s="385"/>
      <c r="G7033" s="232"/>
    </row>
    <row r="7034" s="379" customFormat="1" customHeight="1" spans="6:7">
      <c r="F7034" s="385"/>
      <c r="G7034" s="232"/>
    </row>
    <row r="7035" s="379" customFormat="1" customHeight="1" spans="6:7">
      <c r="F7035" s="385"/>
      <c r="G7035" s="232"/>
    </row>
    <row r="7036" s="379" customFormat="1" customHeight="1" spans="6:7">
      <c r="F7036" s="385"/>
      <c r="G7036" s="232"/>
    </row>
    <row r="7037" s="379" customFormat="1" customHeight="1" spans="6:7">
      <c r="F7037" s="385"/>
      <c r="G7037" s="232"/>
    </row>
    <row r="7038" s="379" customFormat="1" customHeight="1" spans="6:7">
      <c r="F7038" s="385"/>
      <c r="G7038" s="232"/>
    </row>
    <row r="7039" s="379" customFormat="1" customHeight="1" spans="6:7">
      <c r="F7039" s="385"/>
      <c r="G7039" s="232"/>
    </row>
    <row r="7040" s="379" customFormat="1" customHeight="1" spans="6:7">
      <c r="F7040" s="385"/>
      <c r="G7040" s="232"/>
    </row>
    <row r="7041" s="379" customFormat="1" customHeight="1" spans="6:7">
      <c r="F7041" s="385"/>
      <c r="G7041" s="232"/>
    </row>
    <row r="7042" s="379" customFormat="1" customHeight="1" spans="6:7">
      <c r="F7042" s="385"/>
      <c r="G7042" s="232"/>
    </row>
    <row r="7043" s="379" customFormat="1" customHeight="1" spans="6:7">
      <c r="F7043" s="385"/>
      <c r="G7043" s="232"/>
    </row>
    <row r="7044" s="379" customFormat="1" customHeight="1" spans="6:7">
      <c r="F7044" s="385"/>
      <c r="G7044" s="232"/>
    </row>
    <row r="7045" s="379" customFormat="1" customHeight="1" spans="6:7">
      <c r="F7045" s="385"/>
      <c r="G7045" s="232"/>
    </row>
    <row r="7046" s="379" customFormat="1" customHeight="1" spans="6:7">
      <c r="F7046" s="385"/>
      <c r="G7046" s="232"/>
    </row>
    <row r="7047" s="379" customFormat="1" customHeight="1" spans="6:7">
      <c r="F7047" s="385"/>
      <c r="G7047" s="232"/>
    </row>
    <row r="7048" s="379" customFormat="1" customHeight="1" spans="6:7">
      <c r="F7048" s="385"/>
      <c r="G7048" s="232"/>
    </row>
    <row r="7049" s="379" customFormat="1" customHeight="1" spans="6:7">
      <c r="F7049" s="385"/>
      <c r="G7049" s="232"/>
    </row>
    <row r="7050" s="379" customFormat="1" customHeight="1" spans="6:7">
      <c r="F7050" s="385"/>
      <c r="G7050" s="232"/>
    </row>
    <row r="7051" s="379" customFormat="1" customHeight="1" spans="6:7">
      <c r="F7051" s="385"/>
      <c r="G7051" s="232"/>
    </row>
    <row r="7052" s="379" customFormat="1" customHeight="1" spans="6:7">
      <c r="F7052" s="385"/>
      <c r="G7052" s="232"/>
    </row>
    <row r="7053" s="379" customFormat="1" customHeight="1" spans="6:7">
      <c r="F7053" s="385"/>
      <c r="G7053" s="232"/>
    </row>
    <row r="7054" s="379" customFormat="1" customHeight="1" spans="6:7">
      <c r="F7054" s="385"/>
      <c r="G7054" s="232"/>
    </row>
    <row r="7055" s="379" customFormat="1" customHeight="1" spans="6:7">
      <c r="F7055" s="385"/>
      <c r="G7055" s="232"/>
    </row>
    <row r="7056" s="379" customFormat="1" customHeight="1" spans="6:7">
      <c r="F7056" s="385"/>
      <c r="G7056" s="232"/>
    </row>
    <row r="7057" s="379" customFormat="1" customHeight="1" spans="6:7">
      <c r="F7057" s="385"/>
      <c r="G7057" s="232"/>
    </row>
    <row r="7058" s="379" customFormat="1" customHeight="1" spans="6:7">
      <c r="F7058" s="385"/>
      <c r="G7058" s="232"/>
    </row>
    <row r="7059" s="379" customFormat="1" customHeight="1" spans="6:7">
      <c r="F7059" s="385"/>
      <c r="G7059" s="232"/>
    </row>
    <row r="7060" s="379" customFormat="1" customHeight="1" spans="6:7">
      <c r="F7060" s="385"/>
      <c r="G7060" s="232"/>
    </row>
    <row r="7061" s="379" customFormat="1" customHeight="1" spans="6:7">
      <c r="F7061" s="385"/>
      <c r="G7061" s="232"/>
    </row>
    <row r="7062" s="379" customFormat="1" customHeight="1" spans="6:7">
      <c r="F7062" s="385"/>
      <c r="G7062" s="232"/>
    </row>
    <row r="7063" s="379" customFormat="1" customHeight="1" spans="6:7">
      <c r="F7063" s="385"/>
      <c r="G7063" s="232"/>
    </row>
    <row r="7064" s="379" customFormat="1" customHeight="1" spans="6:7">
      <c r="F7064" s="385"/>
      <c r="G7064" s="232"/>
    </row>
    <row r="7065" s="379" customFormat="1" customHeight="1" spans="6:7">
      <c r="F7065" s="385"/>
      <c r="G7065" s="232"/>
    </row>
    <row r="7066" s="379" customFormat="1" customHeight="1" spans="6:7">
      <c r="F7066" s="385"/>
      <c r="G7066" s="232"/>
    </row>
    <row r="7067" s="379" customFormat="1" customHeight="1" spans="6:7">
      <c r="F7067" s="385"/>
      <c r="G7067" s="232"/>
    </row>
    <row r="7068" s="379" customFormat="1" customHeight="1" spans="6:7">
      <c r="F7068" s="385"/>
      <c r="G7068" s="232"/>
    </row>
    <row r="7069" s="379" customFormat="1" customHeight="1" spans="6:7">
      <c r="F7069" s="385"/>
      <c r="G7069" s="232"/>
    </row>
    <row r="7070" s="379" customFormat="1" customHeight="1" spans="6:7">
      <c r="F7070" s="385"/>
      <c r="G7070" s="232"/>
    </row>
    <row r="7071" s="379" customFormat="1" customHeight="1" spans="6:7">
      <c r="F7071" s="385"/>
      <c r="G7071" s="232"/>
    </row>
    <row r="7072" s="379" customFormat="1" customHeight="1" spans="6:7">
      <c r="F7072" s="385"/>
      <c r="G7072" s="232"/>
    </row>
    <row r="7073" s="379" customFormat="1" customHeight="1" spans="6:7">
      <c r="F7073" s="385"/>
      <c r="G7073" s="232"/>
    </row>
    <row r="7074" s="379" customFormat="1" customHeight="1" spans="6:7">
      <c r="F7074" s="385"/>
      <c r="G7074" s="232"/>
    </row>
    <row r="7075" s="379" customFormat="1" customHeight="1" spans="6:7">
      <c r="F7075" s="385"/>
      <c r="G7075" s="232"/>
    </row>
    <row r="7076" s="379" customFormat="1" customHeight="1" spans="6:7">
      <c r="F7076" s="385"/>
      <c r="G7076" s="232"/>
    </row>
    <row r="7077" s="379" customFormat="1" customHeight="1" spans="6:7">
      <c r="F7077" s="385"/>
      <c r="G7077" s="232"/>
    </row>
    <row r="7078" s="379" customFormat="1" customHeight="1" spans="6:7">
      <c r="F7078" s="385"/>
      <c r="G7078" s="232"/>
    </row>
    <row r="7079" s="379" customFormat="1" customHeight="1" spans="6:7">
      <c r="F7079" s="385"/>
      <c r="G7079" s="232"/>
    </row>
    <row r="7080" s="379" customFormat="1" customHeight="1" spans="6:7">
      <c r="F7080" s="385"/>
      <c r="G7080" s="232"/>
    </row>
    <row r="7081" s="379" customFormat="1" customHeight="1" spans="6:7">
      <c r="F7081" s="385"/>
      <c r="G7081" s="232"/>
    </row>
    <row r="7082" s="379" customFormat="1" customHeight="1" spans="6:7">
      <c r="F7082" s="385"/>
      <c r="G7082" s="232"/>
    </row>
    <row r="7083" s="379" customFormat="1" customHeight="1" spans="6:7">
      <c r="F7083" s="385"/>
      <c r="G7083" s="232"/>
    </row>
    <row r="7084" s="379" customFormat="1" customHeight="1" spans="6:7">
      <c r="F7084" s="385"/>
      <c r="G7084" s="232"/>
    </row>
    <row r="7085" s="379" customFormat="1" customHeight="1" spans="6:7">
      <c r="F7085" s="385"/>
      <c r="G7085" s="232"/>
    </row>
    <row r="7086" s="379" customFormat="1" customHeight="1" spans="6:7">
      <c r="F7086" s="385"/>
      <c r="G7086" s="232"/>
    </row>
    <row r="7087" s="379" customFormat="1" customHeight="1" spans="6:7">
      <c r="F7087" s="385"/>
      <c r="G7087" s="232"/>
    </row>
    <row r="7088" s="379" customFormat="1" customHeight="1" spans="6:7">
      <c r="F7088" s="385"/>
      <c r="G7088" s="232"/>
    </row>
    <row r="7089" s="379" customFormat="1" customHeight="1" spans="6:7">
      <c r="F7089" s="385"/>
      <c r="G7089" s="232"/>
    </row>
    <row r="7090" s="379" customFormat="1" customHeight="1" spans="6:7">
      <c r="F7090" s="385"/>
      <c r="G7090" s="232"/>
    </row>
    <row r="7091" s="379" customFormat="1" customHeight="1" spans="6:7">
      <c r="F7091" s="385"/>
      <c r="G7091" s="232"/>
    </row>
    <row r="7092" s="379" customFormat="1" customHeight="1" spans="6:7">
      <c r="F7092" s="385"/>
      <c r="G7092" s="232"/>
    </row>
    <row r="7093" s="379" customFormat="1" customHeight="1" spans="6:7">
      <c r="F7093" s="385"/>
      <c r="G7093" s="232"/>
    </row>
    <row r="7094" s="379" customFormat="1" customHeight="1" spans="6:7">
      <c r="F7094" s="385"/>
      <c r="G7094" s="232"/>
    </row>
    <row r="7095" s="379" customFormat="1" customHeight="1" spans="6:7">
      <c r="F7095" s="385"/>
      <c r="G7095" s="232"/>
    </row>
    <row r="7096" s="379" customFormat="1" customHeight="1" spans="6:7">
      <c r="F7096" s="385"/>
      <c r="G7096" s="232"/>
    </row>
    <row r="7097" s="379" customFormat="1" customHeight="1" spans="6:7">
      <c r="F7097" s="385"/>
      <c r="G7097" s="232"/>
    </row>
    <row r="7098" s="379" customFormat="1" customHeight="1" spans="6:7">
      <c r="F7098" s="385"/>
      <c r="G7098" s="232"/>
    </row>
    <row r="7099" s="379" customFormat="1" customHeight="1" spans="6:7">
      <c r="F7099" s="385"/>
      <c r="G7099" s="232"/>
    </row>
    <row r="7100" s="379" customFormat="1" customHeight="1" spans="6:7">
      <c r="F7100" s="385"/>
      <c r="G7100" s="232"/>
    </row>
    <row r="7101" s="379" customFormat="1" customHeight="1" spans="6:7">
      <c r="F7101" s="385"/>
      <c r="G7101" s="232"/>
    </row>
    <row r="7102" s="379" customFormat="1" customHeight="1" spans="6:7">
      <c r="F7102" s="385"/>
      <c r="G7102" s="232"/>
    </row>
    <row r="7103" s="379" customFormat="1" customHeight="1" spans="6:7">
      <c r="F7103" s="385"/>
      <c r="G7103" s="232"/>
    </row>
    <row r="7104" s="379" customFormat="1" customHeight="1" spans="6:7">
      <c r="F7104" s="385"/>
      <c r="G7104" s="232"/>
    </row>
    <row r="7105" s="379" customFormat="1" customHeight="1" spans="6:7">
      <c r="F7105" s="385"/>
      <c r="G7105" s="232"/>
    </row>
    <row r="7106" s="379" customFormat="1" customHeight="1" spans="6:7">
      <c r="F7106" s="385"/>
      <c r="G7106" s="232"/>
    </row>
    <row r="7107" s="379" customFormat="1" customHeight="1" spans="6:7">
      <c r="F7107" s="385"/>
      <c r="G7107" s="232"/>
    </row>
    <row r="7108" s="379" customFormat="1" customHeight="1" spans="6:7">
      <c r="F7108" s="385"/>
      <c r="G7108" s="232"/>
    </row>
    <row r="7109" s="379" customFormat="1" customHeight="1" spans="6:7">
      <c r="F7109" s="385"/>
      <c r="G7109" s="232"/>
    </row>
    <row r="7110" s="379" customFormat="1" customHeight="1" spans="6:7">
      <c r="F7110" s="385"/>
      <c r="G7110" s="232"/>
    </row>
    <row r="7111" s="379" customFormat="1" customHeight="1" spans="6:7">
      <c r="F7111" s="385"/>
      <c r="G7111" s="232"/>
    </row>
    <row r="7112" s="379" customFormat="1" customHeight="1" spans="6:7">
      <c r="F7112" s="385"/>
      <c r="G7112" s="232"/>
    </row>
    <row r="7113" s="379" customFormat="1" customHeight="1" spans="6:7">
      <c r="F7113" s="385"/>
      <c r="G7113" s="232"/>
    </row>
    <row r="7114" s="379" customFormat="1" customHeight="1" spans="6:7">
      <c r="F7114" s="385"/>
      <c r="G7114" s="232"/>
    </row>
    <row r="7115" s="379" customFormat="1" customHeight="1" spans="6:7">
      <c r="F7115" s="385"/>
      <c r="G7115" s="232"/>
    </row>
    <row r="7116" s="379" customFormat="1" customHeight="1" spans="6:7">
      <c r="F7116" s="385"/>
      <c r="G7116" s="232"/>
    </row>
    <row r="7117" s="379" customFormat="1" customHeight="1" spans="6:7">
      <c r="F7117" s="385"/>
      <c r="G7117" s="232"/>
    </row>
    <row r="7118" s="379" customFormat="1" customHeight="1" spans="6:7">
      <c r="F7118" s="385"/>
      <c r="G7118" s="232"/>
    </row>
    <row r="7119" s="379" customFormat="1" customHeight="1" spans="6:7">
      <c r="F7119" s="385"/>
      <c r="G7119" s="232"/>
    </row>
    <row r="7120" s="379" customFormat="1" customHeight="1" spans="6:7">
      <c r="F7120" s="385"/>
      <c r="G7120" s="232"/>
    </row>
    <row r="7121" s="379" customFormat="1" customHeight="1" spans="6:7">
      <c r="F7121" s="385"/>
      <c r="G7121" s="232"/>
    </row>
    <row r="7122" s="379" customFormat="1" customHeight="1" spans="6:7">
      <c r="F7122" s="385"/>
      <c r="G7122" s="232"/>
    </row>
    <row r="7123" s="379" customFormat="1" customHeight="1" spans="6:7">
      <c r="F7123" s="385"/>
      <c r="G7123" s="232"/>
    </row>
    <row r="7124" s="379" customFormat="1" customHeight="1" spans="6:7">
      <c r="F7124" s="385"/>
      <c r="G7124" s="232"/>
    </row>
    <row r="7125" s="379" customFormat="1" customHeight="1" spans="6:7">
      <c r="F7125" s="385"/>
      <c r="G7125" s="232"/>
    </row>
    <row r="7126" s="379" customFormat="1" customHeight="1" spans="6:7">
      <c r="F7126" s="385"/>
      <c r="G7126" s="232"/>
    </row>
    <row r="7127" s="379" customFormat="1" customHeight="1" spans="6:7">
      <c r="F7127" s="385"/>
      <c r="G7127" s="232"/>
    </row>
    <row r="7128" s="379" customFormat="1" customHeight="1" spans="6:7">
      <c r="F7128" s="385"/>
      <c r="G7128" s="232"/>
    </row>
    <row r="7129" s="379" customFormat="1" customHeight="1" spans="6:7">
      <c r="F7129" s="385"/>
      <c r="G7129" s="232"/>
    </row>
    <row r="7130" s="379" customFormat="1" customHeight="1" spans="6:7">
      <c r="F7130" s="385"/>
      <c r="G7130" s="232"/>
    </row>
    <row r="7131" s="379" customFormat="1" customHeight="1" spans="6:7">
      <c r="F7131" s="385"/>
      <c r="G7131" s="232"/>
    </row>
    <row r="7132" s="379" customFormat="1" customHeight="1" spans="6:7">
      <c r="F7132" s="385"/>
      <c r="G7132" s="232"/>
    </row>
    <row r="7133" s="379" customFormat="1" customHeight="1" spans="6:7">
      <c r="F7133" s="385"/>
      <c r="G7133" s="232"/>
    </row>
    <row r="7134" s="379" customFormat="1" customHeight="1" spans="6:7">
      <c r="F7134" s="385"/>
      <c r="G7134" s="232"/>
    </row>
    <row r="7135" s="379" customFormat="1" customHeight="1" spans="6:7">
      <c r="F7135" s="385"/>
      <c r="G7135" s="232"/>
    </row>
    <row r="7136" s="379" customFormat="1" customHeight="1" spans="6:7">
      <c r="F7136" s="385"/>
      <c r="G7136" s="232"/>
    </row>
    <row r="7137" s="379" customFormat="1" customHeight="1" spans="6:7">
      <c r="F7137" s="385"/>
      <c r="G7137" s="232"/>
    </row>
    <row r="7138" s="379" customFormat="1" customHeight="1" spans="6:7">
      <c r="F7138" s="385"/>
      <c r="G7138" s="232"/>
    </row>
    <row r="7139" s="379" customFormat="1" customHeight="1" spans="6:7">
      <c r="F7139" s="385"/>
      <c r="G7139" s="232"/>
    </row>
    <row r="7140" s="379" customFormat="1" customHeight="1" spans="6:7">
      <c r="F7140" s="385"/>
      <c r="G7140" s="232"/>
    </row>
    <row r="7141" s="379" customFormat="1" customHeight="1" spans="6:7">
      <c r="F7141" s="385"/>
      <c r="G7141" s="232"/>
    </row>
    <row r="7142" s="379" customFormat="1" customHeight="1" spans="6:7">
      <c r="F7142" s="385"/>
      <c r="G7142" s="232"/>
    </row>
    <row r="7143" s="379" customFormat="1" customHeight="1" spans="6:7">
      <c r="F7143" s="385"/>
      <c r="G7143" s="232"/>
    </row>
    <row r="7144" s="379" customFormat="1" customHeight="1" spans="6:7">
      <c r="F7144" s="385"/>
      <c r="G7144" s="232"/>
    </row>
    <row r="7145" s="379" customFormat="1" customHeight="1" spans="6:7">
      <c r="F7145" s="385"/>
      <c r="G7145" s="232"/>
    </row>
    <row r="7146" s="379" customFormat="1" customHeight="1" spans="6:7">
      <c r="F7146" s="385"/>
      <c r="G7146" s="232"/>
    </row>
    <row r="7147" s="379" customFormat="1" customHeight="1" spans="6:7">
      <c r="F7147" s="385"/>
      <c r="G7147" s="232"/>
    </row>
    <row r="7148" s="379" customFormat="1" customHeight="1" spans="6:7">
      <c r="F7148" s="385"/>
      <c r="G7148" s="232"/>
    </row>
    <row r="7149" s="379" customFormat="1" customHeight="1" spans="6:7">
      <c r="F7149" s="385"/>
      <c r="G7149" s="232"/>
    </row>
    <row r="7150" s="379" customFormat="1" customHeight="1" spans="6:7">
      <c r="F7150" s="385"/>
      <c r="G7150" s="232"/>
    </row>
    <row r="7151" s="379" customFormat="1" customHeight="1" spans="6:7">
      <c r="F7151" s="385"/>
      <c r="G7151" s="232"/>
    </row>
    <row r="7152" s="379" customFormat="1" customHeight="1" spans="6:7">
      <c r="F7152" s="385"/>
      <c r="G7152" s="232"/>
    </row>
    <row r="7153" s="379" customFormat="1" customHeight="1" spans="6:7">
      <c r="F7153" s="385"/>
      <c r="G7153" s="232"/>
    </row>
    <row r="7154" s="379" customFormat="1" customHeight="1" spans="6:7">
      <c r="F7154" s="385"/>
      <c r="G7154" s="232"/>
    </row>
    <row r="7155" s="379" customFormat="1" customHeight="1" spans="6:7">
      <c r="F7155" s="385"/>
      <c r="G7155" s="232"/>
    </row>
    <row r="7156" s="379" customFormat="1" customHeight="1" spans="6:7">
      <c r="F7156" s="385"/>
      <c r="G7156" s="232"/>
    </row>
    <row r="7157" s="379" customFormat="1" customHeight="1" spans="6:7">
      <c r="F7157" s="385"/>
      <c r="G7157" s="232"/>
    </row>
    <row r="7158" s="379" customFormat="1" customHeight="1" spans="6:7">
      <c r="F7158" s="385"/>
      <c r="G7158" s="232"/>
    </row>
    <row r="7159" s="379" customFormat="1" customHeight="1" spans="6:7">
      <c r="F7159" s="385"/>
      <c r="G7159" s="232"/>
    </row>
    <row r="7160" s="379" customFormat="1" customHeight="1" spans="6:7">
      <c r="F7160" s="385"/>
      <c r="G7160" s="232"/>
    </row>
    <row r="7161" s="379" customFormat="1" customHeight="1" spans="6:7">
      <c r="F7161" s="385"/>
      <c r="G7161" s="232"/>
    </row>
    <row r="7162" s="379" customFormat="1" customHeight="1" spans="6:7">
      <c r="F7162" s="385"/>
      <c r="G7162" s="232"/>
    </row>
    <row r="7163" s="379" customFormat="1" customHeight="1" spans="6:7">
      <c r="F7163" s="385"/>
      <c r="G7163" s="232"/>
    </row>
    <row r="7164" s="379" customFormat="1" customHeight="1" spans="6:7">
      <c r="F7164" s="385"/>
      <c r="G7164" s="232"/>
    </row>
    <row r="7165" s="379" customFormat="1" customHeight="1" spans="6:7">
      <c r="F7165" s="385"/>
      <c r="G7165" s="232"/>
    </row>
    <row r="7166" s="379" customFormat="1" customHeight="1" spans="6:7">
      <c r="F7166" s="385"/>
      <c r="G7166" s="232"/>
    </row>
    <row r="7167" s="379" customFormat="1" customHeight="1" spans="6:7">
      <c r="F7167" s="385"/>
      <c r="G7167" s="232"/>
    </row>
    <row r="7168" s="379" customFormat="1" customHeight="1" spans="6:7">
      <c r="F7168" s="385"/>
      <c r="G7168" s="232"/>
    </row>
    <row r="7169" s="379" customFormat="1" customHeight="1" spans="6:7">
      <c r="F7169" s="385"/>
      <c r="G7169" s="232"/>
    </row>
    <row r="7170" s="379" customFormat="1" customHeight="1" spans="6:7">
      <c r="F7170" s="385"/>
      <c r="G7170" s="232"/>
    </row>
    <row r="7171" s="379" customFormat="1" customHeight="1" spans="6:7">
      <c r="F7171" s="385"/>
      <c r="G7171" s="232"/>
    </row>
    <row r="7172" s="379" customFormat="1" customHeight="1" spans="6:7">
      <c r="F7172" s="385"/>
      <c r="G7172" s="232"/>
    </row>
    <row r="7173" s="379" customFormat="1" customHeight="1" spans="6:7">
      <c r="F7173" s="385"/>
      <c r="G7173" s="232"/>
    </row>
    <row r="7174" s="379" customFormat="1" customHeight="1" spans="6:7">
      <c r="F7174" s="385"/>
      <c r="G7174" s="232"/>
    </row>
    <row r="7175" s="379" customFormat="1" customHeight="1" spans="6:7">
      <c r="F7175" s="385"/>
      <c r="G7175" s="232"/>
    </row>
    <row r="7176" s="379" customFormat="1" customHeight="1" spans="6:7">
      <c r="F7176" s="385"/>
      <c r="G7176" s="232"/>
    </row>
    <row r="7177" s="379" customFormat="1" customHeight="1" spans="6:7">
      <c r="F7177" s="385"/>
      <c r="G7177" s="232"/>
    </row>
    <row r="7178" s="379" customFormat="1" customHeight="1" spans="6:7">
      <c r="F7178" s="385"/>
      <c r="G7178" s="232"/>
    </row>
    <row r="7179" s="379" customFormat="1" customHeight="1" spans="6:7">
      <c r="F7179" s="385"/>
      <c r="G7179" s="232"/>
    </row>
    <row r="7180" s="379" customFormat="1" customHeight="1" spans="6:7">
      <c r="F7180" s="385"/>
      <c r="G7180" s="232"/>
    </row>
    <row r="7181" s="379" customFormat="1" customHeight="1" spans="6:7">
      <c r="F7181" s="385"/>
      <c r="G7181" s="232"/>
    </row>
    <row r="7182" s="379" customFormat="1" customHeight="1" spans="6:7">
      <c r="F7182" s="385"/>
      <c r="G7182" s="232"/>
    </row>
    <row r="7183" s="379" customFormat="1" customHeight="1" spans="6:7">
      <c r="F7183" s="385"/>
      <c r="G7183" s="232"/>
    </row>
    <row r="7184" s="379" customFormat="1" customHeight="1" spans="6:7">
      <c r="F7184" s="385"/>
      <c r="G7184" s="232"/>
    </row>
    <row r="7185" s="379" customFormat="1" customHeight="1" spans="6:7">
      <c r="F7185" s="385"/>
      <c r="G7185" s="232"/>
    </row>
    <row r="7186" s="379" customFormat="1" customHeight="1" spans="6:7">
      <c r="F7186" s="385"/>
      <c r="G7186" s="232"/>
    </row>
    <row r="7187" s="379" customFormat="1" customHeight="1" spans="6:7">
      <c r="F7187" s="385"/>
      <c r="G7187" s="232"/>
    </row>
    <row r="7188" s="379" customFormat="1" customHeight="1" spans="6:7">
      <c r="F7188" s="385"/>
      <c r="G7188" s="232"/>
    </row>
    <row r="7189" s="379" customFormat="1" customHeight="1" spans="6:7">
      <c r="F7189" s="385"/>
      <c r="G7189" s="232"/>
    </row>
    <row r="7190" s="379" customFormat="1" customHeight="1" spans="6:7">
      <c r="F7190" s="385"/>
      <c r="G7190" s="232"/>
    </row>
    <row r="7191" s="379" customFormat="1" customHeight="1" spans="6:7">
      <c r="F7191" s="385"/>
      <c r="G7191" s="232"/>
    </row>
    <row r="7192" s="379" customFormat="1" customHeight="1" spans="6:7">
      <c r="F7192" s="385"/>
      <c r="G7192" s="232"/>
    </row>
    <row r="7193" s="379" customFormat="1" customHeight="1" spans="6:7">
      <c r="F7193" s="385"/>
      <c r="G7193" s="232"/>
    </row>
    <row r="7194" s="379" customFormat="1" customHeight="1" spans="6:7">
      <c r="F7194" s="385"/>
      <c r="G7194" s="232"/>
    </row>
    <row r="7195" s="379" customFormat="1" customHeight="1" spans="6:7">
      <c r="F7195" s="385"/>
      <c r="G7195" s="232"/>
    </row>
    <row r="7196" s="379" customFormat="1" customHeight="1" spans="6:7">
      <c r="F7196" s="385"/>
      <c r="G7196" s="232"/>
    </row>
    <row r="7197" s="379" customFormat="1" customHeight="1" spans="6:7">
      <c r="F7197" s="385"/>
      <c r="G7197" s="232"/>
    </row>
    <row r="7198" s="379" customFormat="1" customHeight="1" spans="6:7">
      <c r="F7198" s="385"/>
      <c r="G7198" s="232"/>
    </row>
    <row r="7199" s="379" customFormat="1" customHeight="1" spans="6:7">
      <c r="F7199" s="385"/>
      <c r="G7199" s="232"/>
    </row>
    <row r="7200" s="379" customFormat="1" customHeight="1" spans="6:7">
      <c r="F7200" s="385"/>
      <c r="G7200" s="232"/>
    </row>
    <row r="7201" s="379" customFormat="1" customHeight="1" spans="6:7">
      <c r="F7201" s="385"/>
      <c r="G7201" s="232"/>
    </row>
    <row r="7202" s="379" customFormat="1" customHeight="1" spans="6:7">
      <c r="F7202" s="385"/>
      <c r="G7202" s="232"/>
    </row>
    <row r="7203" s="379" customFormat="1" customHeight="1" spans="6:7">
      <c r="F7203" s="385"/>
      <c r="G7203" s="232"/>
    </row>
    <row r="7204" s="379" customFormat="1" customHeight="1" spans="6:7">
      <c r="F7204" s="385"/>
      <c r="G7204" s="232"/>
    </row>
    <row r="7205" s="379" customFormat="1" customHeight="1" spans="6:7">
      <c r="F7205" s="385"/>
      <c r="G7205" s="232"/>
    </row>
    <row r="7206" s="379" customFormat="1" customHeight="1" spans="6:7">
      <c r="F7206" s="385"/>
      <c r="G7206" s="232"/>
    </row>
    <row r="7207" s="379" customFormat="1" customHeight="1" spans="6:7">
      <c r="F7207" s="385"/>
      <c r="G7207" s="232"/>
    </row>
    <row r="7208" s="379" customFormat="1" customHeight="1" spans="6:7">
      <c r="F7208" s="385"/>
      <c r="G7208" s="232"/>
    </row>
    <row r="7209" s="379" customFormat="1" customHeight="1" spans="6:7">
      <c r="F7209" s="385"/>
      <c r="G7209" s="232"/>
    </row>
    <row r="7210" s="379" customFormat="1" customHeight="1" spans="6:7">
      <c r="F7210" s="385"/>
      <c r="G7210" s="232"/>
    </row>
    <row r="7211" s="379" customFormat="1" customHeight="1" spans="6:7">
      <c r="F7211" s="385"/>
      <c r="G7211" s="232"/>
    </row>
    <row r="7212" s="379" customFormat="1" customHeight="1" spans="6:7">
      <c r="F7212" s="385"/>
      <c r="G7212" s="232"/>
    </row>
    <row r="7213" s="379" customFormat="1" customHeight="1" spans="6:7">
      <c r="F7213" s="385"/>
      <c r="G7213" s="232"/>
    </row>
    <row r="7214" s="379" customFormat="1" customHeight="1" spans="6:7">
      <c r="F7214" s="385"/>
      <c r="G7214" s="232"/>
    </row>
    <row r="7215" s="379" customFormat="1" customHeight="1" spans="6:7">
      <c r="F7215" s="385"/>
      <c r="G7215" s="232"/>
    </row>
    <row r="7216" s="379" customFormat="1" customHeight="1" spans="6:7">
      <c r="F7216" s="385"/>
      <c r="G7216" s="232"/>
    </row>
    <row r="7217" s="379" customFormat="1" customHeight="1" spans="6:7">
      <c r="F7217" s="385"/>
      <c r="G7217" s="232"/>
    </row>
    <row r="7218" s="379" customFormat="1" customHeight="1" spans="6:7">
      <c r="F7218" s="385"/>
      <c r="G7218" s="232"/>
    </row>
    <row r="7219" s="379" customFormat="1" customHeight="1" spans="6:7">
      <c r="F7219" s="385"/>
      <c r="G7219" s="232"/>
    </row>
    <row r="7220" s="379" customFormat="1" customHeight="1" spans="6:7">
      <c r="F7220" s="385"/>
      <c r="G7220" s="232"/>
    </row>
    <row r="7221" s="379" customFormat="1" customHeight="1" spans="6:7">
      <c r="F7221" s="385"/>
      <c r="G7221" s="232"/>
    </row>
    <row r="7222" s="379" customFormat="1" customHeight="1" spans="6:7">
      <c r="F7222" s="385"/>
      <c r="G7222" s="232"/>
    </row>
    <row r="7223" s="379" customFormat="1" customHeight="1" spans="6:7">
      <c r="F7223" s="385"/>
      <c r="G7223" s="232"/>
    </row>
    <row r="7224" s="379" customFormat="1" customHeight="1" spans="6:7">
      <c r="F7224" s="385"/>
      <c r="G7224" s="232"/>
    </row>
    <row r="7225" s="379" customFormat="1" customHeight="1" spans="6:7">
      <c r="F7225" s="385"/>
      <c r="G7225" s="232"/>
    </row>
    <row r="7226" s="379" customFormat="1" customHeight="1" spans="6:7">
      <c r="F7226" s="385"/>
      <c r="G7226" s="232"/>
    </row>
    <row r="7227" s="379" customFormat="1" customHeight="1" spans="6:7">
      <c r="F7227" s="385"/>
      <c r="G7227" s="232"/>
    </row>
    <row r="7228" s="379" customFormat="1" customHeight="1" spans="6:7">
      <c r="F7228" s="385"/>
      <c r="G7228" s="232"/>
    </row>
    <row r="7229" s="379" customFormat="1" customHeight="1" spans="6:7">
      <c r="F7229" s="385"/>
      <c r="G7229" s="232"/>
    </row>
    <row r="7230" s="379" customFormat="1" customHeight="1" spans="6:7">
      <c r="F7230" s="385"/>
      <c r="G7230" s="232"/>
    </row>
    <row r="7231" s="379" customFormat="1" customHeight="1" spans="6:7">
      <c r="F7231" s="385"/>
      <c r="G7231" s="232"/>
    </row>
    <row r="7232" s="379" customFormat="1" customHeight="1" spans="6:7">
      <c r="F7232" s="385"/>
      <c r="G7232" s="232"/>
    </row>
    <row r="7233" s="379" customFormat="1" customHeight="1" spans="6:7">
      <c r="F7233" s="385"/>
      <c r="G7233" s="232"/>
    </row>
    <row r="7234" s="379" customFormat="1" customHeight="1" spans="6:7">
      <c r="F7234" s="385"/>
      <c r="G7234" s="232"/>
    </row>
    <row r="7235" s="379" customFormat="1" customHeight="1" spans="6:7">
      <c r="F7235" s="385"/>
      <c r="G7235" s="232"/>
    </row>
    <row r="7236" s="379" customFormat="1" customHeight="1" spans="6:7">
      <c r="F7236" s="385"/>
      <c r="G7236" s="232"/>
    </row>
    <row r="7237" s="379" customFormat="1" customHeight="1" spans="6:7">
      <c r="F7237" s="385"/>
      <c r="G7237" s="232"/>
    </row>
    <row r="7238" s="379" customFormat="1" customHeight="1" spans="6:7">
      <c r="F7238" s="385"/>
      <c r="G7238" s="232"/>
    </row>
    <row r="7239" s="379" customFormat="1" customHeight="1" spans="6:7">
      <c r="F7239" s="385"/>
      <c r="G7239" s="232"/>
    </row>
    <row r="7240" s="379" customFormat="1" customHeight="1" spans="6:7">
      <c r="F7240" s="385"/>
      <c r="G7240" s="232"/>
    </row>
    <row r="7241" s="379" customFormat="1" customHeight="1" spans="6:7">
      <c r="F7241" s="385"/>
      <c r="G7241" s="232"/>
    </row>
    <row r="7242" s="379" customFormat="1" customHeight="1" spans="6:7">
      <c r="F7242" s="385"/>
      <c r="G7242" s="232"/>
    </row>
    <row r="7243" s="379" customFormat="1" customHeight="1" spans="6:7">
      <c r="F7243" s="385"/>
      <c r="G7243" s="232"/>
    </row>
    <row r="7244" s="379" customFormat="1" customHeight="1" spans="6:7">
      <c r="F7244" s="385"/>
      <c r="G7244" s="232"/>
    </row>
    <row r="7245" s="379" customFormat="1" customHeight="1" spans="6:7">
      <c r="F7245" s="385"/>
      <c r="G7245" s="232"/>
    </row>
    <row r="7246" s="379" customFormat="1" customHeight="1" spans="6:7">
      <c r="F7246" s="385"/>
      <c r="G7246" s="232"/>
    </row>
    <row r="7247" s="379" customFormat="1" customHeight="1" spans="6:7">
      <c r="F7247" s="385"/>
      <c r="G7247" s="232"/>
    </row>
    <row r="7248" s="379" customFormat="1" customHeight="1" spans="6:7">
      <c r="F7248" s="385"/>
      <c r="G7248" s="232"/>
    </row>
    <row r="7249" s="379" customFormat="1" customHeight="1" spans="6:7">
      <c r="F7249" s="385"/>
      <c r="G7249" s="232"/>
    </row>
    <row r="7250" s="379" customFormat="1" customHeight="1" spans="6:7">
      <c r="F7250" s="385"/>
      <c r="G7250" s="232"/>
    </row>
    <row r="7251" s="379" customFormat="1" customHeight="1" spans="6:7">
      <c r="F7251" s="385"/>
      <c r="G7251" s="232"/>
    </row>
    <row r="7252" s="379" customFormat="1" customHeight="1" spans="6:7">
      <c r="F7252" s="385"/>
      <c r="G7252" s="232"/>
    </row>
    <row r="7253" s="379" customFormat="1" customHeight="1" spans="6:7">
      <c r="F7253" s="385"/>
      <c r="G7253" s="232"/>
    </row>
    <row r="7254" s="379" customFormat="1" customHeight="1" spans="6:7">
      <c r="F7254" s="385"/>
      <c r="G7254" s="232"/>
    </row>
    <row r="7255" s="379" customFormat="1" customHeight="1" spans="6:7">
      <c r="F7255" s="385"/>
      <c r="G7255" s="232"/>
    </row>
    <row r="7256" s="379" customFormat="1" customHeight="1" spans="6:7">
      <c r="F7256" s="385"/>
      <c r="G7256" s="232"/>
    </row>
    <row r="7257" s="379" customFormat="1" customHeight="1" spans="6:7">
      <c r="F7257" s="385"/>
      <c r="G7257" s="232"/>
    </row>
    <row r="7258" s="379" customFormat="1" customHeight="1" spans="6:7">
      <c r="F7258" s="385"/>
      <c r="G7258" s="232"/>
    </row>
    <row r="7259" s="379" customFormat="1" customHeight="1" spans="6:7">
      <c r="F7259" s="385"/>
      <c r="G7259" s="232"/>
    </row>
    <row r="7260" s="379" customFormat="1" customHeight="1" spans="6:7">
      <c r="F7260" s="385"/>
      <c r="G7260" s="232"/>
    </row>
    <row r="7261" s="379" customFormat="1" customHeight="1" spans="6:7">
      <c r="F7261" s="385"/>
      <c r="G7261" s="232"/>
    </row>
    <row r="7262" s="379" customFormat="1" customHeight="1" spans="6:7">
      <c r="F7262" s="385"/>
      <c r="G7262" s="232"/>
    </row>
    <row r="7263" s="379" customFormat="1" customHeight="1" spans="6:7">
      <c r="F7263" s="385"/>
      <c r="G7263" s="232"/>
    </row>
    <row r="7264" s="379" customFormat="1" customHeight="1" spans="6:7">
      <c r="F7264" s="385"/>
      <c r="G7264" s="232"/>
    </row>
    <row r="7265" s="379" customFormat="1" customHeight="1" spans="6:7">
      <c r="F7265" s="385"/>
      <c r="G7265" s="232"/>
    </row>
    <row r="7266" s="379" customFormat="1" customHeight="1" spans="6:7">
      <c r="F7266" s="385"/>
      <c r="G7266" s="232"/>
    </row>
    <row r="7267" s="379" customFormat="1" customHeight="1" spans="6:7">
      <c r="F7267" s="385"/>
      <c r="G7267" s="232"/>
    </row>
    <row r="7268" s="379" customFormat="1" customHeight="1" spans="6:7">
      <c r="F7268" s="385"/>
      <c r="G7268" s="232"/>
    </row>
    <row r="7269" s="379" customFormat="1" customHeight="1" spans="6:7">
      <c r="F7269" s="385"/>
      <c r="G7269" s="232"/>
    </row>
    <row r="7270" s="379" customFormat="1" customHeight="1" spans="6:7">
      <c r="F7270" s="385"/>
      <c r="G7270" s="232"/>
    </row>
    <row r="7271" s="379" customFormat="1" customHeight="1" spans="6:7">
      <c r="F7271" s="385"/>
      <c r="G7271" s="232"/>
    </row>
    <row r="7272" s="379" customFormat="1" customHeight="1" spans="6:7">
      <c r="F7272" s="385"/>
      <c r="G7272" s="232"/>
    </row>
    <row r="7273" s="379" customFormat="1" customHeight="1" spans="6:7">
      <c r="F7273" s="385"/>
      <c r="G7273" s="232"/>
    </row>
    <row r="7274" s="379" customFormat="1" customHeight="1" spans="6:7">
      <c r="F7274" s="385"/>
      <c r="G7274" s="232"/>
    </row>
    <row r="7275" s="379" customFormat="1" customHeight="1" spans="6:7">
      <c r="F7275" s="385"/>
      <c r="G7275" s="232"/>
    </row>
    <row r="7276" s="379" customFormat="1" customHeight="1" spans="6:7">
      <c r="F7276" s="385"/>
      <c r="G7276" s="232"/>
    </row>
    <row r="7277" s="379" customFormat="1" customHeight="1" spans="6:7">
      <c r="F7277" s="385"/>
      <c r="G7277" s="232"/>
    </row>
    <row r="7278" s="379" customFormat="1" customHeight="1" spans="6:7">
      <c r="F7278" s="385"/>
      <c r="G7278" s="232"/>
    </row>
    <row r="7279" s="379" customFormat="1" customHeight="1" spans="6:7">
      <c r="F7279" s="385"/>
      <c r="G7279" s="232"/>
    </row>
    <row r="7280" s="379" customFormat="1" customHeight="1" spans="6:7">
      <c r="F7280" s="385"/>
      <c r="G7280" s="232"/>
    </row>
    <row r="7281" s="379" customFormat="1" customHeight="1" spans="6:7">
      <c r="F7281" s="385"/>
      <c r="G7281" s="232"/>
    </row>
    <row r="7282" s="379" customFormat="1" customHeight="1" spans="6:7">
      <c r="F7282" s="385"/>
      <c r="G7282" s="232"/>
    </row>
    <row r="7283" s="379" customFormat="1" customHeight="1" spans="6:7">
      <c r="F7283" s="385"/>
      <c r="G7283" s="232"/>
    </row>
    <row r="7284" s="379" customFormat="1" customHeight="1" spans="6:7">
      <c r="F7284" s="385"/>
      <c r="G7284" s="232"/>
    </row>
    <row r="7285" s="379" customFormat="1" customHeight="1" spans="6:7">
      <c r="F7285" s="385"/>
      <c r="G7285" s="232"/>
    </row>
    <row r="7286" s="379" customFormat="1" customHeight="1" spans="6:7">
      <c r="F7286" s="385"/>
      <c r="G7286" s="232"/>
    </row>
    <row r="7287" s="379" customFormat="1" customHeight="1" spans="6:7">
      <c r="F7287" s="385"/>
      <c r="G7287" s="232"/>
    </row>
    <row r="7288" s="379" customFormat="1" customHeight="1" spans="6:7">
      <c r="F7288" s="385"/>
      <c r="G7288" s="232"/>
    </row>
    <row r="7289" s="379" customFormat="1" customHeight="1" spans="6:7">
      <c r="F7289" s="385"/>
      <c r="G7289" s="232"/>
    </row>
    <row r="7290" s="379" customFormat="1" customHeight="1" spans="6:7">
      <c r="F7290" s="385"/>
      <c r="G7290" s="232"/>
    </row>
    <row r="7291" s="379" customFormat="1" customHeight="1" spans="6:7">
      <c r="F7291" s="385"/>
      <c r="G7291" s="232"/>
    </row>
    <row r="7292" s="379" customFormat="1" customHeight="1" spans="6:7">
      <c r="F7292" s="385"/>
      <c r="G7292" s="232"/>
    </row>
    <row r="7293" s="379" customFormat="1" customHeight="1" spans="6:7">
      <c r="F7293" s="385"/>
      <c r="G7293" s="232"/>
    </row>
    <row r="7294" s="379" customFormat="1" customHeight="1" spans="6:7">
      <c r="F7294" s="385"/>
      <c r="G7294" s="232"/>
    </row>
    <row r="7295" s="379" customFormat="1" customHeight="1" spans="6:7">
      <c r="F7295" s="385"/>
      <c r="G7295" s="232"/>
    </row>
    <row r="7296" s="379" customFormat="1" customHeight="1" spans="6:7">
      <c r="F7296" s="385"/>
      <c r="G7296" s="232"/>
    </row>
    <row r="7297" s="379" customFormat="1" customHeight="1" spans="6:7">
      <c r="F7297" s="385"/>
      <c r="G7297" s="232"/>
    </row>
    <row r="7298" s="379" customFormat="1" customHeight="1" spans="6:7">
      <c r="F7298" s="385"/>
      <c r="G7298" s="232"/>
    </row>
    <row r="7299" s="379" customFormat="1" customHeight="1" spans="6:7">
      <c r="F7299" s="385"/>
      <c r="G7299" s="232"/>
    </row>
    <row r="7300" s="379" customFormat="1" customHeight="1" spans="6:7">
      <c r="F7300" s="385"/>
      <c r="G7300" s="232"/>
    </row>
    <row r="7301" s="379" customFormat="1" customHeight="1" spans="6:7">
      <c r="F7301" s="385"/>
      <c r="G7301" s="232"/>
    </row>
    <row r="7302" s="379" customFormat="1" customHeight="1" spans="6:7">
      <c r="F7302" s="385"/>
      <c r="G7302" s="232"/>
    </row>
    <row r="7303" s="379" customFormat="1" customHeight="1" spans="6:7">
      <c r="F7303" s="385"/>
      <c r="G7303" s="232"/>
    </row>
    <row r="7304" s="379" customFormat="1" customHeight="1" spans="6:7">
      <c r="F7304" s="385"/>
      <c r="G7304" s="232"/>
    </row>
    <row r="7305" s="379" customFormat="1" customHeight="1" spans="6:7">
      <c r="F7305" s="385"/>
      <c r="G7305" s="232"/>
    </row>
    <row r="7306" s="379" customFormat="1" customHeight="1" spans="6:7">
      <c r="F7306" s="385"/>
      <c r="G7306" s="232"/>
    </row>
    <row r="7307" s="379" customFormat="1" customHeight="1" spans="6:7">
      <c r="F7307" s="385"/>
      <c r="G7307" s="232"/>
    </row>
    <row r="7308" s="379" customFormat="1" customHeight="1" spans="6:7">
      <c r="F7308" s="385"/>
      <c r="G7308" s="232"/>
    </row>
    <row r="7309" s="379" customFormat="1" customHeight="1" spans="6:7">
      <c r="F7309" s="385"/>
      <c r="G7309" s="232"/>
    </row>
    <row r="7310" s="379" customFormat="1" customHeight="1" spans="6:7">
      <c r="F7310" s="385"/>
      <c r="G7310" s="232"/>
    </row>
    <row r="7311" s="379" customFormat="1" customHeight="1" spans="6:7">
      <c r="F7311" s="385"/>
      <c r="G7311" s="232"/>
    </row>
    <row r="7312" s="379" customFormat="1" customHeight="1" spans="6:7">
      <c r="F7312" s="385"/>
      <c r="G7312" s="232"/>
    </row>
    <row r="7313" s="379" customFormat="1" customHeight="1" spans="6:7">
      <c r="F7313" s="385"/>
      <c r="G7313" s="232"/>
    </row>
    <row r="7314" s="379" customFormat="1" customHeight="1" spans="6:7">
      <c r="F7314" s="385"/>
      <c r="G7314" s="232"/>
    </row>
    <row r="7315" s="379" customFormat="1" customHeight="1" spans="6:7">
      <c r="F7315" s="385"/>
      <c r="G7315" s="232"/>
    </row>
    <row r="7316" s="379" customFormat="1" customHeight="1" spans="6:7">
      <c r="F7316" s="385"/>
      <c r="G7316" s="232"/>
    </row>
    <row r="7317" s="379" customFormat="1" customHeight="1" spans="6:7">
      <c r="F7317" s="385"/>
      <c r="G7317" s="232"/>
    </row>
    <row r="7318" s="379" customFormat="1" customHeight="1" spans="6:7">
      <c r="F7318" s="385"/>
      <c r="G7318" s="232"/>
    </row>
    <row r="7319" s="379" customFormat="1" customHeight="1" spans="6:7">
      <c r="F7319" s="385"/>
      <c r="G7319" s="232"/>
    </row>
    <row r="7320" s="379" customFormat="1" customHeight="1" spans="6:7">
      <c r="F7320" s="385"/>
      <c r="G7320" s="232"/>
    </row>
    <row r="7321" s="379" customFormat="1" customHeight="1" spans="6:7">
      <c r="F7321" s="385"/>
      <c r="G7321" s="232"/>
    </row>
    <row r="7322" s="379" customFormat="1" customHeight="1" spans="6:7">
      <c r="F7322" s="385"/>
      <c r="G7322" s="232"/>
    </row>
    <row r="7323" s="379" customFormat="1" customHeight="1" spans="6:7">
      <c r="F7323" s="385"/>
      <c r="G7323" s="232"/>
    </row>
    <row r="7324" s="379" customFormat="1" customHeight="1" spans="6:7">
      <c r="F7324" s="385"/>
      <c r="G7324" s="232"/>
    </row>
    <row r="7325" s="379" customFormat="1" customHeight="1" spans="6:7">
      <c r="F7325" s="385"/>
      <c r="G7325" s="232"/>
    </row>
    <row r="7326" s="379" customFormat="1" customHeight="1" spans="6:7">
      <c r="F7326" s="385"/>
      <c r="G7326" s="232"/>
    </row>
    <row r="7327" s="379" customFormat="1" customHeight="1" spans="6:7">
      <c r="F7327" s="385"/>
      <c r="G7327" s="232"/>
    </row>
    <row r="7328" s="379" customFormat="1" customHeight="1" spans="6:7">
      <c r="F7328" s="385"/>
      <c r="G7328" s="232"/>
    </row>
    <row r="7329" s="379" customFormat="1" customHeight="1" spans="6:7">
      <c r="F7329" s="385"/>
      <c r="G7329" s="232"/>
    </row>
    <row r="7330" s="379" customFormat="1" customHeight="1" spans="6:7">
      <c r="F7330" s="385"/>
      <c r="G7330" s="232"/>
    </row>
    <row r="7331" s="379" customFormat="1" customHeight="1" spans="6:7">
      <c r="F7331" s="385"/>
      <c r="G7331" s="232"/>
    </row>
    <row r="7332" s="379" customFormat="1" customHeight="1" spans="6:7">
      <c r="F7332" s="385"/>
      <c r="G7332" s="232"/>
    </row>
    <row r="7333" s="379" customFormat="1" customHeight="1" spans="6:7">
      <c r="F7333" s="385"/>
      <c r="G7333" s="232"/>
    </row>
    <row r="7334" s="379" customFormat="1" customHeight="1" spans="6:7">
      <c r="F7334" s="385"/>
      <c r="G7334" s="232"/>
    </row>
    <row r="7335" s="379" customFormat="1" customHeight="1" spans="6:7">
      <c r="F7335" s="385"/>
      <c r="G7335" s="232"/>
    </row>
    <row r="7336" s="379" customFormat="1" customHeight="1" spans="6:7">
      <c r="F7336" s="385"/>
      <c r="G7336" s="232"/>
    </row>
    <row r="7337" s="379" customFormat="1" customHeight="1" spans="6:7">
      <c r="F7337" s="385"/>
      <c r="G7337" s="232"/>
    </row>
    <row r="7338" s="379" customFormat="1" customHeight="1" spans="6:7">
      <c r="F7338" s="385"/>
      <c r="G7338" s="232"/>
    </row>
    <row r="7339" s="379" customFormat="1" customHeight="1" spans="6:7">
      <c r="F7339" s="385"/>
      <c r="G7339" s="232"/>
    </row>
    <row r="7340" s="379" customFormat="1" customHeight="1" spans="6:7">
      <c r="F7340" s="385"/>
      <c r="G7340" s="232"/>
    </row>
    <row r="7341" s="379" customFormat="1" customHeight="1" spans="6:7">
      <c r="F7341" s="385"/>
      <c r="G7341" s="232"/>
    </row>
    <row r="7342" s="379" customFormat="1" customHeight="1" spans="6:7">
      <c r="F7342" s="385"/>
      <c r="G7342" s="232"/>
    </row>
    <row r="7343" s="379" customFormat="1" customHeight="1" spans="6:7">
      <c r="F7343" s="385"/>
      <c r="G7343" s="232"/>
    </row>
    <row r="7344" s="379" customFormat="1" customHeight="1" spans="6:7">
      <c r="F7344" s="385"/>
      <c r="G7344" s="232"/>
    </row>
    <row r="7345" s="379" customFormat="1" customHeight="1" spans="6:7">
      <c r="F7345" s="385"/>
      <c r="G7345" s="232"/>
    </row>
    <row r="7346" s="379" customFormat="1" customHeight="1" spans="6:7">
      <c r="F7346" s="385"/>
      <c r="G7346" s="232"/>
    </row>
    <row r="7347" s="379" customFormat="1" customHeight="1" spans="6:7">
      <c r="F7347" s="385"/>
      <c r="G7347" s="232"/>
    </row>
    <row r="7348" s="379" customFormat="1" customHeight="1" spans="6:7">
      <c r="F7348" s="385"/>
      <c r="G7348" s="232"/>
    </row>
    <row r="7349" s="379" customFormat="1" customHeight="1" spans="6:7">
      <c r="F7349" s="385"/>
      <c r="G7349" s="232"/>
    </row>
    <row r="7350" s="379" customFormat="1" customHeight="1" spans="6:7">
      <c r="F7350" s="385"/>
      <c r="G7350" s="232"/>
    </row>
    <row r="7351" s="379" customFormat="1" customHeight="1" spans="6:7">
      <c r="F7351" s="385"/>
      <c r="G7351" s="232"/>
    </row>
    <row r="7352" s="379" customFormat="1" customHeight="1" spans="6:7">
      <c r="F7352" s="385"/>
      <c r="G7352" s="232"/>
    </row>
    <row r="7353" s="379" customFormat="1" customHeight="1" spans="6:7">
      <c r="F7353" s="385"/>
      <c r="G7353" s="232"/>
    </row>
    <row r="7354" s="379" customFormat="1" customHeight="1" spans="6:7">
      <c r="F7354" s="385"/>
      <c r="G7354" s="232"/>
    </row>
    <row r="7355" s="379" customFormat="1" customHeight="1" spans="6:7">
      <c r="F7355" s="385"/>
      <c r="G7355" s="232"/>
    </row>
    <row r="7356" s="379" customFormat="1" customHeight="1" spans="6:7">
      <c r="F7356" s="385"/>
      <c r="G7356" s="232"/>
    </row>
    <row r="7357" s="379" customFormat="1" customHeight="1" spans="6:7">
      <c r="F7357" s="385"/>
      <c r="G7357" s="232"/>
    </row>
    <row r="7358" s="379" customFormat="1" customHeight="1" spans="6:7">
      <c r="F7358" s="385"/>
      <c r="G7358" s="232"/>
    </row>
    <row r="7359" s="379" customFormat="1" customHeight="1" spans="6:7">
      <c r="F7359" s="385"/>
      <c r="G7359" s="232"/>
    </row>
    <row r="7360" s="379" customFormat="1" customHeight="1" spans="6:7">
      <c r="F7360" s="385"/>
      <c r="G7360" s="232"/>
    </row>
    <row r="7361" s="379" customFormat="1" customHeight="1" spans="6:7">
      <c r="F7361" s="385"/>
      <c r="G7361" s="232"/>
    </row>
    <row r="7362" s="379" customFormat="1" customHeight="1" spans="6:7">
      <c r="F7362" s="385"/>
      <c r="G7362" s="232"/>
    </row>
    <row r="7363" s="379" customFormat="1" customHeight="1" spans="6:7">
      <c r="F7363" s="385"/>
      <c r="G7363" s="232"/>
    </row>
    <row r="7364" s="379" customFormat="1" customHeight="1" spans="6:7">
      <c r="F7364" s="385"/>
      <c r="G7364" s="232"/>
    </row>
    <row r="7365" s="379" customFormat="1" customHeight="1" spans="6:7">
      <c r="F7365" s="385"/>
      <c r="G7365" s="232"/>
    </row>
    <row r="7366" s="379" customFormat="1" customHeight="1" spans="6:7">
      <c r="F7366" s="385"/>
      <c r="G7366" s="232"/>
    </row>
    <row r="7367" s="379" customFormat="1" customHeight="1" spans="6:7">
      <c r="F7367" s="385"/>
      <c r="G7367" s="232"/>
    </row>
    <row r="7368" s="379" customFormat="1" customHeight="1" spans="6:7">
      <c r="F7368" s="385"/>
      <c r="G7368" s="232"/>
    </row>
    <row r="7369" s="379" customFormat="1" customHeight="1" spans="6:7">
      <c r="F7369" s="385"/>
      <c r="G7369" s="232"/>
    </row>
    <row r="7370" s="379" customFormat="1" customHeight="1" spans="6:7">
      <c r="F7370" s="385"/>
      <c r="G7370" s="232"/>
    </row>
    <row r="7371" s="379" customFormat="1" customHeight="1" spans="6:7">
      <c r="F7371" s="385"/>
      <c r="G7371" s="232"/>
    </row>
    <row r="7372" s="379" customFormat="1" customHeight="1" spans="6:7">
      <c r="F7372" s="385"/>
      <c r="G7372" s="232"/>
    </row>
    <row r="7373" s="379" customFormat="1" customHeight="1" spans="6:7">
      <c r="F7373" s="385"/>
      <c r="G7373" s="232"/>
    </row>
    <row r="7374" s="379" customFormat="1" customHeight="1" spans="6:7">
      <c r="F7374" s="385"/>
      <c r="G7374" s="232"/>
    </row>
    <row r="7375" s="379" customFormat="1" customHeight="1" spans="6:7">
      <c r="F7375" s="385"/>
      <c r="G7375" s="232"/>
    </row>
    <row r="7376" s="379" customFormat="1" customHeight="1" spans="6:7">
      <c r="F7376" s="385"/>
      <c r="G7376" s="232"/>
    </row>
    <row r="7377" s="379" customFormat="1" customHeight="1" spans="6:7">
      <c r="F7377" s="385"/>
      <c r="G7377" s="232"/>
    </row>
    <row r="7378" s="379" customFormat="1" customHeight="1" spans="6:7">
      <c r="F7378" s="385"/>
      <c r="G7378" s="232"/>
    </row>
    <row r="7379" s="379" customFormat="1" customHeight="1" spans="6:7">
      <c r="F7379" s="385"/>
      <c r="G7379" s="232"/>
    </row>
    <row r="7380" s="379" customFormat="1" customHeight="1" spans="6:7">
      <c r="F7380" s="385"/>
      <c r="G7380" s="232"/>
    </row>
    <row r="7381" s="379" customFormat="1" customHeight="1" spans="6:7">
      <c r="F7381" s="385"/>
      <c r="G7381" s="232"/>
    </row>
    <row r="7382" s="379" customFormat="1" customHeight="1" spans="6:7">
      <c r="F7382" s="385"/>
      <c r="G7382" s="232"/>
    </row>
    <row r="7383" s="379" customFormat="1" customHeight="1" spans="6:7">
      <c r="F7383" s="385"/>
      <c r="G7383" s="232"/>
    </row>
    <row r="7384" s="379" customFormat="1" customHeight="1" spans="6:7">
      <c r="F7384" s="385"/>
      <c r="G7384" s="232"/>
    </row>
    <row r="7385" s="379" customFormat="1" customHeight="1" spans="6:7">
      <c r="F7385" s="385"/>
      <c r="G7385" s="232"/>
    </row>
    <row r="7386" s="379" customFormat="1" customHeight="1" spans="6:7">
      <c r="F7386" s="385"/>
      <c r="G7386" s="232"/>
    </row>
    <row r="7387" s="379" customFormat="1" customHeight="1" spans="6:7">
      <c r="F7387" s="385"/>
      <c r="G7387" s="232"/>
    </row>
    <row r="7388" s="379" customFormat="1" customHeight="1" spans="6:7">
      <c r="F7388" s="385"/>
      <c r="G7388" s="232"/>
    </row>
    <row r="7389" s="379" customFormat="1" customHeight="1" spans="6:7">
      <c r="F7389" s="385"/>
      <c r="G7389" s="232"/>
    </row>
    <row r="7390" s="379" customFormat="1" customHeight="1" spans="6:7">
      <c r="F7390" s="385"/>
      <c r="G7390" s="232"/>
    </row>
    <row r="7391" s="379" customFormat="1" customHeight="1" spans="6:7">
      <c r="F7391" s="385"/>
      <c r="G7391" s="232"/>
    </row>
    <row r="7392" s="379" customFormat="1" customHeight="1" spans="6:7">
      <c r="F7392" s="385"/>
      <c r="G7392" s="232"/>
    </row>
    <row r="7393" s="379" customFormat="1" customHeight="1" spans="6:7">
      <c r="F7393" s="385"/>
      <c r="G7393" s="232"/>
    </row>
    <row r="7394" s="379" customFormat="1" customHeight="1" spans="6:7">
      <c r="F7394" s="385"/>
      <c r="G7394" s="232"/>
    </row>
    <row r="7395" s="379" customFormat="1" customHeight="1" spans="6:7">
      <c r="F7395" s="385"/>
      <c r="G7395" s="232"/>
    </row>
    <row r="7396" s="379" customFormat="1" customHeight="1" spans="6:7">
      <c r="F7396" s="385"/>
      <c r="G7396" s="232"/>
    </row>
    <row r="7397" s="379" customFormat="1" customHeight="1" spans="6:7">
      <c r="F7397" s="385"/>
      <c r="G7397" s="232"/>
    </row>
    <row r="7398" s="379" customFormat="1" customHeight="1" spans="6:7">
      <c r="F7398" s="385"/>
      <c r="G7398" s="232"/>
    </row>
    <row r="7399" s="379" customFormat="1" customHeight="1" spans="6:7">
      <c r="F7399" s="385"/>
      <c r="G7399" s="232"/>
    </row>
    <row r="7400" s="379" customFormat="1" customHeight="1" spans="6:7">
      <c r="F7400" s="385"/>
      <c r="G7400" s="232"/>
    </row>
    <row r="7401" s="379" customFormat="1" customHeight="1" spans="6:7">
      <c r="F7401" s="385"/>
      <c r="G7401" s="232"/>
    </row>
    <row r="7402" s="379" customFormat="1" customHeight="1" spans="6:7">
      <c r="F7402" s="385"/>
      <c r="G7402" s="232"/>
    </row>
    <row r="7403" s="379" customFormat="1" customHeight="1" spans="6:7">
      <c r="F7403" s="385"/>
      <c r="G7403" s="232"/>
    </row>
    <row r="7404" s="379" customFormat="1" customHeight="1" spans="6:7">
      <c r="F7404" s="385"/>
      <c r="G7404" s="232"/>
    </row>
    <row r="7405" s="379" customFormat="1" customHeight="1" spans="6:7">
      <c r="F7405" s="385"/>
      <c r="G7405" s="232"/>
    </row>
    <row r="7406" s="379" customFormat="1" customHeight="1" spans="6:7">
      <c r="F7406" s="385"/>
      <c r="G7406" s="232"/>
    </row>
    <row r="7407" s="379" customFormat="1" customHeight="1" spans="6:7">
      <c r="F7407" s="385"/>
      <c r="G7407" s="232"/>
    </row>
    <row r="7408" s="379" customFormat="1" customHeight="1" spans="6:7">
      <c r="F7408" s="385"/>
      <c r="G7408" s="232"/>
    </row>
    <row r="7409" s="379" customFormat="1" customHeight="1" spans="6:7">
      <c r="F7409" s="385"/>
      <c r="G7409" s="232"/>
    </row>
    <row r="7410" s="379" customFormat="1" customHeight="1" spans="6:7">
      <c r="F7410" s="385"/>
      <c r="G7410" s="232"/>
    </row>
    <row r="7411" s="379" customFormat="1" customHeight="1" spans="6:7">
      <c r="F7411" s="385"/>
      <c r="G7411" s="232"/>
    </row>
    <row r="7412" s="379" customFormat="1" customHeight="1" spans="6:7">
      <c r="F7412" s="385"/>
      <c r="G7412" s="232"/>
    </row>
    <row r="7413" s="379" customFormat="1" customHeight="1" spans="6:7">
      <c r="F7413" s="385"/>
      <c r="G7413" s="232"/>
    </row>
    <row r="7414" s="379" customFormat="1" customHeight="1" spans="6:7">
      <c r="F7414" s="385"/>
      <c r="G7414" s="232"/>
    </row>
    <row r="7415" s="379" customFormat="1" customHeight="1" spans="6:7">
      <c r="F7415" s="385"/>
      <c r="G7415" s="232"/>
    </row>
    <row r="7416" s="379" customFormat="1" customHeight="1" spans="6:7">
      <c r="F7416" s="385"/>
      <c r="G7416" s="232"/>
    </row>
    <row r="7417" s="379" customFormat="1" customHeight="1" spans="6:7">
      <c r="F7417" s="385"/>
      <c r="G7417" s="232"/>
    </row>
    <row r="7418" s="379" customFormat="1" customHeight="1" spans="6:7">
      <c r="F7418" s="385"/>
      <c r="G7418" s="232"/>
    </row>
    <row r="7419" s="379" customFormat="1" customHeight="1" spans="6:7">
      <c r="F7419" s="385"/>
      <c r="G7419" s="232"/>
    </row>
    <row r="7420" s="379" customFormat="1" customHeight="1" spans="6:7">
      <c r="F7420" s="385"/>
      <c r="G7420" s="232"/>
    </row>
    <row r="7421" s="379" customFormat="1" customHeight="1" spans="6:7">
      <c r="F7421" s="385"/>
      <c r="G7421" s="232"/>
    </row>
    <row r="7422" s="379" customFormat="1" customHeight="1" spans="6:7">
      <c r="F7422" s="385"/>
      <c r="G7422" s="232"/>
    </row>
    <row r="7423" s="379" customFormat="1" customHeight="1" spans="6:7">
      <c r="F7423" s="385"/>
      <c r="G7423" s="232"/>
    </row>
    <row r="7424" s="379" customFormat="1" customHeight="1" spans="6:7">
      <c r="F7424" s="385"/>
      <c r="G7424" s="232"/>
    </row>
    <row r="7425" s="379" customFormat="1" customHeight="1" spans="6:7">
      <c r="F7425" s="385"/>
      <c r="G7425" s="232"/>
    </row>
    <row r="7426" s="379" customFormat="1" customHeight="1" spans="6:7">
      <c r="F7426" s="385"/>
      <c r="G7426" s="232"/>
    </row>
    <row r="7427" s="379" customFormat="1" customHeight="1" spans="6:7">
      <c r="F7427" s="385"/>
      <c r="G7427" s="232"/>
    </row>
    <row r="7428" s="379" customFormat="1" customHeight="1" spans="6:7">
      <c r="F7428" s="385"/>
      <c r="G7428" s="232"/>
    </row>
    <row r="7429" s="379" customFormat="1" customHeight="1" spans="6:7">
      <c r="F7429" s="385"/>
      <c r="G7429" s="232"/>
    </row>
    <row r="7430" s="379" customFormat="1" customHeight="1" spans="6:7">
      <c r="F7430" s="385"/>
      <c r="G7430" s="232"/>
    </row>
    <row r="7431" s="379" customFormat="1" customHeight="1" spans="6:7">
      <c r="F7431" s="385"/>
      <c r="G7431" s="232"/>
    </row>
    <row r="7432" s="379" customFormat="1" customHeight="1" spans="6:7">
      <c r="F7432" s="385"/>
      <c r="G7432" s="232"/>
    </row>
    <row r="7433" s="379" customFormat="1" customHeight="1" spans="6:7">
      <c r="F7433" s="385"/>
      <c r="G7433" s="232"/>
    </row>
    <row r="7434" s="379" customFormat="1" customHeight="1" spans="6:7">
      <c r="F7434" s="385"/>
      <c r="G7434" s="232"/>
    </row>
    <row r="7435" s="379" customFormat="1" customHeight="1" spans="6:7">
      <c r="F7435" s="385"/>
      <c r="G7435" s="232"/>
    </row>
    <row r="7436" s="379" customFormat="1" customHeight="1" spans="6:7">
      <c r="F7436" s="385"/>
      <c r="G7436" s="232"/>
    </row>
    <row r="7437" s="379" customFormat="1" customHeight="1" spans="6:7">
      <c r="F7437" s="385"/>
      <c r="G7437" s="232"/>
    </row>
    <row r="7438" s="379" customFormat="1" customHeight="1" spans="6:7">
      <c r="F7438" s="385"/>
      <c r="G7438" s="232"/>
    </row>
    <row r="7439" s="379" customFormat="1" customHeight="1" spans="6:7">
      <c r="F7439" s="385"/>
      <c r="G7439" s="232"/>
    </row>
    <row r="7440" s="379" customFormat="1" customHeight="1" spans="6:7">
      <c r="F7440" s="385"/>
      <c r="G7440" s="232"/>
    </row>
    <row r="7441" s="379" customFormat="1" customHeight="1" spans="6:7">
      <c r="F7441" s="385"/>
      <c r="G7441" s="232"/>
    </row>
    <row r="7442" s="379" customFormat="1" customHeight="1" spans="6:7">
      <c r="F7442" s="385"/>
      <c r="G7442" s="232"/>
    </row>
    <row r="7443" s="379" customFormat="1" customHeight="1" spans="6:7">
      <c r="F7443" s="385"/>
      <c r="G7443" s="232"/>
    </row>
    <row r="7444" s="379" customFormat="1" customHeight="1" spans="6:7">
      <c r="F7444" s="385"/>
      <c r="G7444" s="232"/>
    </row>
    <row r="7445" s="379" customFormat="1" customHeight="1" spans="6:7">
      <c r="F7445" s="385"/>
      <c r="G7445" s="232"/>
    </row>
    <row r="7446" s="379" customFormat="1" customHeight="1" spans="6:7">
      <c r="F7446" s="385"/>
      <c r="G7446" s="232"/>
    </row>
    <row r="7447" s="379" customFormat="1" customHeight="1" spans="6:7">
      <c r="F7447" s="385"/>
      <c r="G7447" s="232"/>
    </row>
    <row r="7448" s="379" customFormat="1" customHeight="1" spans="6:7">
      <c r="F7448" s="385"/>
      <c r="G7448" s="232"/>
    </row>
    <row r="7449" s="379" customFormat="1" customHeight="1" spans="6:7">
      <c r="F7449" s="385"/>
      <c r="G7449" s="232"/>
    </row>
    <row r="7450" s="379" customFormat="1" customHeight="1" spans="6:7">
      <c r="F7450" s="385"/>
      <c r="G7450" s="232"/>
    </row>
    <row r="7451" s="379" customFormat="1" customHeight="1" spans="6:7">
      <c r="F7451" s="385"/>
      <c r="G7451" s="232"/>
    </row>
    <row r="7452" s="379" customFormat="1" customHeight="1" spans="6:7">
      <c r="F7452" s="385"/>
      <c r="G7452" s="232"/>
    </row>
    <row r="7453" s="379" customFormat="1" customHeight="1" spans="6:7">
      <c r="F7453" s="385"/>
      <c r="G7453" s="232"/>
    </row>
    <row r="7454" s="379" customFormat="1" customHeight="1" spans="6:7">
      <c r="F7454" s="385"/>
      <c r="G7454" s="232"/>
    </row>
    <row r="7455" s="379" customFormat="1" customHeight="1" spans="6:7">
      <c r="F7455" s="385"/>
      <c r="G7455" s="232"/>
    </row>
    <row r="7456" s="379" customFormat="1" customHeight="1" spans="6:7">
      <c r="F7456" s="385"/>
      <c r="G7456" s="232"/>
    </row>
    <row r="7457" s="379" customFormat="1" customHeight="1" spans="6:7">
      <c r="F7457" s="385"/>
      <c r="G7457" s="232"/>
    </row>
    <row r="7458" s="379" customFormat="1" customHeight="1" spans="6:7">
      <c r="F7458" s="385"/>
      <c r="G7458" s="232"/>
    </row>
    <row r="7459" s="379" customFormat="1" customHeight="1" spans="6:7">
      <c r="F7459" s="385"/>
      <c r="G7459" s="232"/>
    </row>
    <row r="7460" s="379" customFormat="1" customHeight="1" spans="6:7">
      <c r="F7460" s="385"/>
      <c r="G7460" s="232"/>
    </row>
    <row r="7461" s="379" customFormat="1" customHeight="1" spans="6:7">
      <c r="F7461" s="385"/>
      <c r="G7461" s="232"/>
    </row>
    <row r="7462" s="379" customFormat="1" customHeight="1" spans="6:7">
      <c r="F7462" s="385"/>
      <c r="G7462" s="232"/>
    </row>
    <row r="7463" s="379" customFormat="1" customHeight="1" spans="6:7">
      <c r="F7463" s="385"/>
      <c r="G7463" s="232"/>
    </row>
    <row r="7464" s="379" customFormat="1" customHeight="1" spans="6:7">
      <c r="F7464" s="385"/>
      <c r="G7464" s="232"/>
    </row>
    <row r="7465" s="379" customFormat="1" customHeight="1" spans="6:7">
      <c r="F7465" s="385"/>
      <c r="G7465" s="232"/>
    </row>
    <row r="7466" s="379" customFormat="1" customHeight="1" spans="6:7">
      <c r="F7466" s="385"/>
      <c r="G7466" s="232"/>
    </row>
    <row r="7467" s="379" customFormat="1" customHeight="1" spans="6:7">
      <c r="F7467" s="385"/>
      <c r="G7467" s="232"/>
    </row>
    <row r="7468" s="379" customFormat="1" customHeight="1" spans="6:7">
      <c r="F7468" s="385"/>
      <c r="G7468" s="232"/>
    </row>
    <row r="7469" s="379" customFormat="1" customHeight="1" spans="6:7">
      <c r="F7469" s="385"/>
      <c r="G7469" s="232"/>
    </row>
    <row r="7470" s="379" customFormat="1" customHeight="1" spans="6:7">
      <c r="F7470" s="385"/>
      <c r="G7470" s="232"/>
    </row>
    <row r="7471" s="379" customFormat="1" customHeight="1" spans="6:7">
      <c r="F7471" s="385"/>
      <c r="G7471" s="232"/>
    </row>
    <row r="7472" s="379" customFormat="1" customHeight="1" spans="6:7">
      <c r="F7472" s="385"/>
      <c r="G7472" s="232"/>
    </row>
    <row r="7473" s="379" customFormat="1" customHeight="1" spans="6:7">
      <c r="F7473" s="385"/>
      <c r="G7473" s="232"/>
    </row>
    <row r="7474" s="379" customFormat="1" customHeight="1" spans="6:7">
      <c r="F7474" s="385"/>
      <c r="G7474" s="232"/>
    </row>
    <row r="7475" s="379" customFormat="1" customHeight="1" spans="6:7">
      <c r="F7475" s="385"/>
      <c r="G7475" s="232"/>
    </row>
    <row r="7476" s="379" customFormat="1" customHeight="1" spans="6:7">
      <c r="F7476" s="385"/>
      <c r="G7476" s="232"/>
    </row>
    <row r="7477" s="379" customFormat="1" customHeight="1" spans="6:7">
      <c r="F7477" s="385"/>
      <c r="G7477" s="232"/>
    </row>
    <row r="7478" s="379" customFormat="1" customHeight="1" spans="6:7">
      <c r="F7478" s="385"/>
      <c r="G7478" s="232"/>
    </row>
    <row r="7479" s="379" customFormat="1" customHeight="1" spans="6:7">
      <c r="F7479" s="385"/>
      <c r="G7479" s="232"/>
    </row>
    <row r="7480" s="379" customFormat="1" customHeight="1" spans="6:7">
      <c r="F7480" s="385"/>
      <c r="G7480" s="232"/>
    </row>
    <row r="7481" s="379" customFormat="1" customHeight="1" spans="6:7">
      <c r="F7481" s="385"/>
      <c r="G7481" s="232"/>
    </row>
    <row r="7482" s="379" customFormat="1" customHeight="1" spans="6:7">
      <c r="F7482" s="385"/>
      <c r="G7482" s="232"/>
    </row>
    <row r="7483" s="379" customFormat="1" customHeight="1" spans="6:7">
      <c r="F7483" s="385"/>
      <c r="G7483" s="232"/>
    </row>
    <row r="7484" s="379" customFormat="1" customHeight="1" spans="6:7">
      <c r="F7484" s="385"/>
      <c r="G7484" s="232"/>
    </row>
    <row r="7485" s="379" customFormat="1" customHeight="1" spans="6:7">
      <c r="F7485" s="385"/>
      <c r="G7485" s="232"/>
    </row>
    <row r="7486" s="379" customFormat="1" customHeight="1" spans="6:7">
      <c r="F7486" s="385"/>
      <c r="G7486" s="232"/>
    </row>
    <row r="7487" s="379" customFormat="1" customHeight="1" spans="6:7">
      <c r="F7487" s="385"/>
      <c r="G7487" s="232"/>
    </row>
    <row r="7488" s="379" customFormat="1" customHeight="1" spans="6:7">
      <c r="F7488" s="385"/>
      <c r="G7488" s="232"/>
    </row>
    <row r="7489" s="379" customFormat="1" customHeight="1" spans="6:7">
      <c r="F7489" s="385"/>
      <c r="G7489" s="232"/>
    </row>
    <row r="7490" s="379" customFormat="1" customHeight="1" spans="6:7">
      <c r="F7490" s="385"/>
      <c r="G7490" s="232"/>
    </row>
    <row r="7491" s="379" customFormat="1" customHeight="1" spans="6:7">
      <c r="F7491" s="385"/>
      <c r="G7491" s="232"/>
    </row>
    <row r="7492" s="379" customFormat="1" customHeight="1" spans="6:7">
      <c r="F7492" s="385"/>
      <c r="G7492" s="232"/>
    </row>
    <row r="7493" s="379" customFormat="1" customHeight="1" spans="6:7">
      <c r="F7493" s="385"/>
      <c r="G7493" s="232"/>
    </row>
    <row r="7494" s="379" customFormat="1" customHeight="1" spans="6:7">
      <c r="F7494" s="385"/>
      <c r="G7494" s="232"/>
    </row>
    <row r="7495" s="379" customFormat="1" customHeight="1" spans="6:7">
      <c r="F7495" s="385"/>
      <c r="G7495" s="232"/>
    </row>
    <row r="7496" s="379" customFormat="1" customHeight="1" spans="6:7">
      <c r="F7496" s="385"/>
      <c r="G7496" s="232"/>
    </row>
    <row r="7497" s="379" customFormat="1" customHeight="1" spans="6:7">
      <c r="F7497" s="385"/>
      <c r="G7497" s="232"/>
    </row>
    <row r="7498" s="379" customFormat="1" customHeight="1" spans="6:7">
      <c r="F7498" s="385"/>
      <c r="G7498" s="232"/>
    </row>
    <row r="7499" s="379" customFormat="1" customHeight="1" spans="6:7">
      <c r="F7499" s="385"/>
      <c r="G7499" s="232"/>
    </row>
    <row r="7500" s="379" customFormat="1" customHeight="1" spans="6:7">
      <c r="F7500" s="385"/>
      <c r="G7500" s="232"/>
    </row>
    <row r="7501" s="379" customFormat="1" customHeight="1" spans="6:7">
      <c r="F7501" s="385"/>
      <c r="G7501" s="232"/>
    </row>
    <row r="7502" s="379" customFormat="1" customHeight="1" spans="6:7">
      <c r="F7502" s="385"/>
      <c r="G7502" s="232"/>
    </row>
    <row r="7503" s="379" customFormat="1" customHeight="1" spans="6:7">
      <c r="F7503" s="385"/>
      <c r="G7503" s="232"/>
    </row>
    <row r="7504" s="379" customFormat="1" customHeight="1" spans="6:7">
      <c r="F7504" s="385"/>
      <c r="G7504" s="232"/>
    </row>
    <row r="7505" s="379" customFormat="1" customHeight="1" spans="6:7">
      <c r="F7505" s="385"/>
      <c r="G7505" s="232"/>
    </row>
    <row r="7506" s="379" customFormat="1" customHeight="1" spans="6:7">
      <c r="F7506" s="385"/>
      <c r="G7506" s="232"/>
    </row>
    <row r="7507" s="379" customFormat="1" customHeight="1" spans="6:7">
      <c r="F7507" s="385"/>
      <c r="G7507" s="232"/>
    </row>
    <row r="7508" s="379" customFormat="1" customHeight="1" spans="6:7">
      <c r="F7508" s="385"/>
      <c r="G7508" s="232"/>
    </row>
    <row r="7509" s="379" customFormat="1" customHeight="1" spans="6:7">
      <c r="F7509" s="385"/>
      <c r="G7509" s="232"/>
    </row>
    <row r="7510" s="379" customFormat="1" customHeight="1" spans="6:7">
      <c r="F7510" s="385"/>
      <c r="G7510" s="232"/>
    </row>
    <row r="7511" s="379" customFormat="1" customHeight="1" spans="6:7">
      <c r="F7511" s="385"/>
      <c r="G7511" s="232"/>
    </row>
    <row r="7512" s="379" customFormat="1" customHeight="1" spans="6:7">
      <c r="F7512" s="385"/>
      <c r="G7512" s="232"/>
    </row>
    <row r="7513" s="379" customFormat="1" customHeight="1" spans="6:7">
      <c r="F7513" s="385"/>
      <c r="G7513" s="232"/>
    </row>
    <row r="7514" s="379" customFormat="1" customHeight="1" spans="6:7">
      <c r="F7514" s="385"/>
      <c r="G7514" s="232"/>
    </row>
    <row r="7515" s="379" customFormat="1" customHeight="1" spans="6:7">
      <c r="F7515" s="385"/>
      <c r="G7515" s="232"/>
    </row>
    <row r="7516" s="379" customFormat="1" customHeight="1" spans="6:7">
      <c r="F7516" s="385"/>
      <c r="G7516" s="232"/>
    </row>
    <row r="7517" s="379" customFormat="1" customHeight="1" spans="6:7">
      <c r="F7517" s="385"/>
      <c r="G7517" s="232"/>
    </row>
    <row r="7518" s="379" customFormat="1" customHeight="1" spans="6:7">
      <c r="F7518" s="385"/>
      <c r="G7518" s="232"/>
    </row>
    <row r="7519" s="379" customFormat="1" customHeight="1" spans="6:7">
      <c r="F7519" s="385"/>
      <c r="G7519" s="232"/>
    </row>
    <row r="7520" s="379" customFormat="1" customHeight="1" spans="6:7">
      <c r="F7520" s="385"/>
      <c r="G7520" s="232"/>
    </row>
    <row r="7521" s="379" customFormat="1" customHeight="1" spans="6:7">
      <c r="F7521" s="385"/>
      <c r="G7521" s="232"/>
    </row>
    <row r="7522" s="379" customFormat="1" customHeight="1" spans="6:7">
      <c r="F7522" s="385"/>
      <c r="G7522" s="232"/>
    </row>
    <row r="7523" s="379" customFormat="1" customHeight="1" spans="6:7">
      <c r="F7523" s="385"/>
      <c r="G7523" s="232"/>
    </row>
    <row r="7524" s="379" customFormat="1" customHeight="1" spans="6:7">
      <c r="F7524" s="385"/>
      <c r="G7524" s="232"/>
    </row>
    <row r="7525" s="379" customFormat="1" customHeight="1" spans="6:7">
      <c r="F7525" s="385"/>
      <c r="G7525" s="232"/>
    </row>
    <row r="7526" s="379" customFormat="1" customHeight="1" spans="6:7">
      <c r="F7526" s="385"/>
      <c r="G7526" s="232"/>
    </row>
    <row r="7527" s="379" customFormat="1" customHeight="1" spans="6:7">
      <c r="F7527" s="385"/>
      <c r="G7527" s="232"/>
    </row>
    <row r="7528" s="379" customFormat="1" customHeight="1" spans="6:7">
      <c r="F7528" s="385"/>
      <c r="G7528" s="232"/>
    </row>
    <row r="7529" s="379" customFormat="1" customHeight="1" spans="6:7">
      <c r="F7529" s="385"/>
      <c r="G7529" s="232"/>
    </row>
    <row r="7530" s="379" customFormat="1" customHeight="1" spans="6:7">
      <c r="F7530" s="385"/>
      <c r="G7530" s="232"/>
    </row>
    <row r="7531" s="379" customFormat="1" customHeight="1" spans="6:7">
      <c r="F7531" s="385"/>
      <c r="G7531" s="232"/>
    </row>
    <row r="7532" s="379" customFormat="1" customHeight="1" spans="6:7">
      <c r="F7532" s="385"/>
      <c r="G7532" s="232"/>
    </row>
    <row r="7533" s="379" customFormat="1" customHeight="1" spans="6:7">
      <c r="F7533" s="385"/>
      <c r="G7533" s="232"/>
    </row>
    <row r="7534" s="379" customFormat="1" customHeight="1" spans="6:7">
      <c r="F7534" s="385"/>
      <c r="G7534" s="232"/>
    </row>
    <row r="7535" s="379" customFormat="1" customHeight="1" spans="6:7">
      <c r="F7535" s="385"/>
      <c r="G7535" s="232"/>
    </row>
    <row r="7536" s="379" customFormat="1" customHeight="1" spans="6:7">
      <c r="F7536" s="385"/>
      <c r="G7536" s="232"/>
    </row>
    <row r="7537" s="379" customFormat="1" customHeight="1" spans="6:7">
      <c r="F7537" s="385"/>
      <c r="G7537" s="232"/>
    </row>
    <row r="7538" s="379" customFormat="1" customHeight="1" spans="6:7">
      <c r="F7538" s="385"/>
      <c r="G7538" s="232"/>
    </row>
    <row r="7539" s="379" customFormat="1" customHeight="1" spans="6:7">
      <c r="F7539" s="385"/>
      <c r="G7539" s="232"/>
    </row>
    <row r="7540" s="379" customFormat="1" customHeight="1" spans="6:7">
      <c r="F7540" s="385"/>
      <c r="G7540" s="232"/>
    </row>
    <row r="7541" s="379" customFormat="1" customHeight="1" spans="6:7">
      <c r="F7541" s="385"/>
      <c r="G7541" s="232"/>
    </row>
    <row r="7542" s="379" customFormat="1" customHeight="1" spans="6:7">
      <c r="F7542" s="385"/>
      <c r="G7542" s="232"/>
    </row>
    <row r="7543" s="379" customFormat="1" customHeight="1" spans="6:7">
      <c r="F7543" s="385"/>
      <c r="G7543" s="232"/>
    </row>
    <row r="7544" s="379" customFormat="1" customHeight="1" spans="6:7">
      <c r="F7544" s="385"/>
      <c r="G7544" s="232"/>
    </row>
    <row r="7545" s="379" customFormat="1" customHeight="1" spans="6:7">
      <c r="F7545" s="385"/>
      <c r="G7545" s="232"/>
    </row>
    <row r="7546" s="379" customFormat="1" customHeight="1" spans="6:7">
      <c r="F7546" s="385"/>
      <c r="G7546" s="232"/>
    </row>
    <row r="7547" s="379" customFormat="1" customHeight="1" spans="6:7">
      <c r="F7547" s="385"/>
      <c r="G7547" s="232"/>
    </row>
    <row r="7548" s="379" customFormat="1" customHeight="1" spans="6:7">
      <c r="F7548" s="385"/>
      <c r="G7548" s="232"/>
    </row>
    <row r="7549" s="379" customFormat="1" customHeight="1" spans="6:7">
      <c r="F7549" s="385"/>
      <c r="G7549" s="232"/>
    </row>
    <row r="7550" s="379" customFormat="1" customHeight="1" spans="6:7">
      <c r="F7550" s="385"/>
      <c r="G7550" s="232"/>
    </row>
    <row r="7551" s="379" customFormat="1" customHeight="1" spans="6:7">
      <c r="F7551" s="385"/>
      <c r="G7551" s="232"/>
    </row>
    <row r="7552" s="379" customFormat="1" customHeight="1" spans="6:7">
      <c r="F7552" s="385"/>
      <c r="G7552" s="232"/>
    </row>
    <row r="7553" s="379" customFormat="1" customHeight="1" spans="6:7">
      <c r="F7553" s="385"/>
      <c r="G7553" s="232"/>
    </row>
    <row r="7554" s="379" customFormat="1" customHeight="1" spans="6:7">
      <c r="F7554" s="385"/>
      <c r="G7554" s="232"/>
    </row>
    <row r="7555" s="379" customFormat="1" customHeight="1" spans="6:7">
      <c r="F7555" s="385"/>
      <c r="G7555" s="232"/>
    </row>
    <row r="7556" s="379" customFormat="1" customHeight="1" spans="6:7">
      <c r="F7556" s="385"/>
      <c r="G7556" s="232"/>
    </row>
    <row r="7557" s="379" customFormat="1" customHeight="1" spans="6:7">
      <c r="F7557" s="385"/>
      <c r="G7557" s="232"/>
    </row>
    <row r="7558" s="379" customFormat="1" customHeight="1" spans="6:7">
      <c r="F7558" s="385"/>
      <c r="G7558" s="232"/>
    </row>
    <row r="7559" s="379" customFormat="1" customHeight="1" spans="6:7">
      <c r="F7559" s="385"/>
      <c r="G7559" s="232"/>
    </row>
    <row r="7560" s="379" customFormat="1" customHeight="1" spans="6:7">
      <c r="F7560" s="385"/>
      <c r="G7560" s="232"/>
    </row>
    <row r="7561" s="379" customFormat="1" customHeight="1" spans="6:7">
      <c r="F7561" s="385"/>
      <c r="G7561" s="232"/>
    </row>
    <row r="7562" s="379" customFormat="1" customHeight="1" spans="6:7">
      <c r="F7562" s="385"/>
      <c r="G7562" s="232"/>
    </row>
    <row r="7563" s="379" customFormat="1" customHeight="1" spans="6:7">
      <c r="F7563" s="385"/>
      <c r="G7563" s="232"/>
    </row>
    <row r="7564" s="379" customFormat="1" customHeight="1" spans="6:7">
      <c r="F7564" s="385"/>
      <c r="G7564" s="232"/>
    </row>
    <row r="7565" s="379" customFormat="1" customHeight="1" spans="6:7">
      <c r="F7565" s="385"/>
      <c r="G7565" s="232"/>
    </row>
    <row r="7566" s="379" customFormat="1" customHeight="1" spans="6:7">
      <c r="F7566" s="385"/>
      <c r="G7566" s="232"/>
    </row>
    <row r="7567" s="379" customFormat="1" customHeight="1" spans="6:7">
      <c r="F7567" s="385"/>
      <c r="G7567" s="232"/>
    </row>
    <row r="7568" s="379" customFormat="1" customHeight="1" spans="6:7">
      <c r="F7568" s="385"/>
      <c r="G7568" s="232"/>
    </row>
    <row r="7569" s="379" customFormat="1" customHeight="1" spans="6:7">
      <c r="F7569" s="385"/>
      <c r="G7569" s="232"/>
    </row>
    <row r="7570" s="379" customFormat="1" customHeight="1" spans="6:7">
      <c r="F7570" s="385"/>
      <c r="G7570" s="232"/>
    </row>
    <row r="7571" s="379" customFormat="1" customHeight="1" spans="6:7">
      <c r="F7571" s="385"/>
      <c r="G7571" s="232"/>
    </row>
    <row r="7572" s="379" customFormat="1" customHeight="1" spans="6:7">
      <c r="F7572" s="385"/>
      <c r="G7572" s="232"/>
    </row>
    <row r="7573" s="379" customFormat="1" customHeight="1" spans="6:7">
      <c r="F7573" s="385"/>
      <c r="G7573" s="232"/>
    </row>
    <row r="7574" s="379" customFormat="1" customHeight="1" spans="6:7">
      <c r="F7574" s="385"/>
      <c r="G7574" s="232"/>
    </row>
    <row r="7575" s="379" customFormat="1" customHeight="1" spans="6:7">
      <c r="F7575" s="385"/>
      <c r="G7575" s="232"/>
    </row>
    <row r="7576" s="379" customFormat="1" customHeight="1" spans="6:7">
      <c r="F7576" s="385"/>
      <c r="G7576" s="232"/>
    </row>
    <row r="7577" s="379" customFormat="1" customHeight="1" spans="6:7">
      <c r="F7577" s="385"/>
      <c r="G7577" s="232"/>
    </row>
    <row r="7578" s="379" customFormat="1" customHeight="1" spans="6:7">
      <c r="F7578" s="385"/>
      <c r="G7578" s="232"/>
    </row>
    <row r="7579" s="379" customFormat="1" customHeight="1" spans="6:7">
      <c r="F7579" s="385"/>
      <c r="G7579" s="232"/>
    </row>
    <row r="7580" s="379" customFormat="1" customHeight="1" spans="6:7">
      <c r="F7580" s="385"/>
      <c r="G7580" s="232"/>
    </row>
    <row r="7581" s="379" customFormat="1" customHeight="1" spans="6:7">
      <c r="F7581" s="385"/>
      <c r="G7581" s="232"/>
    </row>
    <row r="7582" s="379" customFormat="1" customHeight="1" spans="6:7">
      <c r="F7582" s="385"/>
      <c r="G7582" s="232"/>
    </row>
    <row r="7583" s="379" customFormat="1" customHeight="1" spans="6:7">
      <c r="F7583" s="385"/>
      <c r="G7583" s="232"/>
    </row>
    <row r="7584" s="379" customFormat="1" customHeight="1" spans="6:7">
      <c r="F7584" s="385"/>
      <c r="G7584" s="232"/>
    </row>
    <row r="7585" s="379" customFormat="1" customHeight="1" spans="6:7">
      <c r="F7585" s="385"/>
      <c r="G7585" s="232"/>
    </row>
    <row r="7586" s="379" customFormat="1" customHeight="1" spans="6:7">
      <c r="F7586" s="385"/>
      <c r="G7586" s="232"/>
    </row>
    <row r="7587" s="379" customFormat="1" customHeight="1" spans="6:7">
      <c r="F7587" s="385"/>
      <c r="G7587" s="232"/>
    </row>
    <row r="7588" s="379" customFormat="1" customHeight="1" spans="6:7">
      <c r="F7588" s="385"/>
      <c r="G7588" s="232"/>
    </row>
    <row r="7589" s="379" customFormat="1" customHeight="1" spans="6:7">
      <c r="F7589" s="385"/>
      <c r="G7589" s="232"/>
    </row>
    <row r="7590" s="379" customFormat="1" customHeight="1" spans="6:7">
      <c r="F7590" s="385"/>
      <c r="G7590" s="232"/>
    </row>
    <row r="7591" s="379" customFormat="1" customHeight="1" spans="6:7">
      <c r="F7591" s="385"/>
      <c r="G7591" s="232"/>
    </row>
    <row r="7592" s="379" customFormat="1" customHeight="1" spans="6:7">
      <c r="F7592" s="385"/>
      <c r="G7592" s="232"/>
    </row>
    <row r="7593" s="379" customFormat="1" customHeight="1" spans="6:7">
      <c r="F7593" s="385"/>
      <c r="G7593" s="232"/>
    </row>
    <row r="7594" s="379" customFormat="1" customHeight="1" spans="6:7">
      <c r="F7594" s="385"/>
      <c r="G7594" s="232"/>
    </row>
    <row r="7595" s="379" customFormat="1" customHeight="1" spans="6:7">
      <c r="F7595" s="385"/>
      <c r="G7595" s="232"/>
    </row>
    <row r="7596" s="379" customFormat="1" customHeight="1" spans="6:7">
      <c r="F7596" s="385"/>
      <c r="G7596" s="232"/>
    </row>
    <row r="7597" s="379" customFormat="1" customHeight="1" spans="6:7">
      <c r="F7597" s="385"/>
      <c r="G7597" s="232"/>
    </row>
    <row r="7598" s="379" customFormat="1" customHeight="1" spans="6:7">
      <c r="F7598" s="385"/>
      <c r="G7598" s="232"/>
    </row>
    <row r="7599" s="379" customFormat="1" customHeight="1" spans="6:7">
      <c r="F7599" s="385"/>
      <c r="G7599" s="232"/>
    </row>
    <row r="7600" s="379" customFormat="1" customHeight="1" spans="6:7">
      <c r="F7600" s="385"/>
      <c r="G7600" s="232"/>
    </row>
    <row r="7601" s="379" customFormat="1" customHeight="1" spans="6:7">
      <c r="F7601" s="385"/>
      <c r="G7601" s="232"/>
    </row>
    <row r="7602" s="379" customFormat="1" customHeight="1" spans="6:7">
      <c r="F7602" s="385"/>
      <c r="G7602" s="232"/>
    </row>
    <row r="7603" s="379" customFormat="1" customHeight="1" spans="6:7">
      <c r="F7603" s="385"/>
      <c r="G7603" s="232"/>
    </row>
    <row r="7604" s="379" customFormat="1" customHeight="1" spans="6:7">
      <c r="F7604" s="385"/>
      <c r="G7604" s="232"/>
    </row>
    <row r="7605" s="379" customFormat="1" customHeight="1" spans="6:7">
      <c r="F7605" s="385"/>
      <c r="G7605" s="232"/>
    </row>
    <row r="7606" s="379" customFormat="1" customHeight="1" spans="6:7">
      <c r="F7606" s="385"/>
      <c r="G7606" s="232"/>
    </row>
    <row r="7607" s="379" customFormat="1" customHeight="1" spans="6:7">
      <c r="F7607" s="385"/>
      <c r="G7607" s="232"/>
    </row>
    <row r="7608" s="379" customFormat="1" customHeight="1" spans="6:7">
      <c r="F7608" s="385"/>
      <c r="G7608" s="232"/>
    </row>
    <row r="7609" s="379" customFormat="1" customHeight="1" spans="6:7">
      <c r="F7609" s="385"/>
      <c r="G7609" s="232"/>
    </row>
    <row r="7610" s="379" customFormat="1" customHeight="1" spans="6:7">
      <c r="F7610" s="385"/>
      <c r="G7610" s="232"/>
    </row>
    <row r="7611" s="379" customFormat="1" customHeight="1" spans="6:7">
      <c r="F7611" s="385"/>
      <c r="G7611" s="232"/>
    </row>
    <row r="7612" s="379" customFormat="1" customHeight="1" spans="6:7">
      <c r="F7612" s="385"/>
      <c r="G7612" s="232"/>
    </row>
    <row r="7613" s="379" customFormat="1" customHeight="1" spans="6:7">
      <c r="F7613" s="385"/>
      <c r="G7613" s="232"/>
    </row>
    <row r="7614" s="379" customFormat="1" customHeight="1" spans="6:7">
      <c r="F7614" s="385"/>
      <c r="G7614" s="232"/>
    </row>
    <row r="7615" s="379" customFormat="1" customHeight="1" spans="6:7">
      <c r="F7615" s="385"/>
      <c r="G7615" s="232"/>
    </row>
    <row r="7616" s="379" customFormat="1" customHeight="1" spans="6:7">
      <c r="F7616" s="385"/>
      <c r="G7616" s="232"/>
    </row>
    <row r="7617" s="379" customFormat="1" customHeight="1" spans="6:7">
      <c r="F7617" s="385"/>
      <c r="G7617" s="232"/>
    </row>
    <row r="7618" s="379" customFormat="1" customHeight="1" spans="6:7">
      <c r="F7618" s="385"/>
      <c r="G7618" s="232"/>
    </row>
    <row r="7619" s="379" customFormat="1" customHeight="1" spans="6:7">
      <c r="F7619" s="385"/>
      <c r="G7619" s="232"/>
    </row>
    <row r="7620" s="379" customFormat="1" customHeight="1" spans="6:7">
      <c r="F7620" s="385"/>
      <c r="G7620" s="232"/>
    </row>
    <row r="7621" s="379" customFormat="1" customHeight="1" spans="6:7">
      <c r="F7621" s="385"/>
      <c r="G7621" s="232"/>
    </row>
    <row r="7622" s="379" customFormat="1" customHeight="1" spans="6:7">
      <c r="F7622" s="385"/>
      <c r="G7622" s="232"/>
    </row>
    <row r="7623" s="379" customFormat="1" customHeight="1" spans="6:7">
      <c r="F7623" s="385"/>
      <c r="G7623" s="232"/>
    </row>
    <row r="7624" s="379" customFormat="1" customHeight="1" spans="6:7">
      <c r="F7624" s="385"/>
      <c r="G7624" s="232"/>
    </row>
    <row r="7625" s="379" customFormat="1" customHeight="1" spans="6:7">
      <c r="F7625" s="385"/>
      <c r="G7625" s="232"/>
    </row>
    <row r="7626" s="379" customFormat="1" customHeight="1" spans="6:7">
      <c r="F7626" s="385"/>
      <c r="G7626" s="232"/>
    </row>
    <row r="7627" s="379" customFormat="1" customHeight="1" spans="6:7">
      <c r="F7627" s="385"/>
      <c r="G7627" s="232"/>
    </row>
    <row r="7628" s="379" customFormat="1" customHeight="1" spans="6:7">
      <c r="F7628" s="385"/>
      <c r="G7628" s="232"/>
    </row>
    <row r="7629" s="379" customFormat="1" customHeight="1" spans="6:7">
      <c r="F7629" s="385"/>
      <c r="G7629" s="232"/>
    </row>
    <row r="7630" s="379" customFormat="1" customHeight="1" spans="6:7">
      <c r="F7630" s="385"/>
      <c r="G7630" s="232"/>
    </row>
    <row r="7631" s="379" customFormat="1" customHeight="1" spans="6:7">
      <c r="F7631" s="385"/>
      <c r="G7631" s="232"/>
    </row>
    <row r="7632" s="379" customFormat="1" customHeight="1" spans="6:7">
      <c r="F7632" s="385"/>
      <c r="G7632" s="232"/>
    </row>
    <row r="7633" s="379" customFormat="1" customHeight="1" spans="6:7">
      <c r="F7633" s="385"/>
      <c r="G7633" s="232"/>
    </row>
    <row r="7634" s="379" customFormat="1" customHeight="1" spans="6:7">
      <c r="F7634" s="385"/>
      <c r="G7634" s="232"/>
    </row>
    <row r="7635" s="379" customFormat="1" customHeight="1" spans="6:7">
      <c r="F7635" s="385"/>
      <c r="G7635" s="232"/>
    </row>
    <row r="7636" s="379" customFormat="1" customHeight="1" spans="6:7">
      <c r="F7636" s="385"/>
      <c r="G7636" s="232"/>
    </row>
    <row r="7637" s="379" customFormat="1" customHeight="1" spans="6:7">
      <c r="F7637" s="385"/>
      <c r="G7637" s="232"/>
    </row>
    <row r="7638" s="379" customFormat="1" customHeight="1" spans="6:7">
      <c r="F7638" s="385"/>
      <c r="G7638" s="232"/>
    </row>
    <row r="7639" s="379" customFormat="1" customHeight="1" spans="6:7">
      <c r="F7639" s="385"/>
      <c r="G7639" s="232"/>
    </row>
    <row r="7640" s="379" customFormat="1" customHeight="1" spans="6:7">
      <c r="F7640" s="385"/>
      <c r="G7640" s="232"/>
    </row>
    <row r="7641" s="379" customFormat="1" customHeight="1" spans="6:7">
      <c r="F7641" s="385"/>
      <c r="G7641" s="232"/>
    </row>
    <row r="7642" s="379" customFormat="1" customHeight="1" spans="6:7">
      <c r="F7642" s="385"/>
      <c r="G7642" s="232"/>
    </row>
    <row r="7643" s="379" customFormat="1" customHeight="1" spans="6:7">
      <c r="F7643" s="385"/>
      <c r="G7643" s="232"/>
    </row>
    <row r="7644" s="379" customFormat="1" customHeight="1" spans="6:7">
      <c r="F7644" s="385"/>
      <c r="G7644" s="232"/>
    </row>
    <row r="7645" s="379" customFormat="1" customHeight="1" spans="6:7">
      <c r="F7645" s="385"/>
      <c r="G7645" s="232"/>
    </row>
    <row r="7646" s="379" customFormat="1" customHeight="1" spans="6:7">
      <c r="F7646" s="385"/>
      <c r="G7646" s="232"/>
    </row>
    <row r="7647" s="379" customFormat="1" customHeight="1" spans="6:7">
      <c r="F7647" s="385"/>
      <c r="G7647" s="232"/>
    </row>
    <row r="7648" s="379" customFormat="1" customHeight="1" spans="6:7">
      <c r="F7648" s="385"/>
      <c r="G7648" s="232"/>
    </row>
    <row r="7649" s="379" customFormat="1" customHeight="1" spans="6:7">
      <c r="F7649" s="385"/>
      <c r="G7649" s="232"/>
    </row>
    <row r="7650" s="379" customFormat="1" customHeight="1" spans="6:7">
      <c r="F7650" s="385"/>
      <c r="G7650" s="232"/>
    </row>
    <row r="7651" s="379" customFormat="1" customHeight="1" spans="6:7">
      <c r="F7651" s="385"/>
      <c r="G7651" s="232"/>
    </row>
    <row r="7652" s="379" customFormat="1" customHeight="1" spans="6:7">
      <c r="F7652" s="385"/>
      <c r="G7652" s="232"/>
    </row>
    <row r="7653" s="379" customFormat="1" customHeight="1" spans="6:7">
      <c r="F7653" s="385"/>
      <c r="G7653" s="232"/>
    </row>
    <row r="7654" s="379" customFormat="1" customHeight="1" spans="6:7">
      <c r="F7654" s="385"/>
      <c r="G7654" s="232"/>
    </row>
    <row r="7655" s="379" customFormat="1" customHeight="1" spans="6:7">
      <c r="F7655" s="385"/>
      <c r="G7655" s="232"/>
    </row>
    <row r="7656" s="379" customFormat="1" customHeight="1" spans="6:7">
      <c r="F7656" s="385"/>
      <c r="G7656" s="232"/>
    </row>
    <row r="7657" s="379" customFormat="1" customHeight="1" spans="6:7">
      <c r="F7657" s="385"/>
      <c r="G7657" s="232"/>
    </row>
    <row r="7658" s="379" customFormat="1" customHeight="1" spans="6:7">
      <c r="F7658" s="385"/>
      <c r="G7658" s="232"/>
    </row>
    <row r="7659" s="379" customFormat="1" customHeight="1" spans="6:7">
      <c r="F7659" s="385"/>
      <c r="G7659" s="232"/>
    </row>
    <row r="7660" s="379" customFormat="1" customHeight="1" spans="6:7">
      <c r="F7660" s="385"/>
      <c r="G7660" s="232"/>
    </row>
    <row r="7661" s="379" customFormat="1" customHeight="1" spans="6:7">
      <c r="F7661" s="385"/>
      <c r="G7661" s="232"/>
    </row>
    <row r="7662" s="379" customFormat="1" customHeight="1" spans="6:7">
      <c r="F7662" s="385"/>
      <c r="G7662" s="232"/>
    </row>
    <row r="7663" s="379" customFormat="1" customHeight="1" spans="6:7">
      <c r="F7663" s="385"/>
      <c r="G7663" s="232"/>
    </row>
    <row r="7664" s="379" customFormat="1" customHeight="1" spans="6:7">
      <c r="F7664" s="385"/>
      <c r="G7664" s="232"/>
    </row>
    <row r="7665" s="379" customFormat="1" customHeight="1" spans="6:7">
      <c r="F7665" s="385"/>
      <c r="G7665" s="232"/>
    </row>
    <row r="7666" s="379" customFormat="1" customHeight="1" spans="6:7">
      <c r="F7666" s="385"/>
      <c r="G7666" s="232"/>
    </row>
    <row r="7667" s="379" customFormat="1" customHeight="1" spans="6:7">
      <c r="F7667" s="385"/>
      <c r="G7667" s="232"/>
    </row>
    <row r="7668" s="379" customFormat="1" customHeight="1" spans="6:7">
      <c r="F7668" s="385"/>
      <c r="G7668" s="232"/>
    </row>
    <row r="7669" s="379" customFormat="1" customHeight="1" spans="6:7">
      <c r="F7669" s="385"/>
      <c r="G7669" s="232"/>
    </row>
    <row r="7670" s="379" customFormat="1" customHeight="1" spans="6:7">
      <c r="F7670" s="385"/>
      <c r="G7670" s="232"/>
    </row>
    <row r="7671" s="379" customFormat="1" customHeight="1" spans="6:7">
      <c r="F7671" s="385"/>
      <c r="G7671" s="232"/>
    </row>
    <row r="7672" s="379" customFormat="1" customHeight="1" spans="6:7">
      <c r="F7672" s="385"/>
      <c r="G7672" s="232"/>
    </row>
    <row r="7673" s="379" customFormat="1" customHeight="1" spans="6:7">
      <c r="F7673" s="385"/>
      <c r="G7673" s="232"/>
    </row>
    <row r="7674" s="379" customFormat="1" customHeight="1" spans="6:7">
      <c r="F7674" s="385"/>
      <c r="G7674" s="232"/>
    </row>
    <row r="7675" s="379" customFormat="1" customHeight="1" spans="6:7">
      <c r="F7675" s="385"/>
      <c r="G7675" s="232"/>
    </row>
    <row r="7676" s="379" customFormat="1" customHeight="1" spans="6:7">
      <c r="F7676" s="385"/>
      <c r="G7676" s="232"/>
    </row>
    <row r="7677" s="379" customFormat="1" customHeight="1" spans="6:7">
      <c r="F7677" s="385"/>
      <c r="G7677" s="232"/>
    </row>
    <row r="7678" s="379" customFormat="1" customHeight="1" spans="6:7">
      <c r="F7678" s="385"/>
      <c r="G7678" s="232"/>
    </row>
    <row r="7679" s="379" customFormat="1" customHeight="1" spans="6:7">
      <c r="F7679" s="385"/>
      <c r="G7679" s="232"/>
    </row>
    <row r="7680" s="379" customFormat="1" customHeight="1" spans="6:7">
      <c r="F7680" s="385"/>
      <c r="G7680" s="232"/>
    </row>
    <row r="7681" s="379" customFormat="1" customHeight="1" spans="6:7">
      <c r="F7681" s="385"/>
      <c r="G7681" s="232"/>
    </row>
    <row r="7682" s="379" customFormat="1" customHeight="1" spans="6:7">
      <c r="F7682" s="385"/>
      <c r="G7682" s="232"/>
    </row>
    <row r="7683" s="379" customFormat="1" customHeight="1" spans="6:7">
      <c r="F7683" s="385"/>
      <c r="G7683" s="232"/>
    </row>
    <row r="7684" s="379" customFormat="1" customHeight="1" spans="6:7">
      <c r="F7684" s="385"/>
      <c r="G7684" s="232"/>
    </row>
    <row r="7685" s="379" customFormat="1" customHeight="1" spans="6:7">
      <c r="F7685" s="385"/>
      <c r="G7685" s="232"/>
    </row>
    <row r="7686" s="379" customFormat="1" customHeight="1" spans="6:7">
      <c r="F7686" s="385"/>
      <c r="G7686" s="232"/>
    </row>
    <row r="7687" s="379" customFormat="1" customHeight="1" spans="6:7">
      <c r="F7687" s="385"/>
      <c r="G7687" s="232"/>
    </row>
    <row r="7688" s="379" customFormat="1" customHeight="1" spans="6:7">
      <c r="F7688" s="385"/>
      <c r="G7688" s="232"/>
    </row>
    <row r="7689" s="379" customFormat="1" customHeight="1" spans="6:7">
      <c r="F7689" s="385"/>
      <c r="G7689" s="232"/>
    </row>
    <row r="7690" s="379" customFormat="1" customHeight="1" spans="6:7">
      <c r="F7690" s="385"/>
      <c r="G7690" s="232"/>
    </row>
    <row r="7691" s="379" customFormat="1" customHeight="1" spans="6:7">
      <c r="F7691" s="385"/>
      <c r="G7691" s="232"/>
    </row>
    <row r="7692" s="379" customFormat="1" customHeight="1" spans="6:7">
      <c r="F7692" s="385"/>
      <c r="G7692" s="232"/>
    </row>
    <row r="7693" s="379" customFormat="1" customHeight="1" spans="6:7">
      <c r="F7693" s="385"/>
      <c r="G7693" s="232"/>
    </row>
    <row r="7694" s="379" customFormat="1" customHeight="1" spans="6:7">
      <c r="F7694" s="385"/>
      <c r="G7694" s="232"/>
    </row>
    <row r="7695" s="379" customFormat="1" customHeight="1" spans="6:7">
      <c r="F7695" s="385"/>
      <c r="G7695" s="232"/>
    </row>
    <row r="7696" s="379" customFormat="1" customHeight="1" spans="6:7">
      <c r="F7696" s="385"/>
      <c r="G7696" s="232"/>
    </row>
    <row r="7697" s="379" customFormat="1" customHeight="1" spans="6:7">
      <c r="F7697" s="385"/>
      <c r="G7697" s="232"/>
    </row>
    <row r="7698" s="379" customFormat="1" customHeight="1" spans="6:7">
      <c r="F7698" s="385"/>
      <c r="G7698" s="232"/>
    </row>
    <row r="7699" s="379" customFormat="1" customHeight="1" spans="6:7">
      <c r="F7699" s="385"/>
      <c r="G7699" s="232"/>
    </row>
    <row r="7700" s="379" customFormat="1" customHeight="1" spans="6:7">
      <c r="F7700" s="385"/>
      <c r="G7700" s="232"/>
    </row>
    <row r="7701" s="379" customFormat="1" customHeight="1" spans="6:7">
      <c r="F7701" s="385"/>
      <c r="G7701" s="232"/>
    </row>
    <row r="7702" s="379" customFormat="1" customHeight="1" spans="6:7">
      <c r="F7702" s="385"/>
      <c r="G7702" s="232"/>
    </row>
    <row r="7703" s="379" customFormat="1" customHeight="1" spans="6:7">
      <c r="F7703" s="385"/>
      <c r="G7703" s="232"/>
    </row>
    <row r="7704" s="379" customFormat="1" customHeight="1" spans="6:7">
      <c r="F7704" s="385"/>
      <c r="G7704" s="232"/>
    </row>
    <row r="7705" s="379" customFormat="1" customHeight="1" spans="6:7">
      <c r="F7705" s="385"/>
      <c r="G7705" s="232"/>
    </row>
    <row r="7706" s="379" customFormat="1" customHeight="1" spans="6:7">
      <c r="F7706" s="385"/>
      <c r="G7706" s="232"/>
    </row>
    <row r="7707" s="379" customFormat="1" customHeight="1" spans="6:7">
      <c r="F7707" s="385"/>
      <c r="G7707" s="232"/>
    </row>
    <row r="7708" s="379" customFormat="1" customHeight="1" spans="6:7">
      <c r="F7708" s="385"/>
      <c r="G7708" s="232"/>
    </row>
    <row r="7709" s="379" customFormat="1" customHeight="1" spans="6:7">
      <c r="F7709" s="385"/>
      <c r="G7709" s="232"/>
    </row>
    <row r="7710" s="379" customFormat="1" customHeight="1" spans="6:7">
      <c r="F7710" s="385"/>
      <c r="G7710" s="232"/>
    </row>
    <row r="7711" s="379" customFormat="1" customHeight="1" spans="6:7">
      <c r="F7711" s="385"/>
      <c r="G7711" s="232"/>
    </row>
    <row r="7712" s="379" customFormat="1" customHeight="1" spans="6:7">
      <c r="F7712" s="385"/>
      <c r="G7712" s="232"/>
    </row>
    <row r="7713" s="379" customFormat="1" customHeight="1" spans="6:7">
      <c r="F7713" s="385"/>
      <c r="G7713" s="232"/>
    </row>
    <row r="7714" s="379" customFormat="1" customHeight="1" spans="6:7">
      <c r="F7714" s="385"/>
      <c r="G7714" s="232"/>
    </row>
    <row r="7715" s="379" customFormat="1" customHeight="1" spans="6:7">
      <c r="F7715" s="385"/>
      <c r="G7715" s="232"/>
    </row>
    <row r="7716" s="379" customFormat="1" customHeight="1" spans="6:7">
      <c r="F7716" s="385"/>
      <c r="G7716" s="232"/>
    </row>
    <row r="7717" s="379" customFormat="1" customHeight="1" spans="6:7">
      <c r="F7717" s="385"/>
      <c r="G7717" s="232"/>
    </row>
    <row r="7718" s="379" customFormat="1" customHeight="1" spans="6:7">
      <c r="F7718" s="385"/>
      <c r="G7718" s="232"/>
    </row>
    <row r="7719" s="379" customFormat="1" customHeight="1" spans="6:7">
      <c r="F7719" s="385"/>
      <c r="G7719" s="232"/>
    </row>
    <row r="7720" s="379" customFormat="1" customHeight="1" spans="6:7">
      <c r="F7720" s="385"/>
      <c r="G7720" s="232"/>
    </row>
    <row r="7721" s="379" customFormat="1" customHeight="1" spans="6:7">
      <c r="F7721" s="385"/>
      <c r="G7721" s="232"/>
    </row>
    <row r="7722" s="379" customFormat="1" customHeight="1" spans="6:7">
      <c r="F7722" s="385"/>
      <c r="G7722" s="232"/>
    </row>
    <row r="7723" s="379" customFormat="1" customHeight="1" spans="6:7">
      <c r="F7723" s="385"/>
      <c r="G7723" s="232"/>
    </row>
    <row r="7724" s="379" customFormat="1" customHeight="1" spans="6:7">
      <c r="F7724" s="385"/>
      <c r="G7724" s="232"/>
    </row>
    <row r="7725" s="379" customFormat="1" customHeight="1" spans="6:7">
      <c r="F7725" s="385"/>
      <c r="G7725" s="232"/>
    </row>
    <row r="7726" s="379" customFormat="1" customHeight="1" spans="6:7">
      <c r="F7726" s="385"/>
      <c r="G7726" s="232"/>
    </row>
    <row r="7727" s="379" customFormat="1" customHeight="1" spans="6:7">
      <c r="F7727" s="385"/>
      <c r="G7727" s="232"/>
    </row>
    <row r="7728" s="379" customFormat="1" customHeight="1" spans="6:7">
      <c r="F7728" s="385"/>
      <c r="G7728" s="232"/>
    </row>
    <row r="7729" s="379" customFormat="1" customHeight="1" spans="6:7">
      <c r="F7729" s="385"/>
      <c r="G7729" s="232"/>
    </row>
    <row r="7730" s="379" customFormat="1" customHeight="1" spans="6:7">
      <c r="F7730" s="385"/>
      <c r="G7730" s="232"/>
    </row>
    <row r="7731" s="379" customFormat="1" customHeight="1" spans="6:7">
      <c r="F7731" s="385"/>
      <c r="G7731" s="232"/>
    </row>
    <row r="7732" s="379" customFormat="1" customHeight="1" spans="6:7">
      <c r="F7732" s="385"/>
      <c r="G7732" s="232"/>
    </row>
    <row r="7733" s="379" customFormat="1" customHeight="1" spans="6:7">
      <c r="F7733" s="385"/>
      <c r="G7733" s="232"/>
    </row>
    <row r="7734" s="379" customFormat="1" customHeight="1" spans="6:7">
      <c r="F7734" s="385"/>
      <c r="G7734" s="232"/>
    </row>
    <row r="7735" s="379" customFormat="1" customHeight="1" spans="6:7">
      <c r="F7735" s="385"/>
      <c r="G7735" s="232"/>
    </row>
    <row r="7736" s="379" customFormat="1" customHeight="1" spans="6:7">
      <c r="F7736" s="385"/>
      <c r="G7736" s="232"/>
    </row>
    <row r="7737" s="379" customFormat="1" customHeight="1" spans="6:7">
      <c r="F7737" s="385"/>
      <c r="G7737" s="232"/>
    </row>
    <row r="7738" s="379" customFormat="1" customHeight="1" spans="6:7">
      <c r="F7738" s="385"/>
      <c r="G7738" s="232"/>
    </row>
    <row r="7739" s="379" customFormat="1" customHeight="1" spans="6:7">
      <c r="F7739" s="385"/>
      <c r="G7739" s="232"/>
    </row>
    <row r="7740" s="379" customFormat="1" customHeight="1" spans="6:7">
      <c r="F7740" s="385"/>
      <c r="G7740" s="232"/>
    </row>
    <row r="7741" s="379" customFormat="1" customHeight="1" spans="6:7">
      <c r="F7741" s="385"/>
      <c r="G7741" s="232"/>
    </row>
    <row r="7742" s="379" customFormat="1" customHeight="1" spans="6:7">
      <c r="F7742" s="385"/>
      <c r="G7742" s="232"/>
    </row>
    <row r="7743" s="379" customFormat="1" customHeight="1" spans="6:7">
      <c r="F7743" s="385"/>
      <c r="G7743" s="232"/>
    </row>
    <row r="7744" s="379" customFormat="1" customHeight="1" spans="6:7">
      <c r="F7744" s="385"/>
      <c r="G7744" s="232"/>
    </row>
    <row r="7745" s="379" customFormat="1" customHeight="1" spans="6:7">
      <c r="F7745" s="385"/>
      <c r="G7745" s="232"/>
    </row>
    <row r="7746" s="379" customFormat="1" customHeight="1" spans="6:7">
      <c r="F7746" s="385"/>
      <c r="G7746" s="232"/>
    </row>
    <row r="7747" s="379" customFormat="1" customHeight="1" spans="6:7">
      <c r="F7747" s="385"/>
      <c r="G7747" s="232"/>
    </row>
    <row r="7748" s="379" customFormat="1" customHeight="1" spans="6:7">
      <c r="F7748" s="385"/>
      <c r="G7748" s="232"/>
    </row>
    <row r="7749" s="379" customFormat="1" customHeight="1" spans="6:7">
      <c r="F7749" s="385"/>
      <c r="G7749" s="232"/>
    </row>
    <row r="7750" s="379" customFormat="1" customHeight="1" spans="6:7">
      <c r="F7750" s="385"/>
      <c r="G7750" s="232"/>
    </row>
    <row r="7751" s="379" customFormat="1" customHeight="1" spans="6:7">
      <c r="F7751" s="385"/>
      <c r="G7751" s="232"/>
    </row>
    <row r="7752" s="379" customFormat="1" customHeight="1" spans="6:7">
      <c r="F7752" s="385"/>
      <c r="G7752" s="232"/>
    </row>
    <row r="7753" s="379" customFormat="1" customHeight="1" spans="6:7">
      <c r="F7753" s="385"/>
      <c r="G7753" s="232"/>
    </row>
    <row r="7754" s="379" customFormat="1" customHeight="1" spans="6:7">
      <c r="F7754" s="385"/>
      <c r="G7754" s="232"/>
    </row>
    <row r="7755" s="379" customFormat="1" customHeight="1" spans="6:7">
      <c r="F7755" s="385"/>
      <c r="G7755" s="232"/>
    </row>
    <row r="7756" s="379" customFormat="1" customHeight="1" spans="6:7">
      <c r="F7756" s="385"/>
      <c r="G7756" s="232"/>
    </row>
    <row r="7757" s="379" customFormat="1" customHeight="1" spans="6:7">
      <c r="F7757" s="385"/>
      <c r="G7757" s="232"/>
    </row>
    <row r="7758" s="379" customFormat="1" customHeight="1" spans="6:7">
      <c r="F7758" s="385"/>
      <c r="G7758" s="232"/>
    </row>
    <row r="7759" s="379" customFormat="1" customHeight="1" spans="6:7">
      <c r="F7759" s="385"/>
      <c r="G7759" s="232"/>
    </row>
    <row r="7760" s="379" customFormat="1" customHeight="1" spans="6:7">
      <c r="F7760" s="385"/>
      <c r="G7760" s="232"/>
    </row>
    <row r="7761" s="379" customFormat="1" customHeight="1" spans="6:7">
      <c r="F7761" s="385"/>
      <c r="G7761" s="232"/>
    </row>
    <row r="7762" s="379" customFormat="1" customHeight="1" spans="6:7">
      <c r="F7762" s="385"/>
      <c r="G7762" s="232"/>
    </row>
    <row r="7763" s="379" customFormat="1" customHeight="1" spans="6:7">
      <c r="F7763" s="385"/>
      <c r="G7763" s="232"/>
    </row>
    <row r="7764" s="379" customFormat="1" customHeight="1" spans="6:7">
      <c r="F7764" s="385"/>
      <c r="G7764" s="232"/>
    </row>
    <row r="7765" s="379" customFormat="1" customHeight="1" spans="6:7">
      <c r="F7765" s="385"/>
      <c r="G7765" s="232"/>
    </row>
    <row r="7766" s="379" customFormat="1" customHeight="1" spans="6:7">
      <c r="F7766" s="385"/>
      <c r="G7766" s="232"/>
    </row>
    <row r="7767" s="379" customFormat="1" customHeight="1" spans="6:7">
      <c r="F7767" s="385"/>
      <c r="G7767" s="232"/>
    </row>
    <row r="7768" s="379" customFormat="1" customHeight="1" spans="6:7">
      <c r="F7768" s="385"/>
      <c r="G7768" s="232"/>
    </row>
    <row r="7769" s="379" customFormat="1" customHeight="1" spans="6:7">
      <c r="F7769" s="385"/>
      <c r="G7769" s="232"/>
    </row>
    <row r="7770" s="379" customFormat="1" customHeight="1" spans="6:7">
      <c r="F7770" s="385"/>
      <c r="G7770" s="232"/>
    </row>
    <row r="7771" s="379" customFormat="1" customHeight="1" spans="6:7">
      <c r="F7771" s="385"/>
      <c r="G7771" s="232"/>
    </row>
    <row r="7772" s="379" customFormat="1" customHeight="1" spans="6:7">
      <c r="F7772" s="385"/>
      <c r="G7772" s="232"/>
    </row>
    <row r="7773" s="379" customFormat="1" customHeight="1" spans="6:7">
      <c r="F7773" s="385"/>
      <c r="G7773" s="232"/>
    </row>
    <row r="7774" s="379" customFormat="1" customHeight="1" spans="6:7">
      <c r="F7774" s="385"/>
      <c r="G7774" s="232"/>
    </row>
    <row r="7775" s="379" customFormat="1" customHeight="1" spans="6:7">
      <c r="F7775" s="385"/>
      <c r="G7775" s="232"/>
    </row>
    <row r="7776" s="379" customFormat="1" customHeight="1" spans="6:7">
      <c r="F7776" s="385"/>
      <c r="G7776" s="232"/>
    </row>
    <row r="7777" s="379" customFormat="1" customHeight="1" spans="6:7">
      <c r="F7777" s="385"/>
      <c r="G7777" s="232"/>
    </row>
    <row r="7778" s="379" customFormat="1" customHeight="1" spans="6:7">
      <c r="F7778" s="385"/>
      <c r="G7778" s="232"/>
    </row>
    <row r="7779" s="379" customFormat="1" customHeight="1" spans="6:7">
      <c r="F7779" s="385"/>
      <c r="G7779" s="232"/>
    </row>
    <row r="7780" s="379" customFormat="1" customHeight="1" spans="6:7">
      <c r="F7780" s="385"/>
      <c r="G7780" s="232"/>
    </row>
    <row r="7781" s="379" customFormat="1" customHeight="1" spans="6:7">
      <c r="F7781" s="385"/>
      <c r="G7781" s="232"/>
    </row>
    <row r="7782" s="379" customFormat="1" customHeight="1" spans="6:7">
      <c r="F7782" s="385"/>
      <c r="G7782" s="232"/>
    </row>
    <row r="7783" s="379" customFormat="1" customHeight="1" spans="6:7">
      <c r="F7783" s="385"/>
      <c r="G7783" s="232"/>
    </row>
    <row r="7784" s="379" customFormat="1" customHeight="1" spans="6:7">
      <c r="F7784" s="385"/>
      <c r="G7784" s="232"/>
    </row>
    <row r="7785" s="379" customFormat="1" customHeight="1" spans="6:7">
      <c r="F7785" s="385"/>
      <c r="G7785" s="232"/>
    </row>
    <row r="7786" s="379" customFormat="1" customHeight="1" spans="6:7">
      <c r="F7786" s="385"/>
      <c r="G7786" s="232"/>
    </row>
    <row r="7787" s="379" customFormat="1" customHeight="1" spans="6:7">
      <c r="F7787" s="385"/>
      <c r="G7787" s="232"/>
    </row>
    <row r="7788" s="379" customFormat="1" customHeight="1" spans="6:7">
      <c r="F7788" s="385"/>
      <c r="G7788" s="232"/>
    </row>
    <row r="7789" s="379" customFormat="1" customHeight="1" spans="6:7">
      <c r="F7789" s="385"/>
      <c r="G7789" s="232"/>
    </row>
    <row r="7790" s="379" customFormat="1" customHeight="1" spans="6:7">
      <c r="F7790" s="385"/>
      <c r="G7790" s="232"/>
    </row>
    <row r="7791" s="379" customFormat="1" customHeight="1" spans="6:7">
      <c r="F7791" s="385"/>
      <c r="G7791" s="232"/>
    </row>
    <row r="7792" s="379" customFormat="1" customHeight="1" spans="6:7">
      <c r="F7792" s="385"/>
      <c r="G7792" s="232"/>
    </row>
    <row r="7793" s="379" customFormat="1" customHeight="1" spans="6:7">
      <c r="F7793" s="385"/>
      <c r="G7793" s="232"/>
    </row>
    <row r="7794" s="379" customFormat="1" customHeight="1" spans="6:7">
      <c r="F7794" s="385"/>
      <c r="G7794" s="232"/>
    </row>
    <row r="7795" s="379" customFormat="1" customHeight="1" spans="6:7">
      <c r="F7795" s="385"/>
      <c r="G7795" s="232"/>
    </row>
    <row r="7796" s="379" customFormat="1" customHeight="1" spans="6:7">
      <c r="F7796" s="385"/>
      <c r="G7796" s="232"/>
    </row>
    <row r="7797" s="379" customFormat="1" customHeight="1" spans="6:7">
      <c r="F7797" s="385"/>
      <c r="G7797" s="232"/>
    </row>
    <row r="7798" s="379" customFormat="1" customHeight="1" spans="6:7">
      <c r="F7798" s="385"/>
      <c r="G7798" s="232"/>
    </row>
    <row r="7799" s="379" customFormat="1" customHeight="1" spans="6:7">
      <c r="F7799" s="385"/>
      <c r="G7799" s="232"/>
    </row>
    <row r="7800" s="379" customFormat="1" customHeight="1" spans="6:7">
      <c r="F7800" s="385"/>
      <c r="G7800" s="232"/>
    </row>
    <row r="7801" s="379" customFormat="1" customHeight="1" spans="6:7">
      <c r="F7801" s="385"/>
      <c r="G7801" s="232"/>
    </row>
    <row r="7802" s="379" customFormat="1" customHeight="1" spans="6:7">
      <c r="F7802" s="385"/>
      <c r="G7802" s="232"/>
    </row>
    <row r="7803" s="379" customFormat="1" customHeight="1" spans="6:7">
      <c r="F7803" s="385"/>
      <c r="G7803" s="232"/>
    </row>
    <row r="7804" s="379" customFormat="1" customHeight="1" spans="6:7">
      <c r="F7804" s="385"/>
      <c r="G7804" s="232"/>
    </row>
    <row r="7805" s="379" customFormat="1" customHeight="1" spans="6:7">
      <c r="F7805" s="385"/>
      <c r="G7805" s="232"/>
    </row>
    <row r="7806" s="379" customFormat="1" customHeight="1" spans="6:7">
      <c r="F7806" s="385"/>
      <c r="G7806" s="232"/>
    </row>
    <row r="7807" s="379" customFormat="1" customHeight="1" spans="6:7">
      <c r="F7807" s="385"/>
      <c r="G7807" s="232"/>
    </row>
    <row r="7808" s="379" customFormat="1" customHeight="1" spans="6:7">
      <c r="F7808" s="385"/>
      <c r="G7808" s="232"/>
    </row>
    <row r="7809" s="379" customFormat="1" customHeight="1" spans="6:7">
      <c r="F7809" s="385"/>
      <c r="G7809" s="232"/>
    </row>
    <row r="7810" s="379" customFormat="1" customHeight="1" spans="6:7">
      <c r="F7810" s="385"/>
      <c r="G7810" s="232"/>
    </row>
    <row r="7811" s="379" customFormat="1" customHeight="1" spans="6:7">
      <c r="F7811" s="385"/>
      <c r="G7811" s="232"/>
    </row>
    <row r="7812" s="379" customFormat="1" customHeight="1" spans="6:7">
      <c r="F7812" s="385"/>
      <c r="G7812" s="232"/>
    </row>
    <row r="7813" s="379" customFormat="1" customHeight="1" spans="6:7">
      <c r="F7813" s="385"/>
      <c r="G7813" s="232"/>
    </row>
    <row r="7814" s="379" customFormat="1" customHeight="1" spans="6:7">
      <c r="F7814" s="385"/>
      <c r="G7814" s="232"/>
    </row>
    <row r="7815" s="379" customFormat="1" customHeight="1" spans="6:7">
      <c r="F7815" s="385"/>
      <c r="G7815" s="232"/>
    </row>
    <row r="7816" s="379" customFormat="1" customHeight="1" spans="6:7">
      <c r="F7816" s="385"/>
      <c r="G7816" s="232"/>
    </row>
    <row r="7817" s="379" customFormat="1" customHeight="1" spans="6:7">
      <c r="F7817" s="385"/>
      <c r="G7817" s="232"/>
    </row>
    <row r="7818" s="379" customFormat="1" customHeight="1" spans="6:7">
      <c r="F7818" s="385"/>
      <c r="G7818" s="232"/>
    </row>
    <row r="7819" s="379" customFormat="1" customHeight="1" spans="6:7">
      <c r="F7819" s="385"/>
      <c r="G7819" s="232"/>
    </row>
    <row r="7820" s="379" customFormat="1" customHeight="1" spans="6:7">
      <c r="F7820" s="385"/>
      <c r="G7820" s="232"/>
    </row>
    <row r="7821" s="379" customFormat="1" customHeight="1" spans="6:7">
      <c r="F7821" s="385"/>
      <c r="G7821" s="232"/>
    </row>
    <row r="7822" s="379" customFormat="1" customHeight="1" spans="6:7">
      <c r="F7822" s="385"/>
      <c r="G7822" s="232"/>
    </row>
    <row r="7823" s="379" customFormat="1" customHeight="1" spans="6:7">
      <c r="F7823" s="385"/>
      <c r="G7823" s="232"/>
    </row>
    <row r="7824" s="379" customFormat="1" customHeight="1" spans="6:7">
      <c r="F7824" s="385"/>
      <c r="G7824" s="232"/>
    </row>
    <row r="7825" s="379" customFormat="1" customHeight="1" spans="6:7">
      <c r="F7825" s="385"/>
      <c r="G7825" s="232"/>
    </row>
    <row r="7826" s="379" customFormat="1" customHeight="1" spans="6:7">
      <c r="F7826" s="385"/>
      <c r="G7826" s="232"/>
    </row>
    <row r="7827" s="379" customFormat="1" customHeight="1" spans="6:7">
      <c r="F7827" s="385"/>
      <c r="G7827" s="232"/>
    </row>
    <row r="7828" s="379" customFormat="1" customHeight="1" spans="6:7">
      <c r="F7828" s="385"/>
      <c r="G7828" s="232"/>
    </row>
    <row r="7829" s="379" customFormat="1" customHeight="1" spans="6:7">
      <c r="F7829" s="385"/>
      <c r="G7829" s="232"/>
    </row>
    <row r="7830" s="379" customFormat="1" customHeight="1" spans="6:7">
      <c r="F7830" s="385"/>
      <c r="G7830" s="232"/>
    </row>
    <row r="7831" s="379" customFormat="1" customHeight="1" spans="6:7">
      <c r="F7831" s="385"/>
      <c r="G7831" s="232"/>
    </row>
    <row r="7832" s="379" customFormat="1" customHeight="1" spans="6:7">
      <c r="F7832" s="385"/>
      <c r="G7832" s="232"/>
    </row>
    <row r="7833" s="379" customFormat="1" customHeight="1" spans="6:7">
      <c r="F7833" s="385"/>
      <c r="G7833" s="232"/>
    </row>
    <row r="7834" s="379" customFormat="1" customHeight="1" spans="6:7">
      <c r="F7834" s="385"/>
      <c r="G7834" s="232"/>
    </row>
    <row r="7835" s="379" customFormat="1" customHeight="1" spans="6:7">
      <c r="F7835" s="385"/>
      <c r="G7835" s="232"/>
    </row>
    <row r="7836" s="379" customFormat="1" customHeight="1" spans="6:7">
      <c r="F7836" s="385"/>
      <c r="G7836" s="232"/>
    </row>
    <row r="7837" s="379" customFormat="1" customHeight="1" spans="6:7">
      <c r="F7837" s="385"/>
      <c r="G7837" s="232"/>
    </row>
    <row r="7838" s="379" customFormat="1" customHeight="1" spans="6:7">
      <c r="F7838" s="385"/>
      <c r="G7838" s="232"/>
    </row>
    <row r="7839" s="379" customFormat="1" customHeight="1" spans="6:7">
      <c r="F7839" s="385"/>
      <c r="G7839" s="232"/>
    </row>
    <row r="7840" s="379" customFormat="1" customHeight="1" spans="6:7">
      <c r="F7840" s="385"/>
      <c r="G7840" s="232"/>
    </row>
    <row r="7841" s="379" customFormat="1" customHeight="1" spans="6:7">
      <c r="F7841" s="385"/>
      <c r="G7841" s="232"/>
    </row>
    <row r="7842" s="379" customFormat="1" customHeight="1" spans="6:7">
      <c r="F7842" s="385"/>
      <c r="G7842" s="232"/>
    </row>
    <row r="7843" s="379" customFormat="1" customHeight="1" spans="6:7">
      <c r="F7843" s="385"/>
      <c r="G7843" s="232"/>
    </row>
    <row r="7844" s="379" customFormat="1" customHeight="1" spans="6:7">
      <c r="F7844" s="385"/>
      <c r="G7844" s="232"/>
    </row>
    <row r="7845" s="379" customFormat="1" customHeight="1" spans="6:7">
      <c r="F7845" s="385"/>
      <c r="G7845" s="232"/>
    </row>
    <row r="7846" s="379" customFormat="1" customHeight="1" spans="6:7">
      <c r="F7846" s="385"/>
      <c r="G7846" s="232"/>
    </row>
    <row r="7847" s="379" customFormat="1" customHeight="1" spans="6:7">
      <c r="F7847" s="385"/>
      <c r="G7847" s="232"/>
    </row>
    <row r="7848" s="379" customFormat="1" customHeight="1" spans="6:7">
      <c r="F7848" s="385"/>
      <c r="G7848" s="232"/>
    </row>
    <row r="7849" s="379" customFormat="1" customHeight="1" spans="6:7">
      <c r="F7849" s="385"/>
      <c r="G7849" s="232"/>
    </row>
    <row r="7850" s="379" customFormat="1" customHeight="1" spans="6:7">
      <c r="F7850" s="385"/>
      <c r="G7850" s="232"/>
    </row>
    <row r="7851" s="379" customFormat="1" customHeight="1" spans="6:7">
      <c r="F7851" s="385"/>
      <c r="G7851" s="232"/>
    </row>
    <row r="7852" s="379" customFormat="1" customHeight="1" spans="6:7">
      <c r="F7852" s="385"/>
      <c r="G7852" s="232"/>
    </row>
    <row r="7853" s="379" customFormat="1" customHeight="1" spans="6:7">
      <c r="F7853" s="385"/>
      <c r="G7853" s="232"/>
    </row>
    <row r="7854" s="379" customFormat="1" customHeight="1" spans="6:7">
      <c r="F7854" s="385"/>
      <c r="G7854" s="232"/>
    </row>
    <row r="7855" s="379" customFormat="1" customHeight="1" spans="6:7">
      <c r="F7855" s="385"/>
      <c r="G7855" s="232"/>
    </row>
    <row r="7856" s="379" customFormat="1" customHeight="1" spans="6:7">
      <c r="F7856" s="385"/>
      <c r="G7856" s="232"/>
    </row>
    <row r="7857" s="379" customFormat="1" customHeight="1" spans="6:7">
      <c r="F7857" s="385"/>
      <c r="G7857" s="232"/>
    </row>
    <row r="7858" s="379" customFormat="1" customHeight="1" spans="6:7">
      <c r="F7858" s="385"/>
      <c r="G7858" s="232"/>
    </row>
    <row r="7859" s="379" customFormat="1" customHeight="1" spans="6:7">
      <c r="F7859" s="385"/>
      <c r="G7859" s="232"/>
    </row>
    <row r="7860" s="379" customFormat="1" customHeight="1" spans="6:7">
      <c r="F7860" s="385"/>
      <c r="G7860" s="232"/>
    </row>
    <row r="7861" s="379" customFormat="1" customHeight="1" spans="6:7">
      <c r="F7861" s="385"/>
      <c r="G7861" s="232"/>
    </row>
    <row r="7862" s="379" customFormat="1" customHeight="1" spans="6:7">
      <c r="F7862" s="385"/>
      <c r="G7862" s="232"/>
    </row>
    <row r="7863" s="379" customFormat="1" customHeight="1" spans="6:7">
      <c r="F7863" s="385"/>
      <c r="G7863" s="232"/>
    </row>
    <row r="7864" s="379" customFormat="1" customHeight="1" spans="6:7">
      <c r="F7864" s="385"/>
      <c r="G7864" s="232"/>
    </row>
    <row r="7865" s="379" customFormat="1" customHeight="1" spans="6:7">
      <c r="F7865" s="385"/>
      <c r="G7865" s="232"/>
    </row>
    <row r="7866" s="379" customFormat="1" customHeight="1" spans="6:7">
      <c r="F7866" s="385"/>
      <c r="G7866" s="232"/>
    </row>
    <row r="7867" s="379" customFormat="1" customHeight="1" spans="6:7">
      <c r="F7867" s="385"/>
      <c r="G7867" s="232"/>
    </row>
    <row r="7868" s="379" customFormat="1" customHeight="1" spans="6:7">
      <c r="F7868" s="385"/>
      <c r="G7868" s="232"/>
    </row>
    <row r="7869" s="379" customFormat="1" customHeight="1" spans="6:7">
      <c r="F7869" s="385"/>
      <c r="G7869" s="232"/>
    </row>
    <row r="7870" s="379" customFormat="1" customHeight="1" spans="6:7">
      <c r="F7870" s="385"/>
      <c r="G7870" s="232"/>
    </row>
    <row r="7871" s="379" customFormat="1" customHeight="1" spans="6:7">
      <c r="F7871" s="385"/>
      <c r="G7871" s="232"/>
    </row>
    <row r="7872" s="379" customFormat="1" customHeight="1" spans="6:7">
      <c r="F7872" s="385"/>
      <c r="G7872" s="232"/>
    </row>
    <row r="7873" s="379" customFormat="1" customHeight="1" spans="6:7">
      <c r="F7873" s="385"/>
      <c r="G7873" s="232"/>
    </row>
    <row r="7874" s="379" customFormat="1" customHeight="1" spans="6:7">
      <c r="F7874" s="385"/>
      <c r="G7874" s="232"/>
    </row>
    <row r="7875" s="379" customFormat="1" customHeight="1" spans="6:7">
      <c r="F7875" s="385"/>
      <c r="G7875" s="232"/>
    </row>
    <row r="7876" s="379" customFormat="1" customHeight="1" spans="6:7">
      <c r="F7876" s="385"/>
      <c r="G7876" s="232"/>
    </row>
    <row r="7877" s="379" customFormat="1" customHeight="1" spans="6:7">
      <c r="F7877" s="385"/>
      <c r="G7877" s="232"/>
    </row>
    <row r="7878" s="379" customFormat="1" customHeight="1" spans="6:7">
      <c r="F7878" s="385"/>
      <c r="G7878" s="232"/>
    </row>
    <row r="7879" s="379" customFormat="1" customHeight="1" spans="6:7">
      <c r="F7879" s="385"/>
      <c r="G7879" s="232"/>
    </row>
    <row r="7880" s="379" customFormat="1" customHeight="1" spans="6:7">
      <c r="F7880" s="385"/>
      <c r="G7880" s="232"/>
    </row>
    <row r="7881" s="379" customFormat="1" customHeight="1" spans="6:7">
      <c r="F7881" s="385"/>
      <c r="G7881" s="232"/>
    </row>
    <row r="7882" s="379" customFormat="1" customHeight="1" spans="6:7">
      <c r="F7882" s="385"/>
      <c r="G7882" s="232"/>
    </row>
    <row r="7883" s="379" customFormat="1" customHeight="1" spans="6:7">
      <c r="F7883" s="385"/>
      <c r="G7883" s="232"/>
    </row>
    <row r="7884" s="379" customFormat="1" customHeight="1" spans="6:7">
      <c r="F7884" s="385"/>
      <c r="G7884" s="232"/>
    </row>
    <row r="7885" s="379" customFormat="1" customHeight="1" spans="6:7">
      <c r="F7885" s="385"/>
      <c r="G7885" s="232"/>
    </row>
    <row r="7886" s="379" customFormat="1" customHeight="1" spans="6:7">
      <c r="F7886" s="385"/>
      <c r="G7886" s="232"/>
    </row>
    <row r="7887" s="379" customFormat="1" customHeight="1" spans="6:7">
      <c r="F7887" s="385"/>
      <c r="G7887" s="232"/>
    </row>
    <row r="7888" s="379" customFormat="1" customHeight="1" spans="6:7">
      <c r="F7888" s="385"/>
      <c r="G7888" s="232"/>
    </row>
    <row r="7889" s="379" customFormat="1" customHeight="1" spans="6:7">
      <c r="F7889" s="385"/>
      <c r="G7889" s="232"/>
    </row>
    <row r="7890" s="379" customFormat="1" customHeight="1" spans="6:7">
      <c r="F7890" s="385"/>
      <c r="G7890" s="232"/>
    </row>
    <row r="7891" s="379" customFormat="1" customHeight="1" spans="6:7">
      <c r="F7891" s="385"/>
      <c r="G7891" s="232"/>
    </row>
    <row r="7892" s="379" customFormat="1" customHeight="1" spans="6:7">
      <c r="F7892" s="385"/>
      <c r="G7892" s="232"/>
    </row>
    <row r="7893" s="379" customFormat="1" customHeight="1" spans="6:7">
      <c r="F7893" s="385"/>
      <c r="G7893" s="232"/>
    </row>
    <row r="7894" s="379" customFormat="1" customHeight="1" spans="6:7">
      <c r="F7894" s="385"/>
      <c r="G7894" s="232"/>
    </row>
    <row r="7895" s="379" customFormat="1" customHeight="1" spans="6:7">
      <c r="F7895" s="385"/>
      <c r="G7895" s="232"/>
    </row>
    <row r="7896" s="379" customFormat="1" customHeight="1" spans="6:7">
      <c r="F7896" s="385"/>
      <c r="G7896" s="232"/>
    </row>
    <row r="7897" s="379" customFormat="1" customHeight="1" spans="6:7">
      <c r="F7897" s="385"/>
      <c r="G7897" s="232"/>
    </row>
    <row r="7898" s="379" customFormat="1" customHeight="1" spans="6:7">
      <c r="F7898" s="385"/>
      <c r="G7898" s="232"/>
    </row>
    <row r="7899" s="379" customFormat="1" customHeight="1" spans="6:7">
      <c r="F7899" s="385"/>
      <c r="G7899" s="232"/>
    </row>
    <row r="7900" s="379" customFormat="1" customHeight="1" spans="6:7">
      <c r="F7900" s="385"/>
      <c r="G7900" s="232"/>
    </row>
    <row r="7901" s="379" customFormat="1" customHeight="1" spans="6:7">
      <c r="F7901" s="385"/>
      <c r="G7901" s="232"/>
    </row>
    <row r="7902" s="379" customFormat="1" customHeight="1" spans="6:7">
      <c r="F7902" s="385"/>
      <c r="G7902" s="232"/>
    </row>
    <row r="7903" s="379" customFormat="1" customHeight="1" spans="6:7">
      <c r="F7903" s="385"/>
      <c r="G7903" s="232"/>
    </row>
    <row r="7904" s="379" customFormat="1" customHeight="1" spans="6:7">
      <c r="F7904" s="385"/>
      <c r="G7904" s="232"/>
    </row>
    <row r="7905" s="379" customFormat="1" customHeight="1" spans="6:7">
      <c r="F7905" s="385"/>
      <c r="G7905" s="232"/>
    </row>
    <row r="7906" s="379" customFormat="1" customHeight="1" spans="6:7">
      <c r="F7906" s="385"/>
      <c r="G7906" s="232"/>
    </row>
    <row r="7907" s="379" customFormat="1" customHeight="1" spans="6:7">
      <c r="F7907" s="385"/>
      <c r="G7907" s="232"/>
    </row>
    <row r="7908" s="379" customFormat="1" customHeight="1" spans="6:7">
      <c r="F7908" s="385"/>
      <c r="G7908" s="232"/>
    </row>
    <row r="7909" s="379" customFormat="1" customHeight="1" spans="6:7">
      <c r="F7909" s="385"/>
      <c r="G7909" s="232"/>
    </row>
    <row r="7910" s="379" customFormat="1" customHeight="1" spans="6:7">
      <c r="F7910" s="385"/>
      <c r="G7910" s="232"/>
    </row>
    <row r="7911" s="379" customFormat="1" customHeight="1" spans="6:7">
      <c r="F7911" s="385"/>
      <c r="G7911" s="232"/>
    </row>
    <row r="7912" s="379" customFormat="1" customHeight="1" spans="6:7">
      <c r="F7912" s="385"/>
      <c r="G7912" s="232"/>
    </row>
    <row r="7913" s="379" customFormat="1" customHeight="1" spans="6:7">
      <c r="F7913" s="385"/>
      <c r="G7913" s="232"/>
    </row>
    <row r="7914" s="379" customFormat="1" customHeight="1" spans="6:7">
      <c r="F7914" s="385"/>
      <c r="G7914" s="232"/>
    </row>
    <row r="7915" s="379" customFormat="1" customHeight="1" spans="6:7">
      <c r="F7915" s="385"/>
      <c r="G7915" s="232"/>
    </row>
    <row r="7916" s="379" customFormat="1" customHeight="1" spans="6:7">
      <c r="F7916" s="385"/>
      <c r="G7916" s="232"/>
    </row>
    <row r="7917" s="379" customFormat="1" customHeight="1" spans="6:7">
      <c r="F7917" s="385"/>
      <c r="G7917" s="232"/>
    </row>
    <row r="7918" s="379" customFormat="1" customHeight="1" spans="6:7">
      <c r="F7918" s="385"/>
      <c r="G7918" s="232"/>
    </row>
    <row r="7919" s="379" customFormat="1" customHeight="1" spans="6:7">
      <c r="F7919" s="385"/>
      <c r="G7919" s="232"/>
    </row>
    <row r="7920" s="379" customFormat="1" customHeight="1" spans="6:7">
      <c r="F7920" s="385"/>
      <c r="G7920" s="232"/>
    </row>
    <row r="7921" s="379" customFormat="1" customHeight="1" spans="6:7">
      <c r="F7921" s="385"/>
      <c r="G7921" s="232"/>
    </row>
    <row r="7922" s="379" customFormat="1" customHeight="1" spans="6:7">
      <c r="F7922" s="385"/>
      <c r="G7922" s="232"/>
    </row>
    <row r="7923" s="379" customFormat="1" customHeight="1" spans="6:7">
      <c r="F7923" s="385"/>
      <c r="G7923" s="232"/>
    </row>
    <row r="7924" s="379" customFormat="1" customHeight="1" spans="6:7">
      <c r="F7924" s="385"/>
      <c r="G7924" s="232"/>
    </row>
    <row r="7925" s="379" customFormat="1" customHeight="1" spans="6:7">
      <c r="F7925" s="385"/>
      <c r="G7925" s="232"/>
    </row>
    <row r="7926" s="379" customFormat="1" customHeight="1" spans="6:7">
      <c r="F7926" s="385"/>
      <c r="G7926" s="232"/>
    </row>
    <row r="7927" s="379" customFormat="1" customHeight="1" spans="6:7">
      <c r="F7927" s="385"/>
      <c r="G7927" s="232"/>
    </row>
    <row r="7928" s="379" customFormat="1" customHeight="1" spans="6:7">
      <c r="F7928" s="385"/>
      <c r="G7928" s="232"/>
    </row>
    <row r="7929" s="379" customFormat="1" customHeight="1" spans="6:7">
      <c r="F7929" s="385"/>
      <c r="G7929" s="232"/>
    </row>
    <row r="7930" s="379" customFormat="1" customHeight="1" spans="6:7">
      <c r="F7930" s="385"/>
      <c r="G7930" s="232"/>
    </row>
    <row r="7931" s="379" customFormat="1" customHeight="1" spans="6:7">
      <c r="F7931" s="385"/>
      <c r="G7931" s="232"/>
    </row>
    <row r="7932" s="379" customFormat="1" customHeight="1" spans="6:7">
      <c r="F7932" s="385"/>
      <c r="G7932" s="232"/>
    </row>
    <row r="7933" s="379" customFormat="1" customHeight="1" spans="6:7">
      <c r="F7933" s="385"/>
      <c r="G7933" s="232"/>
    </row>
    <row r="7934" s="379" customFormat="1" customHeight="1" spans="6:7">
      <c r="F7934" s="385"/>
      <c r="G7934" s="232"/>
    </row>
    <row r="7935" s="379" customFormat="1" customHeight="1" spans="6:7">
      <c r="F7935" s="385"/>
      <c r="G7935" s="232"/>
    </row>
    <row r="7936" s="379" customFormat="1" customHeight="1" spans="6:7">
      <c r="F7936" s="385"/>
      <c r="G7936" s="232"/>
    </row>
    <row r="7937" s="379" customFormat="1" customHeight="1" spans="6:7">
      <c r="F7937" s="385"/>
      <c r="G7937" s="232"/>
    </row>
    <row r="7938" s="379" customFormat="1" customHeight="1" spans="6:7">
      <c r="F7938" s="385"/>
      <c r="G7938" s="232"/>
    </row>
    <row r="7939" s="379" customFormat="1" customHeight="1" spans="6:7">
      <c r="F7939" s="385"/>
      <c r="G7939" s="232"/>
    </row>
    <row r="7940" s="379" customFormat="1" customHeight="1" spans="6:7">
      <c r="F7940" s="385"/>
      <c r="G7940" s="232"/>
    </row>
    <row r="7941" s="379" customFormat="1" customHeight="1" spans="6:7">
      <c r="F7941" s="385"/>
      <c r="G7941" s="232"/>
    </row>
    <row r="7942" s="379" customFormat="1" customHeight="1" spans="6:7">
      <c r="F7942" s="385"/>
      <c r="G7942" s="232"/>
    </row>
    <row r="7943" s="379" customFormat="1" customHeight="1" spans="6:7">
      <c r="F7943" s="385"/>
      <c r="G7943" s="232"/>
    </row>
    <row r="7944" s="379" customFormat="1" customHeight="1" spans="6:7">
      <c r="F7944" s="385"/>
      <c r="G7944" s="232"/>
    </row>
    <row r="7945" s="379" customFormat="1" customHeight="1" spans="6:7">
      <c r="F7945" s="385"/>
      <c r="G7945" s="232"/>
    </row>
    <row r="7946" s="379" customFormat="1" customHeight="1" spans="6:7">
      <c r="F7946" s="385"/>
      <c r="G7946" s="232"/>
    </row>
    <row r="7947" s="379" customFormat="1" customHeight="1" spans="6:7">
      <c r="F7947" s="385"/>
      <c r="G7947" s="232"/>
    </row>
    <row r="7948" s="379" customFormat="1" customHeight="1" spans="6:7">
      <c r="F7948" s="385"/>
      <c r="G7948" s="232"/>
    </row>
    <row r="7949" s="379" customFormat="1" customHeight="1" spans="6:7">
      <c r="F7949" s="385"/>
      <c r="G7949" s="232"/>
    </row>
    <row r="7950" s="379" customFormat="1" customHeight="1" spans="6:7">
      <c r="F7950" s="385"/>
      <c r="G7950" s="232"/>
    </row>
    <row r="7951" s="379" customFormat="1" customHeight="1" spans="6:7">
      <c r="F7951" s="385"/>
      <c r="G7951" s="232"/>
    </row>
    <row r="7952" s="379" customFormat="1" customHeight="1" spans="6:7">
      <c r="F7952" s="385"/>
      <c r="G7952" s="232"/>
    </row>
    <row r="7953" s="379" customFormat="1" customHeight="1" spans="6:7">
      <c r="F7953" s="385"/>
      <c r="G7953" s="232"/>
    </row>
    <row r="7954" s="379" customFormat="1" customHeight="1" spans="6:7">
      <c r="F7954" s="385"/>
      <c r="G7954" s="232"/>
    </row>
    <row r="7955" s="379" customFormat="1" customHeight="1" spans="6:7">
      <c r="F7955" s="385"/>
      <c r="G7955" s="232"/>
    </row>
    <row r="7956" s="379" customFormat="1" customHeight="1" spans="6:7">
      <c r="F7956" s="385"/>
      <c r="G7956" s="232"/>
    </row>
    <row r="7957" s="379" customFormat="1" customHeight="1" spans="6:7">
      <c r="F7957" s="385"/>
      <c r="G7957" s="232"/>
    </row>
    <row r="7958" s="379" customFormat="1" customHeight="1" spans="6:7">
      <c r="F7958" s="385"/>
      <c r="G7958" s="232"/>
    </row>
    <row r="7959" s="379" customFormat="1" customHeight="1" spans="6:7">
      <c r="F7959" s="385"/>
      <c r="G7959" s="232"/>
    </row>
    <row r="7960" s="379" customFormat="1" customHeight="1" spans="6:7">
      <c r="F7960" s="385"/>
      <c r="G7960" s="232"/>
    </row>
    <row r="7961" s="379" customFormat="1" customHeight="1" spans="6:7">
      <c r="F7961" s="385"/>
      <c r="G7961" s="232"/>
    </row>
    <row r="7962" s="379" customFormat="1" customHeight="1" spans="6:7">
      <c r="F7962" s="385"/>
      <c r="G7962" s="232"/>
    </row>
    <row r="7963" s="379" customFormat="1" customHeight="1" spans="6:7">
      <c r="F7963" s="385"/>
      <c r="G7963" s="232"/>
    </row>
    <row r="7964" s="379" customFormat="1" customHeight="1" spans="6:7">
      <c r="F7964" s="385"/>
      <c r="G7964" s="232"/>
    </row>
    <row r="7965" s="379" customFormat="1" customHeight="1" spans="6:7">
      <c r="F7965" s="385"/>
      <c r="G7965" s="232"/>
    </row>
    <row r="7966" s="379" customFormat="1" customHeight="1" spans="6:7">
      <c r="F7966" s="385"/>
      <c r="G7966" s="232"/>
    </row>
    <row r="7967" s="379" customFormat="1" customHeight="1" spans="6:7">
      <c r="F7967" s="385"/>
      <c r="G7967" s="232"/>
    </row>
    <row r="7968" s="379" customFormat="1" customHeight="1" spans="6:7">
      <c r="F7968" s="385"/>
      <c r="G7968" s="232"/>
    </row>
    <row r="7969" s="379" customFormat="1" customHeight="1" spans="6:7">
      <c r="F7969" s="385"/>
      <c r="G7969" s="232"/>
    </row>
    <row r="7970" s="379" customFormat="1" customHeight="1" spans="6:7">
      <c r="F7970" s="385"/>
      <c r="G7970" s="232"/>
    </row>
    <row r="7971" s="379" customFormat="1" customHeight="1" spans="6:7">
      <c r="F7971" s="385"/>
      <c r="G7971" s="232"/>
    </row>
    <row r="7972" s="379" customFormat="1" customHeight="1" spans="6:7">
      <c r="F7972" s="385"/>
      <c r="G7972" s="232"/>
    </row>
    <row r="7973" s="379" customFormat="1" customHeight="1" spans="6:7">
      <c r="F7973" s="385"/>
      <c r="G7973" s="232"/>
    </row>
    <row r="7974" s="379" customFormat="1" customHeight="1" spans="6:7">
      <c r="F7974" s="385"/>
      <c r="G7974" s="232"/>
    </row>
    <row r="7975" s="379" customFormat="1" customHeight="1" spans="6:7">
      <c r="F7975" s="385"/>
      <c r="G7975" s="232"/>
    </row>
    <row r="7976" s="379" customFormat="1" customHeight="1" spans="6:7">
      <c r="F7976" s="385"/>
      <c r="G7976" s="232"/>
    </row>
    <row r="7977" s="379" customFormat="1" customHeight="1" spans="6:7">
      <c r="F7977" s="385"/>
      <c r="G7977" s="232"/>
    </row>
    <row r="7978" s="379" customFormat="1" customHeight="1" spans="6:7">
      <c r="F7978" s="385"/>
      <c r="G7978" s="232"/>
    </row>
    <row r="7979" s="379" customFormat="1" customHeight="1" spans="6:7">
      <c r="F7979" s="385"/>
      <c r="G7979" s="232"/>
    </row>
    <row r="7980" s="379" customFormat="1" customHeight="1" spans="6:7">
      <c r="F7980" s="385"/>
      <c r="G7980" s="232"/>
    </row>
    <row r="7981" s="379" customFormat="1" customHeight="1" spans="6:7">
      <c r="F7981" s="385"/>
      <c r="G7981" s="232"/>
    </row>
    <row r="7982" s="379" customFormat="1" customHeight="1" spans="6:7">
      <c r="F7982" s="385"/>
      <c r="G7982" s="232"/>
    </row>
    <row r="7983" s="379" customFormat="1" customHeight="1" spans="6:7">
      <c r="F7983" s="385"/>
      <c r="G7983" s="232"/>
    </row>
    <row r="7984" s="379" customFormat="1" customHeight="1" spans="6:7">
      <c r="F7984" s="385"/>
      <c r="G7984" s="232"/>
    </row>
    <row r="7985" s="379" customFormat="1" customHeight="1" spans="6:7">
      <c r="F7985" s="385"/>
      <c r="G7985" s="232"/>
    </row>
    <row r="7986" s="379" customFormat="1" customHeight="1" spans="6:7">
      <c r="F7986" s="385"/>
      <c r="G7986" s="232"/>
    </row>
    <row r="7987" s="379" customFormat="1" customHeight="1" spans="6:7">
      <c r="F7987" s="385"/>
      <c r="G7987" s="232"/>
    </row>
    <row r="7988" s="379" customFormat="1" customHeight="1" spans="6:7">
      <c r="F7988" s="385"/>
      <c r="G7988" s="232"/>
    </row>
    <row r="7989" s="379" customFormat="1" customHeight="1" spans="6:7">
      <c r="F7989" s="385"/>
      <c r="G7989" s="232"/>
    </row>
    <row r="7990" s="379" customFormat="1" customHeight="1" spans="6:7">
      <c r="F7990" s="385"/>
      <c r="G7990" s="232"/>
    </row>
    <row r="7991" s="379" customFormat="1" customHeight="1" spans="6:7">
      <c r="F7991" s="385"/>
      <c r="G7991" s="232"/>
    </row>
    <row r="7992" s="379" customFormat="1" customHeight="1" spans="6:7">
      <c r="F7992" s="385"/>
      <c r="G7992" s="232"/>
    </row>
    <row r="7993" s="379" customFormat="1" customHeight="1" spans="6:7">
      <c r="F7993" s="385"/>
      <c r="G7993" s="232"/>
    </row>
    <row r="7994" s="379" customFormat="1" customHeight="1" spans="6:7">
      <c r="F7994" s="385"/>
      <c r="G7994" s="232"/>
    </row>
    <row r="7995" s="379" customFormat="1" customHeight="1" spans="6:7">
      <c r="F7995" s="385"/>
      <c r="G7995" s="232"/>
    </row>
    <row r="7996" s="379" customFormat="1" customHeight="1" spans="6:7">
      <c r="F7996" s="385"/>
      <c r="G7996" s="232"/>
    </row>
    <row r="7997" s="379" customFormat="1" customHeight="1" spans="6:7">
      <c r="F7997" s="385"/>
      <c r="G7997" s="232"/>
    </row>
    <row r="7998" s="379" customFormat="1" customHeight="1" spans="6:7">
      <c r="F7998" s="385"/>
      <c r="G7998" s="232"/>
    </row>
    <row r="7999" s="379" customFormat="1" customHeight="1" spans="6:7">
      <c r="F7999" s="385"/>
      <c r="G7999" s="232"/>
    </row>
    <row r="8000" s="379" customFormat="1" customHeight="1" spans="6:7">
      <c r="F8000" s="385"/>
      <c r="G8000" s="232"/>
    </row>
    <row r="8001" s="379" customFormat="1" customHeight="1" spans="6:7">
      <c r="F8001" s="385"/>
      <c r="G8001" s="232"/>
    </row>
    <row r="8002" s="379" customFormat="1" customHeight="1" spans="6:7">
      <c r="F8002" s="385"/>
      <c r="G8002" s="232"/>
    </row>
    <row r="8003" s="379" customFormat="1" customHeight="1" spans="6:7">
      <c r="F8003" s="385"/>
      <c r="G8003" s="232"/>
    </row>
    <row r="8004" s="379" customFormat="1" customHeight="1" spans="6:7">
      <c r="F8004" s="385"/>
      <c r="G8004" s="232"/>
    </row>
    <row r="8005" s="379" customFormat="1" customHeight="1" spans="6:7">
      <c r="F8005" s="385"/>
      <c r="G8005" s="232"/>
    </row>
    <row r="8006" s="379" customFormat="1" customHeight="1" spans="6:7">
      <c r="F8006" s="385"/>
      <c r="G8006" s="232"/>
    </row>
    <row r="8007" s="379" customFormat="1" customHeight="1" spans="6:7">
      <c r="F8007" s="385"/>
      <c r="G8007" s="232"/>
    </row>
    <row r="8008" s="379" customFormat="1" customHeight="1" spans="6:7">
      <c r="F8008" s="385"/>
      <c r="G8008" s="232"/>
    </row>
    <row r="8009" s="379" customFormat="1" customHeight="1" spans="6:7">
      <c r="F8009" s="385"/>
      <c r="G8009" s="232"/>
    </row>
    <row r="8010" s="379" customFormat="1" customHeight="1" spans="6:7">
      <c r="F8010" s="385"/>
      <c r="G8010" s="232"/>
    </row>
    <row r="8011" s="379" customFormat="1" customHeight="1" spans="6:7">
      <c r="F8011" s="385"/>
      <c r="G8011" s="232"/>
    </row>
    <row r="8012" s="379" customFormat="1" customHeight="1" spans="6:7">
      <c r="F8012" s="385"/>
      <c r="G8012" s="232"/>
    </row>
    <row r="8013" s="379" customFormat="1" customHeight="1" spans="6:7">
      <c r="F8013" s="385"/>
      <c r="G8013" s="232"/>
    </row>
    <row r="8014" s="379" customFormat="1" customHeight="1" spans="6:7">
      <c r="F8014" s="385"/>
      <c r="G8014" s="232"/>
    </row>
    <row r="8015" s="379" customFormat="1" customHeight="1" spans="6:7">
      <c r="F8015" s="385"/>
      <c r="G8015" s="232"/>
    </row>
    <row r="8016" s="379" customFormat="1" customHeight="1" spans="6:7">
      <c r="F8016" s="385"/>
      <c r="G8016" s="232"/>
    </row>
    <row r="8017" s="379" customFormat="1" customHeight="1" spans="6:7">
      <c r="F8017" s="385"/>
      <c r="G8017" s="232"/>
    </row>
    <row r="8018" s="379" customFormat="1" customHeight="1" spans="6:7">
      <c r="F8018" s="385"/>
      <c r="G8018" s="232"/>
    </row>
    <row r="8019" s="379" customFormat="1" customHeight="1" spans="6:7">
      <c r="F8019" s="385"/>
      <c r="G8019" s="232"/>
    </row>
    <row r="8020" s="379" customFormat="1" customHeight="1" spans="6:7">
      <c r="F8020" s="385"/>
      <c r="G8020" s="232"/>
    </row>
    <row r="8021" s="379" customFormat="1" customHeight="1" spans="6:7">
      <c r="F8021" s="385"/>
      <c r="G8021" s="232"/>
    </row>
    <row r="8022" s="379" customFormat="1" customHeight="1" spans="6:7">
      <c r="F8022" s="385"/>
      <c r="G8022" s="232"/>
    </row>
    <row r="8023" s="379" customFormat="1" customHeight="1" spans="6:7">
      <c r="F8023" s="385"/>
      <c r="G8023" s="232"/>
    </row>
    <row r="8024" s="379" customFormat="1" customHeight="1" spans="6:7">
      <c r="F8024" s="385"/>
      <c r="G8024" s="232"/>
    </row>
    <row r="8025" s="379" customFormat="1" customHeight="1" spans="6:7">
      <c r="F8025" s="385"/>
      <c r="G8025" s="232"/>
    </row>
    <row r="8026" s="379" customFormat="1" customHeight="1" spans="6:7">
      <c r="F8026" s="385"/>
      <c r="G8026" s="232"/>
    </row>
    <row r="8027" s="379" customFormat="1" customHeight="1" spans="6:7">
      <c r="F8027" s="385"/>
      <c r="G8027" s="232"/>
    </row>
    <row r="8028" s="379" customFormat="1" customHeight="1" spans="6:7">
      <c r="F8028" s="385"/>
      <c r="G8028" s="232"/>
    </row>
    <row r="8029" s="379" customFormat="1" customHeight="1" spans="6:7">
      <c r="F8029" s="385"/>
      <c r="G8029" s="232"/>
    </row>
    <row r="8030" s="379" customFormat="1" customHeight="1" spans="6:7">
      <c r="F8030" s="385"/>
      <c r="G8030" s="232"/>
    </row>
    <row r="8031" s="379" customFormat="1" customHeight="1" spans="6:7">
      <c r="F8031" s="385"/>
      <c r="G8031" s="232"/>
    </row>
    <row r="8032" s="379" customFormat="1" customHeight="1" spans="6:7">
      <c r="F8032" s="385"/>
      <c r="G8032" s="232"/>
    </row>
    <row r="8033" s="379" customFormat="1" customHeight="1" spans="6:7">
      <c r="F8033" s="385"/>
      <c r="G8033" s="232"/>
    </row>
    <row r="8034" s="379" customFormat="1" customHeight="1" spans="6:7">
      <c r="F8034" s="385"/>
      <c r="G8034" s="232"/>
    </row>
    <row r="8035" s="379" customFormat="1" customHeight="1" spans="6:7">
      <c r="F8035" s="385"/>
      <c r="G8035" s="232"/>
    </row>
    <row r="8036" s="379" customFormat="1" customHeight="1" spans="6:7">
      <c r="F8036" s="385"/>
      <c r="G8036" s="232"/>
    </row>
    <row r="8037" s="379" customFormat="1" customHeight="1" spans="6:7">
      <c r="F8037" s="385"/>
      <c r="G8037" s="232"/>
    </row>
    <row r="8038" s="379" customFormat="1" customHeight="1" spans="6:7">
      <c r="F8038" s="385"/>
      <c r="G8038" s="232"/>
    </row>
    <row r="8039" s="379" customFormat="1" customHeight="1" spans="6:7">
      <c r="F8039" s="385"/>
      <c r="G8039" s="232"/>
    </row>
    <row r="8040" s="379" customFormat="1" customHeight="1" spans="6:7">
      <c r="F8040" s="385"/>
      <c r="G8040" s="232"/>
    </row>
    <row r="8041" s="379" customFormat="1" customHeight="1" spans="6:7">
      <c r="F8041" s="385"/>
      <c r="G8041" s="232"/>
    </row>
    <row r="8042" s="379" customFormat="1" customHeight="1" spans="6:7">
      <c r="F8042" s="385"/>
      <c r="G8042" s="232"/>
    </row>
    <row r="8043" s="379" customFormat="1" customHeight="1" spans="6:7">
      <c r="F8043" s="385"/>
      <c r="G8043" s="232"/>
    </row>
    <row r="8044" s="379" customFormat="1" customHeight="1" spans="6:7">
      <c r="F8044" s="385"/>
      <c r="G8044" s="232"/>
    </row>
    <row r="8045" s="379" customFormat="1" customHeight="1" spans="6:7">
      <c r="F8045" s="385"/>
      <c r="G8045" s="232"/>
    </row>
    <row r="8046" s="379" customFormat="1" customHeight="1" spans="6:7">
      <c r="F8046" s="385"/>
      <c r="G8046" s="232"/>
    </row>
    <row r="8047" s="379" customFormat="1" customHeight="1" spans="6:7">
      <c r="F8047" s="385"/>
      <c r="G8047" s="232"/>
    </row>
    <row r="8048" s="379" customFormat="1" customHeight="1" spans="6:7">
      <c r="F8048" s="385"/>
      <c r="G8048" s="232"/>
    </row>
    <row r="8049" s="379" customFormat="1" customHeight="1" spans="6:7">
      <c r="F8049" s="385"/>
      <c r="G8049" s="232"/>
    </row>
    <row r="8050" s="379" customFormat="1" customHeight="1" spans="6:7">
      <c r="F8050" s="385"/>
      <c r="G8050" s="232"/>
    </row>
    <row r="8051" s="379" customFormat="1" customHeight="1" spans="6:7">
      <c r="F8051" s="385"/>
      <c r="G8051" s="232"/>
    </row>
    <row r="8052" s="379" customFormat="1" customHeight="1" spans="6:7">
      <c r="F8052" s="385"/>
      <c r="G8052" s="232"/>
    </row>
    <row r="8053" s="379" customFormat="1" customHeight="1" spans="6:7">
      <c r="F8053" s="385"/>
      <c r="G8053" s="232"/>
    </row>
    <row r="8054" s="379" customFormat="1" customHeight="1" spans="6:7">
      <c r="F8054" s="385"/>
      <c r="G8054" s="232"/>
    </row>
    <row r="8055" s="379" customFormat="1" customHeight="1" spans="6:7">
      <c r="F8055" s="385"/>
      <c r="G8055" s="232"/>
    </row>
    <row r="8056" s="379" customFormat="1" customHeight="1" spans="6:7">
      <c r="F8056" s="385"/>
      <c r="G8056" s="232"/>
    </row>
    <row r="8057" s="379" customFormat="1" customHeight="1" spans="6:7">
      <c r="F8057" s="385"/>
      <c r="G8057" s="232"/>
    </row>
    <row r="8058" s="379" customFormat="1" customHeight="1" spans="6:7">
      <c r="F8058" s="385"/>
      <c r="G8058" s="232"/>
    </row>
    <row r="8059" s="379" customFormat="1" customHeight="1" spans="6:7">
      <c r="F8059" s="385"/>
      <c r="G8059" s="232"/>
    </row>
    <row r="8060" s="379" customFormat="1" customHeight="1" spans="6:7">
      <c r="F8060" s="385"/>
      <c r="G8060" s="232"/>
    </row>
    <row r="8061" s="379" customFormat="1" customHeight="1" spans="6:7">
      <c r="F8061" s="385"/>
      <c r="G8061" s="232"/>
    </row>
    <row r="8062" s="379" customFormat="1" customHeight="1" spans="6:7">
      <c r="F8062" s="385"/>
      <c r="G8062" s="232"/>
    </row>
    <row r="8063" s="379" customFormat="1" customHeight="1" spans="6:7">
      <c r="F8063" s="385"/>
      <c r="G8063" s="232"/>
    </row>
    <row r="8064" s="379" customFormat="1" customHeight="1" spans="6:7">
      <c r="F8064" s="385"/>
      <c r="G8064" s="232"/>
    </row>
    <row r="8065" s="379" customFormat="1" customHeight="1" spans="6:7">
      <c r="F8065" s="385"/>
      <c r="G8065" s="232"/>
    </row>
    <row r="8066" s="379" customFormat="1" customHeight="1" spans="6:7">
      <c r="F8066" s="385"/>
      <c r="G8066" s="232"/>
    </row>
    <row r="8067" s="379" customFormat="1" customHeight="1" spans="6:7">
      <c r="F8067" s="385"/>
      <c r="G8067" s="232"/>
    </row>
    <row r="8068" s="379" customFormat="1" customHeight="1" spans="6:7">
      <c r="F8068" s="385"/>
      <c r="G8068" s="232"/>
    </row>
    <row r="8069" s="379" customFormat="1" customHeight="1" spans="6:7">
      <c r="F8069" s="385"/>
      <c r="G8069" s="232"/>
    </row>
    <row r="8070" s="379" customFormat="1" customHeight="1" spans="6:7">
      <c r="F8070" s="385"/>
      <c r="G8070" s="232"/>
    </row>
    <row r="8071" s="379" customFormat="1" customHeight="1" spans="6:7">
      <c r="F8071" s="385"/>
      <c r="G8071" s="232"/>
    </row>
    <row r="8072" s="379" customFormat="1" customHeight="1" spans="6:7">
      <c r="F8072" s="385"/>
      <c r="G8072" s="232"/>
    </row>
    <row r="8073" s="379" customFormat="1" customHeight="1" spans="6:7">
      <c r="F8073" s="385"/>
      <c r="G8073" s="232"/>
    </row>
    <row r="8074" s="379" customFormat="1" customHeight="1" spans="6:7">
      <c r="F8074" s="385"/>
      <c r="G8074" s="232"/>
    </row>
    <row r="8075" s="379" customFormat="1" customHeight="1" spans="6:7">
      <c r="F8075" s="385"/>
      <c r="G8075" s="232"/>
    </row>
    <row r="8076" s="379" customFormat="1" customHeight="1" spans="6:7">
      <c r="F8076" s="385"/>
      <c r="G8076" s="232"/>
    </row>
    <row r="8077" s="379" customFormat="1" customHeight="1" spans="6:7">
      <c r="F8077" s="385"/>
      <c r="G8077" s="232"/>
    </row>
    <row r="8078" s="379" customFormat="1" customHeight="1" spans="6:7">
      <c r="F8078" s="385"/>
      <c r="G8078" s="232"/>
    </row>
    <row r="8079" s="379" customFormat="1" customHeight="1" spans="6:7">
      <c r="F8079" s="385"/>
      <c r="G8079" s="232"/>
    </row>
    <row r="8080" s="379" customFormat="1" customHeight="1" spans="6:7">
      <c r="F8080" s="385"/>
      <c r="G8080" s="232"/>
    </row>
    <row r="8081" s="379" customFormat="1" customHeight="1" spans="6:7">
      <c r="F8081" s="385"/>
      <c r="G8081" s="232"/>
    </row>
    <row r="8082" s="379" customFormat="1" customHeight="1" spans="6:7">
      <c r="F8082" s="385"/>
      <c r="G8082" s="232"/>
    </row>
    <row r="8083" s="379" customFormat="1" customHeight="1" spans="6:7">
      <c r="F8083" s="385"/>
      <c r="G8083" s="232"/>
    </row>
    <row r="8084" s="379" customFormat="1" customHeight="1" spans="6:7">
      <c r="F8084" s="385"/>
      <c r="G8084" s="232"/>
    </row>
    <row r="8085" s="379" customFormat="1" customHeight="1" spans="6:7">
      <c r="F8085" s="385"/>
      <c r="G8085" s="232"/>
    </row>
    <row r="8086" s="379" customFormat="1" customHeight="1" spans="6:7">
      <c r="F8086" s="385"/>
      <c r="G8086" s="232"/>
    </row>
    <row r="8087" s="379" customFormat="1" customHeight="1" spans="6:7">
      <c r="F8087" s="385"/>
      <c r="G8087" s="232"/>
    </row>
    <row r="8088" s="379" customFormat="1" customHeight="1" spans="6:7">
      <c r="F8088" s="385"/>
      <c r="G8088" s="232"/>
    </row>
    <row r="8089" s="379" customFormat="1" customHeight="1" spans="6:7">
      <c r="F8089" s="385"/>
      <c r="G8089" s="232"/>
    </row>
    <row r="8090" s="379" customFormat="1" customHeight="1" spans="6:7">
      <c r="F8090" s="385"/>
      <c r="G8090" s="232"/>
    </row>
    <row r="8091" s="379" customFormat="1" customHeight="1" spans="6:7">
      <c r="F8091" s="385"/>
      <c r="G8091" s="232"/>
    </row>
    <row r="8092" s="379" customFormat="1" customHeight="1" spans="6:7">
      <c r="F8092" s="385"/>
      <c r="G8092" s="232"/>
    </row>
    <row r="8093" s="379" customFormat="1" customHeight="1" spans="6:7">
      <c r="F8093" s="385"/>
      <c r="G8093" s="232"/>
    </row>
    <row r="8094" s="379" customFormat="1" customHeight="1" spans="6:7">
      <c r="F8094" s="385"/>
      <c r="G8094" s="232"/>
    </row>
    <row r="8095" s="379" customFormat="1" customHeight="1" spans="6:7">
      <c r="F8095" s="385"/>
      <c r="G8095" s="232"/>
    </row>
    <row r="8096" s="379" customFormat="1" customHeight="1" spans="6:7">
      <c r="F8096" s="385"/>
      <c r="G8096" s="232"/>
    </row>
    <row r="8097" s="379" customFormat="1" customHeight="1" spans="6:7">
      <c r="F8097" s="385"/>
      <c r="G8097" s="232"/>
    </row>
    <row r="8098" s="379" customFormat="1" customHeight="1" spans="6:7">
      <c r="F8098" s="385"/>
      <c r="G8098" s="232"/>
    </row>
    <row r="8099" s="379" customFormat="1" customHeight="1" spans="6:7">
      <c r="F8099" s="385"/>
      <c r="G8099" s="232"/>
    </row>
    <row r="8100" s="379" customFormat="1" customHeight="1" spans="6:7">
      <c r="F8100" s="385"/>
      <c r="G8100" s="232"/>
    </row>
    <row r="8101" s="379" customFormat="1" customHeight="1" spans="6:7">
      <c r="F8101" s="385"/>
      <c r="G8101" s="232"/>
    </row>
    <row r="8102" s="379" customFormat="1" customHeight="1" spans="6:7">
      <c r="F8102" s="385"/>
      <c r="G8102" s="232"/>
    </row>
    <row r="8103" s="379" customFormat="1" customHeight="1" spans="6:7">
      <c r="F8103" s="385"/>
      <c r="G8103" s="232"/>
    </row>
    <row r="8104" s="379" customFormat="1" customHeight="1" spans="6:7">
      <c r="F8104" s="385"/>
      <c r="G8104" s="232"/>
    </row>
    <row r="8105" s="379" customFormat="1" customHeight="1" spans="6:7">
      <c r="F8105" s="385"/>
      <c r="G8105" s="232"/>
    </row>
    <row r="8106" s="379" customFormat="1" customHeight="1" spans="6:7">
      <c r="F8106" s="385"/>
      <c r="G8106" s="232"/>
    </row>
    <row r="8107" s="379" customFormat="1" customHeight="1" spans="6:7">
      <c r="F8107" s="385"/>
      <c r="G8107" s="232"/>
    </row>
    <row r="8108" s="379" customFormat="1" customHeight="1" spans="6:7">
      <c r="F8108" s="385"/>
      <c r="G8108" s="232"/>
    </row>
    <row r="8109" s="379" customFormat="1" customHeight="1" spans="6:7">
      <c r="F8109" s="385"/>
      <c r="G8109" s="232"/>
    </row>
    <row r="8110" s="379" customFormat="1" customHeight="1" spans="6:7">
      <c r="F8110" s="385"/>
      <c r="G8110" s="232"/>
    </row>
    <row r="8111" s="379" customFormat="1" customHeight="1" spans="6:7">
      <c r="F8111" s="385"/>
      <c r="G8111" s="232"/>
    </row>
    <row r="8112" s="379" customFormat="1" customHeight="1" spans="6:7">
      <c r="F8112" s="385"/>
      <c r="G8112" s="232"/>
    </row>
    <row r="8113" s="379" customFormat="1" customHeight="1" spans="6:7">
      <c r="F8113" s="385"/>
      <c r="G8113" s="232"/>
    </row>
    <row r="8114" s="379" customFormat="1" customHeight="1" spans="6:7">
      <c r="F8114" s="385"/>
      <c r="G8114" s="232"/>
    </row>
    <row r="8115" s="379" customFormat="1" customHeight="1" spans="6:7">
      <c r="F8115" s="385"/>
      <c r="G8115" s="232"/>
    </row>
    <row r="8116" s="379" customFormat="1" customHeight="1" spans="6:7">
      <c r="F8116" s="385"/>
      <c r="G8116" s="232"/>
    </row>
    <row r="8117" s="379" customFormat="1" customHeight="1" spans="6:7">
      <c r="F8117" s="385"/>
      <c r="G8117" s="232"/>
    </row>
    <row r="8118" s="379" customFormat="1" customHeight="1" spans="6:7">
      <c r="F8118" s="385"/>
      <c r="G8118" s="232"/>
    </row>
    <row r="8119" s="379" customFormat="1" customHeight="1" spans="6:7">
      <c r="F8119" s="385"/>
      <c r="G8119" s="232"/>
    </row>
    <row r="8120" s="379" customFormat="1" customHeight="1" spans="6:7">
      <c r="F8120" s="385"/>
      <c r="G8120" s="232"/>
    </row>
    <row r="8121" s="379" customFormat="1" customHeight="1" spans="6:7">
      <c r="F8121" s="385"/>
      <c r="G8121" s="232"/>
    </row>
    <row r="8122" s="379" customFormat="1" customHeight="1" spans="6:7">
      <c r="F8122" s="385"/>
      <c r="G8122" s="232"/>
    </row>
    <row r="8123" s="379" customFormat="1" customHeight="1" spans="6:7">
      <c r="F8123" s="385"/>
      <c r="G8123" s="232"/>
    </row>
    <row r="8124" s="379" customFormat="1" customHeight="1" spans="6:7">
      <c r="F8124" s="385"/>
      <c r="G8124" s="232"/>
    </row>
    <row r="8125" s="379" customFormat="1" customHeight="1" spans="6:7">
      <c r="F8125" s="385"/>
      <c r="G8125" s="232"/>
    </row>
    <row r="8126" s="379" customFormat="1" customHeight="1" spans="6:7">
      <c r="F8126" s="385"/>
      <c r="G8126" s="232"/>
    </row>
    <row r="8127" s="379" customFormat="1" customHeight="1" spans="6:7">
      <c r="F8127" s="385"/>
      <c r="G8127" s="232"/>
    </row>
    <row r="8128" s="379" customFormat="1" customHeight="1" spans="6:7">
      <c r="F8128" s="385"/>
      <c r="G8128" s="232"/>
    </row>
    <row r="8129" s="379" customFormat="1" customHeight="1" spans="6:7">
      <c r="F8129" s="385"/>
      <c r="G8129" s="232"/>
    </row>
    <row r="8130" s="379" customFormat="1" customHeight="1" spans="6:7">
      <c r="F8130" s="385"/>
      <c r="G8130" s="232"/>
    </row>
    <row r="8131" s="379" customFormat="1" customHeight="1" spans="6:7">
      <c r="F8131" s="385"/>
      <c r="G8131" s="232"/>
    </row>
    <row r="8132" s="379" customFormat="1" customHeight="1" spans="6:7">
      <c r="F8132" s="385"/>
      <c r="G8132" s="232"/>
    </row>
    <row r="8133" s="379" customFormat="1" customHeight="1" spans="6:7">
      <c r="F8133" s="385"/>
      <c r="G8133" s="232"/>
    </row>
    <row r="8134" s="379" customFormat="1" customHeight="1" spans="6:7">
      <c r="F8134" s="385"/>
      <c r="G8134" s="232"/>
    </row>
    <row r="8135" s="379" customFormat="1" customHeight="1" spans="6:7">
      <c r="F8135" s="385"/>
      <c r="G8135" s="232"/>
    </row>
    <row r="8136" s="379" customFormat="1" customHeight="1" spans="6:7">
      <c r="F8136" s="385"/>
      <c r="G8136" s="232"/>
    </row>
    <row r="8137" s="379" customFormat="1" customHeight="1" spans="6:7">
      <c r="F8137" s="385"/>
      <c r="G8137" s="232"/>
    </row>
    <row r="8138" s="379" customFormat="1" customHeight="1" spans="6:7">
      <c r="F8138" s="385"/>
      <c r="G8138" s="232"/>
    </row>
    <row r="8139" s="379" customFormat="1" customHeight="1" spans="6:7">
      <c r="F8139" s="385"/>
      <c r="G8139" s="232"/>
    </row>
    <row r="8140" s="379" customFormat="1" customHeight="1" spans="6:7">
      <c r="F8140" s="385"/>
      <c r="G8140" s="232"/>
    </row>
    <row r="8141" s="379" customFormat="1" customHeight="1" spans="6:7">
      <c r="F8141" s="385"/>
      <c r="G8141" s="232"/>
    </row>
    <row r="8142" s="379" customFormat="1" customHeight="1" spans="6:7">
      <c r="F8142" s="385"/>
      <c r="G8142" s="232"/>
    </row>
    <row r="8143" s="379" customFormat="1" customHeight="1" spans="6:7">
      <c r="F8143" s="385"/>
      <c r="G8143" s="232"/>
    </row>
    <row r="8144" s="379" customFormat="1" customHeight="1" spans="6:7">
      <c r="F8144" s="385"/>
      <c r="G8144" s="232"/>
    </row>
    <row r="8145" s="379" customFormat="1" customHeight="1" spans="6:7">
      <c r="F8145" s="385"/>
      <c r="G8145" s="232"/>
    </row>
    <row r="8146" s="379" customFormat="1" customHeight="1" spans="6:7">
      <c r="F8146" s="385"/>
      <c r="G8146" s="232"/>
    </row>
    <row r="8147" s="379" customFormat="1" customHeight="1" spans="6:7">
      <c r="F8147" s="385"/>
      <c r="G8147" s="232"/>
    </row>
    <row r="8148" s="379" customFormat="1" customHeight="1" spans="6:7">
      <c r="F8148" s="385"/>
      <c r="G8148" s="232"/>
    </row>
    <row r="8149" s="379" customFormat="1" customHeight="1" spans="6:7">
      <c r="F8149" s="385"/>
      <c r="G8149" s="232"/>
    </row>
    <row r="8150" s="379" customFormat="1" customHeight="1" spans="6:7">
      <c r="F8150" s="385"/>
      <c r="G8150" s="232"/>
    </row>
    <row r="8151" s="379" customFormat="1" customHeight="1" spans="6:7">
      <c r="F8151" s="385"/>
      <c r="G8151" s="232"/>
    </row>
    <row r="8152" s="379" customFormat="1" customHeight="1" spans="6:7">
      <c r="F8152" s="385"/>
      <c r="G8152" s="232"/>
    </row>
    <row r="8153" s="379" customFormat="1" customHeight="1" spans="6:7">
      <c r="F8153" s="385"/>
      <c r="G8153" s="232"/>
    </row>
    <row r="8154" s="379" customFormat="1" customHeight="1" spans="6:7">
      <c r="F8154" s="385"/>
      <c r="G8154" s="232"/>
    </row>
    <row r="8155" s="379" customFormat="1" customHeight="1" spans="6:7">
      <c r="F8155" s="385"/>
      <c r="G8155" s="232"/>
    </row>
    <row r="8156" s="379" customFormat="1" customHeight="1" spans="6:7">
      <c r="F8156" s="385"/>
      <c r="G8156" s="232"/>
    </row>
    <row r="8157" s="379" customFormat="1" customHeight="1" spans="6:7">
      <c r="F8157" s="385"/>
      <c r="G8157" s="232"/>
    </row>
    <row r="8158" s="379" customFormat="1" customHeight="1" spans="6:7">
      <c r="F8158" s="385"/>
      <c r="G8158" s="232"/>
    </row>
    <row r="8159" s="379" customFormat="1" customHeight="1" spans="6:7">
      <c r="F8159" s="385"/>
      <c r="G8159" s="232"/>
    </row>
    <row r="8160" s="379" customFormat="1" customHeight="1" spans="6:7">
      <c r="F8160" s="385"/>
      <c r="G8160" s="232"/>
    </row>
    <row r="8161" s="379" customFormat="1" customHeight="1" spans="6:7">
      <c r="F8161" s="385"/>
      <c r="G8161" s="232"/>
    </row>
    <row r="8162" s="379" customFormat="1" customHeight="1" spans="6:7">
      <c r="F8162" s="385"/>
      <c r="G8162" s="232"/>
    </row>
    <row r="8163" s="379" customFormat="1" customHeight="1" spans="6:7">
      <c r="F8163" s="385"/>
      <c r="G8163" s="232"/>
    </row>
    <row r="8164" s="379" customFormat="1" customHeight="1" spans="6:7">
      <c r="F8164" s="385"/>
      <c r="G8164" s="232"/>
    </row>
    <row r="8165" s="379" customFormat="1" customHeight="1" spans="6:7">
      <c r="F8165" s="385"/>
      <c r="G8165" s="232"/>
    </row>
    <row r="8166" s="379" customFormat="1" customHeight="1" spans="6:7">
      <c r="F8166" s="385"/>
      <c r="G8166" s="232"/>
    </row>
    <row r="8167" s="379" customFormat="1" customHeight="1" spans="6:7">
      <c r="F8167" s="385"/>
      <c r="G8167" s="232"/>
    </row>
    <row r="8168" s="379" customFormat="1" customHeight="1" spans="6:7">
      <c r="F8168" s="385"/>
      <c r="G8168" s="232"/>
    </row>
    <row r="8169" s="379" customFormat="1" customHeight="1" spans="6:7">
      <c r="F8169" s="385"/>
      <c r="G8169" s="232"/>
    </row>
    <row r="8170" s="379" customFormat="1" customHeight="1" spans="6:7">
      <c r="F8170" s="385"/>
      <c r="G8170" s="232"/>
    </row>
    <row r="8171" s="379" customFormat="1" customHeight="1" spans="6:7">
      <c r="F8171" s="385"/>
      <c r="G8171" s="232"/>
    </row>
    <row r="8172" s="379" customFormat="1" customHeight="1" spans="6:7">
      <c r="F8172" s="385"/>
      <c r="G8172" s="232"/>
    </row>
    <row r="8173" s="379" customFormat="1" customHeight="1" spans="6:7">
      <c r="F8173" s="385"/>
      <c r="G8173" s="232"/>
    </row>
    <row r="8174" s="379" customFormat="1" customHeight="1" spans="6:7">
      <c r="F8174" s="385"/>
      <c r="G8174" s="232"/>
    </row>
    <row r="8175" s="379" customFormat="1" customHeight="1" spans="6:7">
      <c r="F8175" s="385"/>
      <c r="G8175" s="232"/>
    </row>
    <row r="8176" s="379" customFormat="1" customHeight="1" spans="6:7">
      <c r="F8176" s="385"/>
      <c r="G8176" s="232"/>
    </row>
    <row r="8177" s="379" customFormat="1" customHeight="1" spans="6:7">
      <c r="F8177" s="385"/>
      <c r="G8177" s="232"/>
    </row>
    <row r="8178" s="379" customFormat="1" customHeight="1" spans="6:7">
      <c r="F8178" s="385"/>
      <c r="G8178" s="232"/>
    </row>
    <row r="8179" s="379" customFormat="1" customHeight="1" spans="6:7">
      <c r="F8179" s="385"/>
      <c r="G8179" s="232"/>
    </row>
    <row r="8180" s="379" customFormat="1" customHeight="1" spans="6:7">
      <c r="F8180" s="385"/>
      <c r="G8180" s="232"/>
    </row>
    <row r="8181" s="379" customFormat="1" customHeight="1" spans="6:7">
      <c r="F8181" s="385"/>
      <c r="G8181" s="232"/>
    </row>
    <row r="8182" s="379" customFormat="1" customHeight="1" spans="6:7">
      <c r="F8182" s="385"/>
      <c r="G8182" s="232"/>
    </row>
    <row r="8183" s="379" customFormat="1" customHeight="1" spans="6:7">
      <c r="F8183" s="385"/>
      <c r="G8183" s="232"/>
    </row>
    <row r="8184" s="379" customFormat="1" customHeight="1" spans="6:7">
      <c r="F8184" s="385"/>
      <c r="G8184" s="232"/>
    </row>
    <row r="8185" s="379" customFormat="1" customHeight="1" spans="6:7">
      <c r="F8185" s="385"/>
      <c r="G8185" s="232"/>
    </row>
    <row r="8186" s="379" customFormat="1" customHeight="1" spans="6:7">
      <c r="F8186" s="385"/>
      <c r="G8186" s="232"/>
    </row>
    <row r="8187" s="379" customFormat="1" customHeight="1" spans="6:7">
      <c r="F8187" s="385"/>
      <c r="G8187" s="232"/>
    </row>
    <row r="8188" s="379" customFormat="1" customHeight="1" spans="6:7">
      <c r="F8188" s="385"/>
      <c r="G8188" s="232"/>
    </row>
    <row r="8189" s="379" customFormat="1" customHeight="1" spans="6:7">
      <c r="F8189" s="385"/>
      <c r="G8189" s="232"/>
    </row>
    <row r="8190" s="379" customFormat="1" customHeight="1" spans="6:7">
      <c r="F8190" s="385"/>
      <c r="G8190" s="232"/>
    </row>
    <row r="8191" s="379" customFormat="1" customHeight="1" spans="6:7">
      <c r="F8191" s="385"/>
      <c r="G8191" s="232"/>
    </row>
    <row r="8192" s="379" customFormat="1" customHeight="1" spans="6:7">
      <c r="F8192" s="385"/>
      <c r="G8192" s="232"/>
    </row>
    <row r="8193" s="379" customFormat="1" customHeight="1" spans="6:7">
      <c r="F8193" s="385"/>
      <c r="G8193" s="232"/>
    </row>
    <row r="8194" s="379" customFormat="1" customHeight="1" spans="6:7">
      <c r="F8194" s="385"/>
      <c r="G8194" s="232"/>
    </row>
    <row r="8195" s="379" customFormat="1" customHeight="1" spans="6:7">
      <c r="F8195" s="385"/>
      <c r="G8195" s="232"/>
    </row>
    <row r="8196" s="379" customFormat="1" customHeight="1" spans="6:7">
      <c r="F8196" s="385"/>
      <c r="G8196" s="232"/>
    </row>
    <row r="8197" s="379" customFormat="1" customHeight="1" spans="6:7">
      <c r="F8197" s="385"/>
      <c r="G8197" s="232"/>
    </row>
    <row r="8198" s="379" customFormat="1" customHeight="1" spans="6:7">
      <c r="F8198" s="385"/>
      <c r="G8198" s="232"/>
    </row>
    <row r="8199" s="379" customFormat="1" customHeight="1" spans="6:7">
      <c r="F8199" s="385"/>
      <c r="G8199" s="232"/>
    </row>
    <row r="8200" s="379" customFormat="1" customHeight="1" spans="6:7">
      <c r="F8200" s="385"/>
      <c r="G8200" s="232"/>
    </row>
    <row r="8201" s="379" customFormat="1" customHeight="1" spans="6:7">
      <c r="F8201" s="385"/>
      <c r="G8201" s="232"/>
    </row>
    <row r="8202" s="379" customFormat="1" customHeight="1" spans="6:7">
      <c r="F8202" s="385"/>
      <c r="G8202" s="232"/>
    </row>
    <row r="8203" s="379" customFormat="1" customHeight="1" spans="6:7">
      <c r="F8203" s="385"/>
      <c r="G8203" s="232"/>
    </row>
    <row r="8204" s="379" customFormat="1" customHeight="1" spans="6:7">
      <c r="F8204" s="385"/>
      <c r="G8204" s="232"/>
    </row>
    <row r="8205" s="379" customFormat="1" customHeight="1" spans="6:7">
      <c r="F8205" s="385"/>
      <c r="G8205" s="232"/>
    </row>
    <row r="8206" s="379" customFormat="1" customHeight="1" spans="6:7">
      <c r="F8206" s="385"/>
      <c r="G8206" s="232"/>
    </row>
    <row r="8207" s="379" customFormat="1" customHeight="1" spans="6:7">
      <c r="F8207" s="385"/>
      <c r="G8207" s="232"/>
    </row>
    <row r="8208" s="379" customFormat="1" customHeight="1" spans="6:7">
      <c r="F8208" s="385"/>
      <c r="G8208" s="232"/>
    </row>
    <row r="8209" s="379" customFormat="1" customHeight="1" spans="6:7">
      <c r="F8209" s="385"/>
      <c r="G8209" s="232"/>
    </row>
    <row r="8210" s="379" customFormat="1" customHeight="1" spans="6:7">
      <c r="F8210" s="385"/>
      <c r="G8210" s="232"/>
    </row>
    <row r="8211" s="379" customFormat="1" customHeight="1" spans="6:7">
      <c r="F8211" s="385"/>
      <c r="G8211" s="232"/>
    </row>
    <row r="8212" s="379" customFormat="1" customHeight="1" spans="6:7">
      <c r="F8212" s="385"/>
      <c r="G8212" s="232"/>
    </row>
    <row r="8213" s="379" customFormat="1" customHeight="1" spans="6:7">
      <c r="F8213" s="385"/>
      <c r="G8213" s="232"/>
    </row>
    <row r="8214" s="379" customFormat="1" customHeight="1" spans="6:7">
      <c r="F8214" s="385"/>
      <c r="G8214" s="232"/>
    </row>
    <row r="8215" s="379" customFormat="1" customHeight="1" spans="6:7">
      <c r="F8215" s="385"/>
      <c r="G8215" s="232"/>
    </row>
    <row r="8216" s="379" customFormat="1" customHeight="1" spans="6:7">
      <c r="F8216" s="385"/>
      <c r="G8216" s="232"/>
    </row>
    <row r="8217" s="379" customFormat="1" customHeight="1" spans="6:7">
      <c r="F8217" s="385"/>
      <c r="G8217" s="232"/>
    </row>
    <row r="8218" s="379" customFormat="1" customHeight="1" spans="6:7">
      <c r="F8218" s="385"/>
      <c r="G8218" s="232"/>
    </row>
    <row r="8219" s="379" customFormat="1" customHeight="1" spans="6:7">
      <c r="F8219" s="385"/>
      <c r="G8219" s="232"/>
    </row>
    <row r="8220" s="379" customFormat="1" customHeight="1" spans="6:7">
      <c r="F8220" s="385"/>
      <c r="G8220" s="232"/>
    </row>
    <row r="8221" s="379" customFormat="1" customHeight="1" spans="6:7">
      <c r="F8221" s="385"/>
      <c r="G8221" s="232"/>
    </row>
    <row r="8222" s="379" customFormat="1" customHeight="1" spans="6:7">
      <c r="F8222" s="385"/>
      <c r="G8222" s="232"/>
    </row>
    <row r="8223" s="379" customFormat="1" customHeight="1" spans="6:7">
      <c r="F8223" s="385"/>
      <c r="G8223" s="232"/>
    </row>
    <row r="8224" s="379" customFormat="1" customHeight="1" spans="6:7">
      <c r="F8224" s="385"/>
      <c r="G8224" s="232"/>
    </row>
    <row r="8225" s="379" customFormat="1" customHeight="1" spans="6:7">
      <c r="F8225" s="385"/>
      <c r="G8225" s="232"/>
    </row>
    <row r="8226" s="379" customFormat="1" customHeight="1" spans="6:7">
      <c r="F8226" s="385"/>
      <c r="G8226" s="232"/>
    </row>
    <row r="8227" s="379" customFormat="1" customHeight="1" spans="6:7">
      <c r="F8227" s="385"/>
      <c r="G8227" s="232"/>
    </row>
    <row r="8228" s="379" customFormat="1" customHeight="1" spans="6:7">
      <c r="F8228" s="385"/>
      <c r="G8228" s="232"/>
    </row>
    <row r="8229" s="379" customFormat="1" customHeight="1" spans="6:7">
      <c r="F8229" s="385"/>
      <c r="G8229" s="232"/>
    </row>
    <row r="8230" s="379" customFormat="1" customHeight="1" spans="6:7">
      <c r="F8230" s="385"/>
      <c r="G8230" s="232"/>
    </row>
    <row r="8231" s="379" customFormat="1" customHeight="1" spans="6:7">
      <c r="F8231" s="385"/>
      <c r="G8231" s="232"/>
    </row>
    <row r="8232" s="379" customFormat="1" customHeight="1" spans="6:7">
      <c r="F8232" s="385"/>
      <c r="G8232" s="232"/>
    </row>
    <row r="8233" s="379" customFormat="1" customHeight="1" spans="6:7">
      <c r="F8233" s="385"/>
      <c r="G8233" s="232"/>
    </row>
    <row r="8234" s="379" customFormat="1" customHeight="1" spans="6:7">
      <c r="F8234" s="385"/>
      <c r="G8234" s="232"/>
    </row>
    <row r="8235" s="379" customFormat="1" customHeight="1" spans="6:7">
      <c r="F8235" s="385"/>
      <c r="G8235" s="232"/>
    </row>
    <row r="8236" s="379" customFormat="1" customHeight="1" spans="6:7">
      <c r="F8236" s="385"/>
      <c r="G8236" s="232"/>
    </row>
    <row r="8237" s="379" customFormat="1" customHeight="1" spans="6:7">
      <c r="F8237" s="385"/>
      <c r="G8237" s="232"/>
    </row>
    <row r="8238" s="379" customFormat="1" customHeight="1" spans="6:7">
      <c r="F8238" s="385"/>
      <c r="G8238" s="232"/>
    </row>
    <row r="8239" s="379" customFormat="1" customHeight="1" spans="6:7">
      <c r="F8239" s="385"/>
      <c r="G8239" s="232"/>
    </row>
    <row r="8240" s="379" customFormat="1" customHeight="1" spans="6:7">
      <c r="F8240" s="385"/>
      <c r="G8240" s="232"/>
    </row>
    <row r="8241" s="379" customFormat="1" customHeight="1" spans="6:7">
      <c r="F8241" s="385"/>
      <c r="G8241" s="232"/>
    </row>
    <row r="8242" s="379" customFormat="1" customHeight="1" spans="6:7">
      <c r="F8242" s="385"/>
      <c r="G8242" s="232"/>
    </row>
    <row r="8243" s="379" customFormat="1" customHeight="1" spans="6:7">
      <c r="F8243" s="385"/>
      <c r="G8243" s="232"/>
    </row>
    <row r="8244" s="379" customFormat="1" customHeight="1" spans="6:7">
      <c r="F8244" s="385"/>
      <c r="G8244" s="232"/>
    </row>
    <row r="8245" s="379" customFormat="1" customHeight="1" spans="6:7">
      <c r="F8245" s="385"/>
      <c r="G8245" s="232"/>
    </row>
    <row r="8246" s="379" customFormat="1" customHeight="1" spans="6:7">
      <c r="F8246" s="385"/>
      <c r="G8246" s="232"/>
    </row>
    <row r="8247" s="379" customFormat="1" customHeight="1" spans="6:7">
      <c r="F8247" s="385"/>
      <c r="G8247" s="232"/>
    </row>
    <row r="8248" s="379" customFormat="1" customHeight="1" spans="6:7">
      <c r="F8248" s="385"/>
      <c r="G8248" s="232"/>
    </row>
    <row r="8249" s="379" customFormat="1" customHeight="1" spans="6:7">
      <c r="F8249" s="385"/>
      <c r="G8249" s="232"/>
    </row>
    <row r="8250" s="379" customFormat="1" customHeight="1" spans="6:7">
      <c r="F8250" s="385"/>
      <c r="G8250" s="232"/>
    </row>
    <row r="8251" s="379" customFormat="1" customHeight="1" spans="6:7">
      <c r="F8251" s="385"/>
      <c r="G8251" s="232"/>
    </row>
    <row r="8252" s="379" customFormat="1" customHeight="1" spans="6:7">
      <c r="F8252" s="385"/>
      <c r="G8252" s="232"/>
    </row>
    <row r="8253" s="379" customFormat="1" customHeight="1" spans="6:7">
      <c r="F8253" s="385"/>
      <c r="G8253" s="232"/>
    </row>
    <row r="8254" s="379" customFormat="1" customHeight="1" spans="6:7">
      <c r="F8254" s="385"/>
      <c r="G8254" s="232"/>
    </row>
    <row r="8255" s="379" customFormat="1" customHeight="1" spans="6:7">
      <c r="F8255" s="385"/>
      <c r="G8255" s="232"/>
    </row>
    <row r="8256" s="379" customFormat="1" customHeight="1" spans="6:7">
      <c r="F8256" s="385"/>
      <c r="G8256" s="232"/>
    </row>
    <row r="8257" s="379" customFormat="1" customHeight="1" spans="6:7">
      <c r="F8257" s="385"/>
      <c r="G8257" s="232"/>
    </row>
    <row r="8258" s="379" customFormat="1" customHeight="1" spans="6:7">
      <c r="F8258" s="385"/>
      <c r="G8258" s="232"/>
    </row>
    <row r="8259" s="379" customFormat="1" customHeight="1" spans="6:7">
      <c r="F8259" s="385"/>
      <c r="G8259" s="232"/>
    </row>
    <row r="8260" s="379" customFormat="1" customHeight="1" spans="6:7">
      <c r="F8260" s="385"/>
      <c r="G8260" s="232"/>
    </row>
    <row r="8261" s="379" customFormat="1" customHeight="1" spans="6:7">
      <c r="F8261" s="385"/>
      <c r="G8261" s="232"/>
    </row>
    <row r="8262" s="379" customFormat="1" customHeight="1" spans="6:7">
      <c r="F8262" s="385"/>
      <c r="G8262" s="232"/>
    </row>
    <row r="8263" s="379" customFormat="1" customHeight="1" spans="6:7">
      <c r="F8263" s="385"/>
      <c r="G8263" s="232"/>
    </row>
    <row r="8264" s="379" customFormat="1" customHeight="1" spans="6:7">
      <c r="F8264" s="385"/>
      <c r="G8264" s="232"/>
    </row>
    <row r="8265" s="379" customFormat="1" customHeight="1" spans="6:7">
      <c r="F8265" s="385"/>
      <c r="G8265" s="232"/>
    </row>
    <row r="8266" s="379" customFormat="1" customHeight="1" spans="6:7">
      <c r="F8266" s="385"/>
      <c r="G8266" s="232"/>
    </row>
    <row r="8267" s="379" customFormat="1" customHeight="1" spans="6:7">
      <c r="F8267" s="385"/>
      <c r="G8267" s="232"/>
    </row>
    <row r="8268" s="379" customFormat="1" customHeight="1" spans="6:7">
      <c r="F8268" s="385"/>
      <c r="G8268" s="232"/>
    </row>
    <row r="8269" s="379" customFormat="1" customHeight="1" spans="6:7">
      <c r="F8269" s="385"/>
      <c r="G8269" s="232"/>
    </row>
    <row r="8270" s="379" customFormat="1" customHeight="1" spans="6:7">
      <c r="F8270" s="385"/>
      <c r="G8270" s="232"/>
    </row>
    <row r="8271" s="379" customFormat="1" customHeight="1" spans="6:7">
      <c r="F8271" s="385"/>
      <c r="G8271" s="232"/>
    </row>
    <row r="8272" s="379" customFormat="1" customHeight="1" spans="6:7">
      <c r="F8272" s="385"/>
      <c r="G8272" s="232"/>
    </row>
    <row r="8273" s="379" customFormat="1" customHeight="1" spans="6:7">
      <c r="F8273" s="385"/>
      <c r="G8273" s="232"/>
    </row>
    <row r="8274" s="379" customFormat="1" customHeight="1" spans="6:7">
      <c r="F8274" s="385"/>
      <c r="G8274" s="232"/>
    </row>
    <row r="8275" s="379" customFormat="1" customHeight="1" spans="6:7">
      <c r="F8275" s="385"/>
      <c r="G8275" s="232"/>
    </row>
    <row r="8276" s="379" customFormat="1" customHeight="1" spans="6:7">
      <c r="F8276" s="385"/>
      <c r="G8276" s="232"/>
    </row>
    <row r="8277" s="379" customFormat="1" customHeight="1" spans="6:7">
      <c r="F8277" s="385"/>
      <c r="G8277" s="232"/>
    </row>
    <row r="8278" s="379" customFormat="1" customHeight="1" spans="6:7">
      <c r="F8278" s="385"/>
      <c r="G8278" s="232"/>
    </row>
    <row r="8279" s="379" customFormat="1" customHeight="1" spans="6:7">
      <c r="F8279" s="385"/>
      <c r="G8279" s="232"/>
    </row>
    <row r="8280" s="379" customFormat="1" customHeight="1" spans="6:7">
      <c r="F8280" s="385"/>
      <c r="G8280" s="232"/>
    </row>
    <row r="8281" s="379" customFormat="1" customHeight="1" spans="6:7">
      <c r="F8281" s="385"/>
      <c r="G8281" s="232"/>
    </row>
    <row r="8282" s="379" customFormat="1" customHeight="1" spans="6:7">
      <c r="F8282" s="385"/>
      <c r="G8282" s="232"/>
    </row>
    <row r="8283" s="379" customFormat="1" customHeight="1" spans="6:7">
      <c r="F8283" s="385"/>
      <c r="G8283" s="232"/>
    </row>
    <row r="8284" s="379" customFormat="1" customHeight="1" spans="6:7">
      <c r="F8284" s="385"/>
      <c r="G8284" s="232"/>
    </row>
    <row r="8285" s="379" customFormat="1" customHeight="1" spans="6:7">
      <c r="F8285" s="385"/>
      <c r="G8285" s="232"/>
    </row>
    <row r="8286" s="379" customFormat="1" customHeight="1" spans="6:7">
      <c r="F8286" s="385"/>
      <c r="G8286" s="232"/>
    </row>
    <row r="8287" s="379" customFormat="1" customHeight="1" spans="6:7">
      <c r="F8287" s="385"/>
      <c r="G8287" s="232"/>
    </row>
    <row r="8288" s="379" customFormat="1" customHeight="1" spans="6:7">
      <c r="F8288" s="385"/>
      <c r="G8288" s="232"/>
    </row>
    <row r="8289" s="379" customFormat="1" customHeight="1" spans="6:7">
      <c r="F8289" s="385"/>
      <c r="G8289" s="232"/>
    </row>
    <row r="8290" s="379" customFormat="1" customHeight="1" spans="6:7">
      <c r="F8290" s="385"/>
      <c r="G8290" s="232"/>
    </row>
    <row r="8291" s="379" customFormat="1" customHeight="1" spans="6:7">
      <c r="F8291" s="385"/>
      <c r="G8291" s="232"/>
    </row>
    <row r="8292" s="379" customFormat="1" customHeight="1" spans="6:7">
      <c r="F8292" s="385"/>
      <c r="G8292" s="232"/>
    </row>
    <row r="8293" s="379" customFormat="1" customHeight="1" spans="6:7">
      <c r="F8293" s="385"/>
      <c r="G8293" s="232"/>
    </row>
    <row r="8294" s="379" customFormat="1" customHeight="1" spans="6:7">
      <c r="F8294" s="385"/>
      <c r="G8294" s="232"/>
    </row>
    <row r="8295" s="379" customFormat="1" customHeight="1" spans="6:7">
      <c r="F8295" s="385"/>
      <c r="G8295" s="232"/>
    </row>
    <row r="8296" s="379" customFormat="1" customHeight="1" spans="6:7">
      <c r="F8296" s="385"/>
      <c r="G8296" s="232"/>
    </row>
    <row r="8297" s="379" customFormat="1" customHeight="1" spans="6:7">
      <c r="F8297" s="385"/>
      <c r="G8297" s="232"/>
    </row>
    <row r="8298" s="379" customFormat="1" customHeight="1" spans="6:7">
      <c r="F8298" s="385"/>
      <c r="G8298" s="232"/>
    </row>
    <row r="8299" s="379" customFormat="1" customHeight="1" spans="6:7">
      <c r="F8299" s="385"/>
      <c r="G8299" s="232"/>
    </row>
    <row r="8300" s="379" customFormat="1" customHeight="1" spans="6:7">
      <c r="F8300" s="385"/>
      <c r="G8300" s="232"/>
    </row>
    <row r="8301" s="379" customFormat="1" customHeight="1" spans="6:7">
      <c r="F8301" s="385"/>
      <c r="G8301" s="232"/>
    </row>
    <row r="8302" s="379" customFormat="1" customHeight="1" spans="6:7">
      <c r="F8302" s="385"/>
      <c r="G8302" s="232"/>
    </row>
    <row r="8303" s="379" customFormat="1" customHeight="1" spans="6:7">
      <c r="F8303" s="385"/>
      <c r="G8303" s="232"/>
    </row>
    <row r="8304" s="379" customFormat="1" customHeight="1" spans="6:7">
      <c r="F8304" s="385"/>
      <c r="G8304" s="232"/>
    </row>
    <row r="8305" s="379" customFormat="1" customHeight="1" spans="6:7">
      <c r="F8305" s="385"/>
      <c r="G8305" s="232"/>
    </row>
    <row r="8306" s="379" customFormat="1" customHeight="1" spans="6:7">
      <c r="F8306" s="385"/>
      <c r="G8306" s="232"/>
    </row>
    <row r="8307" s="379" customFormat="1" customHeight="1" spans="6:7">
      <c r="F8307" s="385"/>
      <c r="G8307" s="232"/>
    </row>
    <row r="8308" s="379" customFormat="1" customHeight="1" spans="6:7">
      <c r="F8308" s="385"/>
      <c r="G8308" s="232"/>
    </row>
    <row r="8309" s="379" customFormat="1" customHeight="1" spans="6:7">
      <c r="F8309" s="385"/>
      <c r="G8309" s="232"/>
    </row>
    <row r="8310" s="379" customFormat="1" customHeight="1" spans="6:7">
      <c r="F8310" s="385"/>
      <c r="G8310" s="232"/>
    </row>
    <row r="8311" s="379" customFormat="1" customHeight="1" spans="6:7">
      <c r="F8311" s="385"/>
      <c r="G8311" s="232"/>
    </row>
    <row r="8312" s="379" customFormat="1" customHeight="1" spans="6:7">
      <c r="F8312" s="385"/>
      <c r="G8312" s="232"/>
    </row>
    <row r="8313" s="379" customFormat="1" customHeight="1" spans="6:7">
      <c r="F8313" s="385"/>
      <c r="G8313" s="232"/>
    </row>
    <row r="8314" s="379" customFormat="1" customHeight="1" spans="6:7">
      <c r="F8314" s="385"/>
      <c r="G8314" s="232"/>
    </row>
    <row r="8315" s="379" customFormat="1" customHeight="1" spans="6:7">
      <c r="F8315" s="385"/>
      <c r="G8315" s="232"/>
    </row>
    <row r="8316" s="379" customFormat="1" customHeight="1" spans="6:7">
      <c r="F8316" s="385"/>
      <c r="G8316" s="232"/>
    </row>
    <row r="8317" s="379" customFormat="1" customHeight="1" spans="6:7">
      <c r="F8317" s="385"/>
      <c r="G8317" s="232"/>
    </row>
    <row r="8318" s="379" customFormat="1" customHeight="1" spans="6:7">
      <c r="F8318" s="385"/>
      <c r="G8318" s="232"/>
    </row>
    <row r="8319" s="379" customFormat="1" customHeight="1" spans="6:7">
      <c r="F8319" s="385"/>
      <c r="G8319" s="232"/>
    </row>
    <row r="8320" s="379" customFormat="1" customHeight="1" spans="6:7">
      <c r="F8320" s="385"/>
      <c r="G8320" s="232"/>
    </row>
    <row r="8321" s="379" customFormat="1" customHeight="1" spans="6:7">
      <c r="F8321" s="385"/>
      <c r="G8321" s="232"/>
    </row>
    <row r="8322" s="379" customFormat="1" customHeight="1" spans="6:7">
      <c r="F8322" s="385"/>
      <c r="G8322" s="232"/>
    </row>
    <row r="8323" s="379" customFormat="1" customHeight="1" spans="6:7">
      <c r="F8323" s="385"/>
      <c r="G8323" s="232"/>
    </row>
    <row r="8324" s="379" customFormat="1" customHeight="1" spans="6:7">
      <c r="F8324" s="385"/>
      <c r="G8324" s="232"/>
    </row>
    <row r="8325" s="379" customFormat="1" customHeight="1" spans="6:7">
      <c r="F8325" s="385"/>
      <c r="G8325" s="232"/>
    </row>
    <row r="8326" s="379" customFormat="1" customHeight="1" spans="6:7">
      <c r="F8326" s="385"/>
      <c r="G8326" s="232"/>
    </row>
    <row r="8327" s="379" customFormat="1" customHeight="1" spans="6:7">
      <c r="F8327" s="385"/>
      <c r="G8327" s="232"/>
    </row>
    <row r="8328" s="379" customFormat="1" customHeight="1" spans="6:7">
      <c r="F8328" s="385"/>
      <c r="G8328" s="232"/>
    </row>
    <row r="8329" s="379" customFormat="1" customHeight="1" spans="6:7">
      <c r="F8329" s="385"/>
      <c r="G8329" s="232"/>
    </row>
    <row r="8330" s="379" customFormat="1" customHeight="1" spans="6:7">
      <c r="F8330" s="385"/>
      <c r="G8330" s="232"/>
    </row>
    <row r="8331" s="379" customFormat="1" customHeight="1" spans="6:7">
      <c r="F8331" s="385"/>
      <c r="G8331" s="232"/>
    </row>
    <row r="8332" s="379" customFormat="1" customHeight="1" spans="6:7">
      <c r="F8332" s="385"/>
      <c r="G8332" s="232"/>
    </row>
    <row r="8333" s="379" customFormat="1" customHeight="1" spans="6:7">
      <c r="F8333" s="385"/>
      <c r="G8333" s="232"/>
    </row>
    <row r="8334" s="379" customFormat="1" customHeight="1" spans="6:7">
      <c r="F8334" s="385"/>
      <c r="G8334" s="232"/>
    </row>
    <row r="8335" s="379" customFormat="1" customHeight="1" spans="6:7">
      <c r="F8335" s="385"/>
      <c r="G8335" s="232"/>
    </row>
    <row r="8336" s="379" customFormat="1" customHeight="1" spans="6:7">
      <c r="F8336" s="385"/>
      <c r="G8336" s="232"/>
    </row>
    <row r="8337" s="379" customFormat="1" customHeight="1" spans="6:7">
      <c r="F8337" s="385"/>
      <c r="G8337" s="232"/>
    </row>
    <row r="8338" s="379" customFormat="1" customHeight="1" spans="6:7">
      <c r="F8338" s="385"/>
      <c r="G8338" s="232"/>
    </row>
    <row r="8339" s="379" customFormat="1" customHeight="1" spans="6:7">
      <c r="F8339" s="385"/>
      <c r="G8339" s="232"/>
    </row>
    <row r="8340" s="379" customFormat="1" customHeight="1" spans="6:7">
      <c r="F8340" s="385"/>
      <c r="G8340" s="232"/>
    </row>
    <row r="8341" s="379" customFormat="1" customHeight="1" spans="6:7">
      <c r="F8341" s="385"/>
      <c r="G8341" s="232"/>
    </row>
    <row r="8342" s="379" customFormat="1" customHeight="1" spans="6:7">
      <c r="F8342" s="385"/>
      <c r="G8342" s="232"/>
    </row>
    <row r="8343" s="379" customFormat="1" customHeight="1" spans="6:7">
      <c r="F8343" s="385"/>
      <c r="G8343" s="232"/>
    </row>
    <row r="8344" s="379" customFormat="1" customHeight="1" spans="6:7">
      <c r="F8344" s="385"/>
      <c r="G8344" s="232"/>
    </row>
    <row r="8345" s="379" customFormat="1" customHeight="1" spans="6:7">
      <c r="F8345" s="385"/>
      <c r="G8345" s="232"/>
    </row>
    <row r="8346" s="379" customFormat="1" customHeight="1" spans="6:7">
      <c r="F8346" s="385"/>
      <c r="G8346" s="232"/>
    </row>
    <row r="8347" s="379" customFormat="1" customHeight="1" spans="6:7">
      <c r="F8347" s="385"/>
      <c r="G8347" s="232"/>
    </row>
    <row r="8348" s="379" customFormat="1" customHeight="1" spans="6:7">
      <c r="F8348" s="385"/>
      <c r="G8348" s="232"/>
    </row>
    <row r="8349" s="379" customFormat="1" customHeight="1" spans="6:7">
      <c r="F8349" s="385"/>
      <c r="G8349" s="232"/>
    </row>
    <row r="8350" s="379" customFormat="1" customHeight="1" spans="6:7">
      <c r="F8350" s="385"/>
      <c r="G8350" s="232"/>
    </row>
    <row r="8351" s="379" customFormat="1" customHeight="1" spans="6:7">
      <c r="F8351" s="385"/>
      <c r="G8351" s="232"/>
    </row>
    <row r="8352" s="379" customFormat="1" customHeight="1" spans="6:7">
      <c r="F8352" s="385"/>
      <c r="G8352" s="232"/>
    </row>
    <row r="8353" s="379" customFormat="1" customHeight="1" spans="6:7">
      <c r="F8353" s="385"/>
      <c r="G8353" s="232"/>
    </row>
    <row r="8354" s="379" customFormat="1" customHeight="1" spans="6:7">
      <c r="F8354" s="385"/>
      <c r="G8354" s="232"/>
    </row>
    <row r="8355" s="379" customFormat="1" customHeight="1" spans="6:7">
      <c r="F8355" s="385"/>
      <c r="G8355" s="232"/>
    </row>
    <row r="8356" s="379" customFormat="1" customHeight="1" spans="6:7">
      <c r="F8356" s="385"/>
      <c r="G8356" s="232"/>
    </row>
    <row r="8357" s="379" customFormat="1" customHeight="1" spans="6:7">
      <c r="F8357" s="385"/>
      <c r="G8357" s="232"/>
    </row>
    <row r="8358" s="379" customFormat="1" customHeight="1" spans="6:7">
      <c r="F8358" s="385"/>
      <c r="G8358" s="232"/>
    </row>
    <row r="8359" s="379" customFormat="1" customHeight="1" spans="6:7">
      <c r="F8359" s="385"/>
      <c r="G8359" s="232"/>
    </row>
    <row r="8360" s="379" customFormat="1" customHeight="1" spans="6:7">
      <c r="F8360" s="385"/>
      <c r="G8360" s="232"/>
    </row>
    <row r="8361" s="379" customFormat="1" customHeight="1" spans="6:7">
      <c r="F8361" s="385"/>
      <c r="G8361" s="232"/>
    </row>
    <row r="8362" s="379" customFormat="1" customHeight="1" spans="6:7">
      <c r="F8362" s="385"/>
      <c r="G8362" s="232"/>
    </row>
    <row r="8363" s="379" customFormat="1" customHeight="1" spans="6:7">
      <c r="F8363" s="385"/>
      <c r="G8363" s="232"/>
    </row>
    <row r="8364" s="379" customFormat="1" customHeight="1" spans="6:7">
      <c r="F8364" s="385"/>
      <c r="G8364" s="232"/>
    </row>
    <row r="8365" s="379" customFormat="1" customHeight="1" spans="6:7">
      <c r="F8365" s="385"/>
      <c r="G8365" s="232"/>
    </row>
    <row r="8366" s="379" customFormat="1" customHeight="1" spans="6:7">
      <c r="F8366" s="385"/>
      <c r="G8366" s="232"/>
    </row>
    <row r="8367" s="379" customFormat="1" customHeight="1" spans="6:7">
      <c r="F8367" s="385"/>
      <c r="G8367" s="232"/>
    </row>
    <row r="8368" s="379" customFormat="1" customHeight="1" spans="6:7">
      <c r="F8368" s="385"/>
      <c r="G8368" s="232"/>
    </row>
    <row r="8369" s="379" customFormat="1" customHeight="1" spans="6:7">
      <c r="F8369" s="385"/>
      <c r="G8369" s="232"/>
    </row>
    <row r="8370" s="379" customFormat="1" customHeight="1" spans="6:7">
      <c r="F8370" s="385"/>
      <c r="G8370" s="232"/>
    </row>
    <row r="8371" s="379" customFormat="1" customHeight="1" spans="6:7">
      <c r="F8371" s="385"/>
      <c r="G8371" s="232"/>
    </row>
    <row r="8372" s="379" customFormat="1" customHeight="1" spans="6:7">
      <c r="F8372" s="385"/>
      <c r="G8372" s="232"/>
    </row>
    <row r="8373" s="379" customFormat="1" customHeight="1" spans="6:7">
      <c r="F8373" s="385"/>
      <c r="G8373" s="232"/>
    </row>
    <row r="8374" s="379" customFormat="1" customHeight="1" spans="6:7">
      <c r="F8374" s="385"/>
      <c r="G8374" s="232"/>
    </row>
    <row r="8375" s="379" customFormat="1" customHeight="1" spans="6:7">
      <c r="F8375" s="385"/>
      <c r="G8375" s="232"/>
    </row>
    <row r="8376" s="379" customFormat="1" customHeight="1" spans="6:7">
      <c r="F8376" s="385"/>
      <c r="G8376" s="232"/>
    </row>
    <row r="8377" s="379" customFormat="1" customHeight="1" spans="6:7">
      <c r="F8377" s="385"/>
      <c r="G8377" s="232"/>
    </row>
    <row r="8378" s="379" customFormat="1" customHeight="1" spans="6:7">
      <c r="F8378" s="385"/>
      <c r="G8378" s="232"/>
    </row>
    <row r="8379" s="379" customFormat="1" customHeight="1" spans="6:7">
      <c r="F8379" s="385"/>
      <c r="G8379" s="232"/>
    </row>
    <row r="8380" s="379" customFormat="1" customHeight="1" spans="6:7">
      <c r="F8380" s="385"/>
      <c r="G8380" s="232"/>
    </row>
    <row r="8381" s="379" customFormat="1" customHeight="1" spans="6:7">
      <c r="F8381" s="385"/>
      <c r="G8381" s="232"/>
    </row>
    <row r="8382" s="379" customFormat="1" customHeight="1" spans="6:7">
      <c r="F8382" s="385"/>
      <c r="G8382" s="232"/>
    </row>
    <row r="8383" s="379" customFormat="1" customHeight="1" spans="6:7">
      <c r="F8383" s="385"/>
      <c r="G8383" s="232"/>
    </row>
    <row r="8384" s="379" customFormat="1" customHeight="1" spans="6:7">
      <c r="F8384" s="385"/>
      <c r="G8384" s="232"/>
    </row>
    <row r="8385" s="379" customFormat="1" customHeight="1" spans="6:7">
      <c r="F8385" s="385"/>
      <c r="G8385" s="232"/>
    </row>
    <row r="8386" s="379" customFormat="1" customHeight="1" spans="6:7">
      <c r="F8386" s="385"/>
      <c r="G8386" s="232"/>
    </row>
    <row r="8387" s="379" customFormat="1" customHeight="1" spans="6:7">
      <c r="F8387" s="385"/>
      <c r="G8387" s="232"/>
    </row>
    <row r="8388" s="379" customFormat="1" customHeight="1" spans="6:7">
      <c r="F8388" s="385"/>
      <c r="G8388" s="232"/>
    </row>
    <row r="8389" s="379" customFormat="1" customHeight="1" spans="6:7">
      <c r="F8389" s="385"/>
      <c r="G8389" s="232"/>
    </row>
    <row r="8390" s="379" customFormat="1" customHeight="1" spans="6:7">
      <c r="F8390" s="385"/>
      <c r="G8390" s="232"/>
    </row>
    <row r="8391" s="379" customFormat="1" customHeight="1" spans="6:7">
      <c r="F8391" s="385"/>
      <c r="G8391" s="232"/>
    </row>
    <row r="8392" s="379" customFormat="1" customHeight="1" spans="6:7">
      <c r="F8392" s="385"/>
      <c r="G8392" s="232"/>
    </row>
    <row r="8393" s="379" customFormat="1" customHeight="1" spans="6:7">
      <c r="F8393" s="385"/>
      <c r="G8393" s="232"/>
    </row>
    <row r="8394" s="379" customFormat="1" customHeight="1" spans="6:7">
      <c r="F8394" s="385"/>
      <c r="G8394" s="232"/>
    </row>
    <row r="8395" s="379" customFormat="1" customHeight="1" spans="6:7">
      <c r="F8395" s="385"/>
      <c r="G8395" s="232"/>
    </row>
    <row r="8396" s="379" customFormat="1" customHeight="1" spans="6:7">
      <c r="F8396" s="385"/>
      <c r="G8396" s="232"/>
    </row>
    <row r="8397" s="379" customFormat="1" customHeight="1" spans="6:7">
      <c r="F8397" s="385"/>
      <c r="G8397" s="232"/>
    </row>
    <row r="8398" s="379" customFormat="1" customHeight="1" spans="6:7">
      <c r="F8398" s="385"/>
      <c r="G8398" s="232"/>
    </row>
    <row r="8399" s="379" customFormat="1" customHeight="1" spans="6:7">
      <c r="F8399" s="385"/>
      <c r="G8399" s="232"/>
    </row>
    <row r="8400" s="379" customFormat="1" customHeight="1" spans="6:7">
      <c r="F8400" s="385"/>
      <c r="G8400" s="232"/>
    </row>
    <row r="8401" s="379" customFormat="1" customHeight="1" spans="6:7">
      <c r="F8401" s="385"/>
      <c r="G8401" s="232"/>
    </row>
    <row r="8402" s="379" customFormat="1" customHeight="1" spans="6:7">
      <c r="F8402" s="385"/>
      <c r="G8402" s="232"/>
    </row>
    <row r="8403" s="379" customFormat="1" customHeight="1" spans="6:7">
      <c r="F8403" s="385"/>
      <c r="G8403" s="232"/>
    </row>
    <row r="8404" s="379" customFormat="1" customHeight="1" spans="6:7">
      <c r="F8404" s="385"/>
      <c r="G8404" s="232"/>
    </row>
    <row r="8405" s="379" customFormat="1" customHeight="1" spans="6:7">
      <c r="F8405" s="385"/>
      <c r="G8405" s="232"/>
    </row>
    <row r="8406" s="379" customFormat="1" customHeight="1" spans="6:7">
      <c r="F8406" s="385"/>
      <c r="G8406" s="232"/>
    </row>
    <row r="8407" s="379" customFormat="1" customHeight="1" spans="6:7">
      <c r="F8407" s="385"/>
      <c r="G8407" s="232"/>
    </row>
    <row r="8408" s="379" customFormat="1" customHeight="1" spans="6:7">
      <c r="F8408" s="385"/>
      <c r="G8408" s="232"/>
    </row>
    <row r="8409" s="379" customFormat="1" customHeight="1" spans="6:7">
      <c r="F8409" s="385"/>
      <c r="G8409" s="232"/>
    </row>
    <row r="8410" s="379" customFormat="1" customHeight="1" spans="6:7">
      <c r="F8410" s="385"/>
      <c r="G8410" s="232"/>
    </row>
    <row r="8411" s="379" customFormat="1" customHeight="1" spans="6:7">
      <c r="F8411" s="385"/>
      <c r="G8411" s="232"/>
    </row>
    <row r="8412" s="379" customFormat="1" customHeight="1" spans="6:7">
      <c r="F8412" s="385"/>
      <c r="G8412" s="232"/>
    </row>
    <row r="8413" s="379" customFormat="1" customHeight="1" spans="6:7">
      <c r="F8413" s="385"/>
      <c r="G8413" s="232"/>
    </row>
    <row r="8414" s="379" customFormat="1" customHeight="1" spans="6:7">
      <c r="F8414" s="385"/>
      <c r="G8414" s="232"/>
    </row>
    <row r="8415" s="379" customFormat="1" customHeight="1" spans="6:7">
      <c r="F8415" s="385"/>
      <c r="G8415" s="232"/>
    </row>
    <row r="8416" s="379" customFormat="1" customHeight="1" spans="6:7">
      <c r="F8416" s="385"/>
      <c r="G8416" s="232"/>
    </row>
    <row r="8417" s="379" customFormat="1" customHeight="1" spans="6:7">
      <c r="F8417" s="385"/>
      <c r="G8417" s="232"/>
    </row>
    <row r="8418" s="379" customFormat="1" customHeight="1" spans="6:7">
      <c r="F8418" s="385"/>
      <c r="G8418" s="232"/>
    </row>
    <row r="8419" s="379" customFormat="1" customHeight="1" spans="6:7">
      <c r="F8419" s="385"/>
      <c r="G8419" s="232"/>
    </row>
    <row r="8420" s="379" customFormat="1" customHeight="1" spans="6:7">
      <c r="F8420" s="385"/>
      <c r="G8420" s="232"/>
    </row>
    <row r="8421" s="379" customFormat="1" customHeight="1" spans="6:7">
      <c r="F8421" s="385"/>
      <c r="G8421" s="232"/>
    </row>
    <row r="8422" s="379" customFormat="1" customHeight="1" spans="6:7">
      <c r="F8422" s="385"/>
      <c r="G8422" s="232"/>
    </row>
    <row r="8423" s="379" customFormat="1" customHeight="1" spans="6:7">
      <c r="F8423" s="385"/>
      <c r="G8423" s="232"/>
    </row>
    <row r="8424" s="379" customFormat="1" customHeight="1" spans="6:7">
      <c r="F8424" s="385"/>
      <c r="G8424" s="232"/>
    </row>
    <row r="8425" s="379" customFormat="1" customHeight="1" spans="6:7">
      <c r="F8425" s="385"/>
      <c r="G8425" s="232"/>
    </row>
    <row r="8426" s="379" customFormat="1" customHeight="1" spans="6:7">
      <c r="F8426" s="385"/>
      <c r="G8426" s="232"/>
    </row>
    <row r="8427" s="379" customFormat="1" customHeight="1" spans="6:7">
      <c r="F8427" s="385"/>
      <c r="G8427" s="232"/>
    </row>
    <row r="8428" s="379" customFormat="1" customHeight="1" spans="6:7">
      <c r="F8428" s="385"/>
      <c r="G8428" s="232"/>
    </row>
    <row r="8429" s="379" customFormat="1" customHeight="1" spans="6:7">
      <c r="F8429" s="385"/>
      <c r="G8429" s="232"/>
    </row>
    <row r="8430" s="379" customFormat="1" customHeight="1" spans="6:7">
      <c r="F8430" s="385"/>
      <c r="G8430" s="232"/>
    </row>
    <row r="8431" s="379" customFormat="1" customHeight="1" spans="6:7">
      <c r="F8431" s="385"/>
      <c r="G8431" s="232"/>
    </row>
    <row r="8432" s="379" customFormat="1" customHeight="1" spans="6:7">
      <c r="F8432" s="385"/>
      <c r="G8432" s="232"/>
    </row>
    <row r="8433" s="379" customFormat="1" customHeight="1" spans="6:7">
      <c r="F8433" s="385"/>
      <c r="G8433" s="232"/>
    </row>
    <row r="8434" s="379" customFormat="1" customHeight="1" spans="6:7">
      <c r="F8434" s="385"/>
      <c r="G8434" s="232"/>
    </row>
    <row r="8435" s="379" customFormat="1" customHeight="1" spans="6:7">
      <c r="F8435" s="385"/>
      <c r="G8435" s="232"/>
    </row>
    <row r="8436" s="379" customFormat="1" customHeight="1" spans="6:7">
      <c r="F8436" s="385"/>
      <c r="G8436" s="232"/>
    </row>
    <row r="8437" s="379" customFormat="1" customHeight="1" spans="6:7">
      <c r="F8437" s="385"/>
      <c r="G8437" s="232"/>
    </row>
    <row r="8438" s="379" customFormat="1" customHeight="1" spans="6:7">
      <c r="F8438" s="385"/>
      <c r="G8438" s="232"/>
    </row>
    <row r="8439" s="379" customFormat="1" customHeight="1" spans="6:7">
      <c r="F8439" s="385"/>
      <c r="G8439" s="232"/>
    </row>
    <row r="8440" s="379" customFormat="1" customHeight="1" spans="6:7">
      <c r="F8440" s="385"/>
      <c r="G8440" s="232"/>
    </row>
    <row r="8441" s="379" customFormat="1" customHeight="1" spans="6:7">
      <c r="F8441" s="385"/>
      <c r="G8441" s="232"/>
    </row>
    <row r="8442" s="379" customFormat="1" customHeight="1" spans="6:7">
      <c r="F8442" s="385"/>
      <c r="G8442" s="232"/>
    </row>
    <row r="8443" s="379" customFormat="1" customHeight="1" spans="6:7">
      <c r="F8443" s="385"/>
      <c r="G8443" s="232"/>
    </row>
    <row r="8444" s="379" customFormat="1" customHeight="1" spans="6:7">
      <c r="F8444" s="385"/>
      <c r="G8444" s="232"/>
    </row>
    <row r="8445" s="379" customFormat="1" customHeight="1" spans="6:7">
      <c r="F8445" s="385"/>
      <c r="G8445" s="232"/>
    </row>
    <row r="8446" s="379" customFormat="1" customHeight="1" spans="6:7">
      <c r="F8446" s="385"/>
      <c r="G8446" s="232"/>
    </row>
    <row r="8447" s="379" customFormat="1" customHeight="1" spans="6:7">
      <c r="F8447" s="385"/>
      <c r="G8447" s="232"/>
    </row>
    <row r="8448" s="379" customFormat="1" customHeight="1" spans="6:7">
      <c r="F8448" s="385"/>
      <c r="G8448" s="232"/>
    </row>
    <row r="8449" s="379" customFormat="1" customHeight="1" spans="6:7">
      <c r="F8449" s="385"/>
      <c r="G8449" s="232"/>
    </row>
    <row r="8450" s="379" customFormat="1" customHeight="1" spans="6:7">
      <c r="F8450" s="385"/>
      <c r="G8450" s="232"/>
    </row>
    <row r="8451" s="379" customFormat="1" customHeight="1" spans="6:7">
      <c r="F8451" s="385"/>
      <c r="G8451" s="232"/>
    </row>
    <row r="8452" s="379" customFormat="1" customHeight="1" spans="6:7">
      <c r="F8452" s="385"/>
      <c r="G8452" s="232"/>
    </row>
    <row r="8453" s="379" customFormat="1" customHeight="1" spans="6:7">
      <c r="F8453" s="385"/>
      <c r="G8453" s="232"/>
    </row>
    <row r="8454" s="379" customFormat="1" customHeight="1" spans="6:7">
      <c r="F8454" s="385"/>
      <c r="G8454" s="232"/>
    </row>
    <row r="8455" s="379" customFormat="1" customHeight="1" spans="6:7">
      <c r="F8455" s="385"/>
      <c r="G8455" s="232"/>
    </row>
    <row r="8456" s="379" customFormat="1" customHeight="1" spans="6:7">
      <c r="F8456" s="385"/>
      <c r="G8456" s="232"/>
    </row>
    <row r="8457" s="379" customFormat="1" customHeight="1" spans="6:7">
      <c r="F8457" s="385"/>
      <c r="G8457" s="232"/>
    </row>
    <row r="8458" s="379" customFormat="1" customHeight="1" spans="6:7">
      <c r="F8458" s="385"/>
      <c r="G8458" s="232"/>
    </row>
    <row r="8459" s="379" customFormat="1" customHeight="1" spans="6:7">
      <c r="F8459" s="385"/>
      <c r="G8459" s="232"/>
    </row>
    <row r="8460" s="379" customFormat="1" customHeight="1" spans="6:7">
      <c r="F8460" s="385"/>
      <c r="G8460" s="232"/>
    </row>
    <row r="8461" s="379" customFormat="1" customHeight="1" spans="6:7">
      <c r="F8461" s="385"/>
      <c r="G8461" s="232"/>
    </row>
    <row r="8462" s="379" customFormat="1" customHeight="1" spans="6:7">
      <c r="F8462" s="385"/>
      <c r="G8462" s="232"/>
    </row>
    <row r="8463" s="379" customFormat="1" customHeight="1" spans="6:7">
      <c r="F8463" s="385"/>
      <c r="G8463" s="232"/>
    </row>
    <row r="8464" s="379" customFormat="1" customHeight="1" spans="6:7">
      <c r="F8464" s="385"/>
      <c r="G8464" s="232"/>
    </row>
    <row r="8465" s="379" customFormat="1" customHeight="1" spans="6:7">
      <c r="F8465" s="385"/>
      <c r="G8465" s="232"/>
    </row>
    <row r="8466" s="379" customFormat="1" customHeight="1" spans="6:7">
      <c r="F8466" s="385"/>
      <c r="G8466" s="232"/>
    </row>
    <row r="8467" s="379" customFormat="1" customHeight="1" spans="6:7">
      <c r="F8467" s="385"/>
      <c r="G8467" s="232"/>
    </row>
    <row r="8468" s="379" customFormat="1" customHeight="1" spans="6:7">
      <c r="F8468" s="385"/>
      <c r="G8468" s="232"/>
    </row>
    <row r="8469" s="379" customFormat="1" customHeight="1" spans="6:7">
      <c r="F8469" s="385"/>
      <c r="G8469" s="232"/>
    </row>
    <row r="8470" s="379" customFormat="1" customHeight="1" spans="6:7">
      <c r="F8470" s="385"/>
      <c r="G8470" s="232"/>
    </row>
    <row r="8471" s="379" customFormat="1" customHeight="1" spans="6:7">
      <c r="F8471" s="385"/>
      <c r="G8471" s="232"/>
    </row>
    <row r="8472" s="379" customFormat="1" customHeight="1" spans="6:7">
      <c r="F8472" s="385"/>
      <c r="G8472" s="232"/>
    </row>
    <row r="8473" s="379" customFormat="1" customHeight="1" spans="6:7">
      <c r="F8473" s="385"/>
      <c r="G8473" s="232"/>
    </row>
    <row r="8474" s="379" customFormat="1" customHeight="1" spans="6:7">
      <c r="F8474" s="385"/>
      <c r="G8474" s="232"/>
    </row>
    <row r="8475" s="379" customFormat="1" customHeight="1" spans="6:7">
      <c r="F8475" s="385"/>
      <c r="G8475" s="232"/>
    </row>
    <row r="8476" s="379" customFormat="1" customHeight="1" spans="6:7">
      <c r="F8476" s="385"/>
      <c r="G8476" s="232"/>
    </row>
    <row r="8477" s="379" customFormat="1" customHeight="1" spans="6:7">
      <c r="F8477" s="385"/>
      <c r="G8477" s="232"/>
    </row>
    <row r="8478" s="379" customFormat="1" customHeight="1" spans="6:7">
      <c r="F8478" s="385"/>
      <c r="G8478" s="232"/>
    </row>
    <row r="8479" s="379" customFormat="1" customHeight="1" spans="6:7">
      <c r="F8479" s="385"/>
      <c r="G8479" s="232"/>
    </row>
    <row r="8480" s="379" customFormat="1" customHeight="1" spans="6:7">
      <c r="F8480" s="385"/>
      <c r="G8480" s="232"/>
    </row>
    <row r="8481" s="379" customFormat="1" customHeight="1" spans="6:7">
      <c r="F8481" s="385"/>
      <c r="G8481" s="232"/>
    </row>
    <row r="8482" s="379" customFormat="1" customHeight="1" spans="6:7">
      <c r="F8482" s="385"/>
      <c r="G8482" s="232"/>
    </row>
    <row r="8483" s="379" customFormat="1" customHeight="1" spans="6:7">
      <c r="F8483" s="385"/>
      <c r="G8483" s="232"/>
    </row>
    <row r="8484" s="379" customFormat="1" customHeight="1" spans="6:7">
      <c r="F8484" s="385"/>
      <c r="G8484" s="232"/>
    </row>
    <row r="8485" s="379" customFormat="1" customHeight="1" spans="6:7">
      <c r="F8485" s="385"/>
      <c r="G8485" s="232"/>
    </row>
    <row r="8486" s="379" customFormat="1" customHeight="1" spans="6:7">
      <c r="F8486" s="385"/>
      <c r="G8486" s="232"/>
    </row>
    <row r="8487" s="379" customFormat="1" customHeight="1" spans="6:7">
      <c r="F8487" s="385"/>
      <c r="G8487" s="232"/>
    </row>
    <row r="8488" s="379" customFormat="1" customHeight="1" spans="6:7">
      <c r="F8488" s="385"/>
      <c r="G8488" s="232"/>
    </row>
    <row r="8489" s="379" customFormat="1" customHeight="1" spans="6:7">
      <c r="F8489" s="385"/>
      <c r="G8489" s="232"/>
    </row>
    <row r="8490" s="379" customFormat="1" customHeight="1" spans="6:7">
      <c r="F8490" s="385"/>
      <c r="G8490" s="232"/>
    </row>
    <row r="8491" s="379" customFormat="1" customHeight="1" spans="6:7">
      <c r="F8491" s="385"/>
      <c r="G8491" s="232"/>
    </row>
    <row r="8492" s="379" customFormat="1" customHeight="1" spans="6:7">
      <c r="F8492" s="385"/>
      <c r="G8492" s="232"/>
    </row>
    <row r="8493" s="379" customFormat="1" customHeight="1" spans="6:7">
      <c r="F8493" s="385"/>
      <c r="G8493" s="232"/>
    </row>
    <row r="8494" s="379" customFormat="1" customHeight="1" spans="6:7">
      <c r="F8494" s="385"/>
      <c r="G8494" s="232"/>
    </row>
    <row r="8495" s="379" customFormat="1" customHeight="1" spans="6:7">
      <c r="F8495" s="385"/>
      <c r="G8495" s="232"/>
    </row>
    <row r="8496" s="379" customFormat="1" customHeight="1" spans="6:7">
      <c r="F8496" s="385"/>
      <c r="G8496" s="232"/>
    </row>
    <row r="8497" s="379" customFormat="1" customHeight="1" spans="6:7">
      <c r="F8497" s="385"/>
      <c r="G8497" s="232"/>
    </row>
    <row r="8498" s="379" customFormat="1" customHeight="1" spans="6:7">
      <c r="F8498" s="385"/>
      <c r="G8498" s="232"/>
    </row>
    <row r="8499" s="379" customFormat="1" customHeight="1" spans="6:7">
      <c r="F8499" s="385"/>
      <c r="G8499" s="232"/>
    </row>
    <row r="8500" s="379" customFormat="1" customHeight="1" spans="6:7">
      <c r="F8500" s="385"/>
      <c r="G8500" s="232"/>
    </row>
    <row r="8501" s="379" customFormat="1" customHeight="1" spans="6:7">
      <c r="F8501" s="385"/>
      <c r="G8501" s="232"/>
    </row>
    <row r="8502" s="379" customFormat="1" customHeight="1" spans="6:7">
      <c r="F8502" s="385"/>
      <c r="G8502" s="232"/>
    </row>
    <row r="8503" s="379" customFormat="1" customHeight="1" spans="6:7">
      <c r="F8503" s="385"/>
      <c r="G8503" s="232"/>
    </row>
    <row r="8504" s="379" customFormat="1" customHeight="1" spans="6:7">
      <c r="F8504" s="385"/>
      <c r="G8504" s="232"/>
    </row>
    <row r="8505" s="379" customFormat="1" customHeight="1" spans="6:7">
      <c r="F8505" s="385"/>
      <c r="G8505" s="232"/>
    </row>
    <row r="8506" s="379" customFormat="1" customHeight="1" spans="6:7">
      <c r="F8506" s="385"/>
      <c r="G8506" s="232"/>
    </row>
    <row r="8507" s="379" customFormat="1" customHeight="1" spans="6:7">
      <c r="F8507" s="385"/>
      <c r="G8507" s="232"/>
    </row>
    <row r="8508" s="379" customFormat="1" customHeight="1" spans="6:7">
      <c r="F8508" s="385"/>
      <c r="G8508" s="232"/>
    </row>
    <row r="8509" s="379" customFormat="1" customHeight="1" spans="6:7">
      <c r="F8509" s="385"/>
      <c r="G8509" s="232"/>
    </row>
    <row r="8510" s="379" customFormat="1" customHeight="1" spans="6:7">
      <c r="F8510" s="385"/>
      <c r="G8510" s="232"/>
    </row>
    <row r="8511" s="379" customFormat="1" customHeight="1" spans="6:7">
      <c r="F8511" s="385"/>
      <c r="G8511" s="232"/>
    </row>
    <row r="8512" s="379" customFormat="1" customHeight="1" spans="6:7">
      <c r="F8512" s="385"/>
      <c r="G8512" s="232"/>
    </row>
    <row r="8513" s="379" customFormat="1" customHeight="1" spans="6:7">
      <c r="F8513" s="385"/>
      <c r="G8513" s="232"/>
    </row>
    <row r="8514" s="379" customFormat="1" customHeight="1" spans="6:7">
      <c r="F8514" s="385"/>
      <c r="G8514" s="232"/>
    </row>
    <row r="8515" s="379" customFormat="1" customHeight="1" spans="6:7">
      <c r="F8515" s="385"/>
      <c r="G8515" s="232"/>
    </row>
    <row r="8516" s="379" customFormat="1" customHeight="1" spans="6:7">
      <c r="F8516" s="385"/>
      <c r="G8516" s="232"/>
    </row>
    <row r="8517" s="379" customFormat="1" customHeight="1" spans="6:7">
      <c r="F8517" s="385"/>
      <c r="G8517" s="232"/>
    </row>
    <row r="8518" s="379" customFormat="1" customHeight="1" spans="6:7">
      <c r="F8518" s="385"/>
      <c r="G8518" s="232"/>
    </row>
    <row r="8519" s="379" customFormat="1" customHeight="1" spans="6:7">
      <c r="F8519" s="385"/>
      <c r="G8519" s="232"/>
    </row>
    <row r="8520" s="379" customFormat="1" customHeight="1" spans="6:7">
      <c r="F8520" s="385"/>
      <c r="G8520" s="232"/>
    </row>
    <row r="8521" s="379" customFormat="1" customHeight="1" spans="6:7">
      <c r="F8521" s="385"/>
      <c r="G8521" s="232"/>
    </row>
    <row r="8522" s="379" customFormat="1" customHeight="1" spans="6:7">
      <c r="F8522" s="385"/>
      <c r="G8522" s="232"/>
    </row>
    <row r="8523" s="379" customFormat="1" customHeight="1" spans="6:7">
      <c r="F8523" s="385"/>
      <c r="G8523" s="232"/>
    </row>
    <row r="8524" s="379" customFormat="1" customHeight="1" spans="6:7">
      <c r="F8524" s="385"/>
      <c r="G8524" s="232"/>
    </row>
    <row r="8525" s="379" customFormat="1" customHeight="1" spans="6:7">
      <c r="F8525" s="385"/>
      <c r="G8525" s="232"/>
    </row>
    <row r="8526" s="379" customFormat="1" customHeight="1" spans="6:7">
      <c r="F8526" s="385"/>
      <c r="G8526" s="232"/>
    </row>
    <row r="8527" s="379" customFormat="1" customHeight="1" spans="6:7">
      <c r="F8527" s="385"/>
      <c r="G8527" s="232"/>
    </row>
    <row r="8528" s="379" customFormat="1" customHeight="1" spans="6:7">
      <c r="F8528" s="385"/>
      <c r="G8528" s="232"/>
    </row>
    <row r="8529" s="379" customFormat="1" customHeight="1" spans="6:7">
      <c r="F8529" s="385"/>
      <c r="G8529" s="232"/>
    </row>
    <row r="8530" s="379" customFormat="1" customHeight="1" spans="6:7">
      <c r="F8530" s="385"/>
      <c r="G8530" s="232"/>
    </row>
    <row r="8531" s="379" customFormat="1" customHeight="1" spans="6:7">
      <c r="F8531" s="385"/>
      <c r="G8531" s="232"/>
    </row>
    <row r="8532" s="379" customFormat="1" customHeight="1" spans="6:7">
      <c r="F8532" s="385"/>
      <c r="G8532" s="232"/>
    </row>
    <row r="8533" s="379" customFormat="1" customHeight="1" spans="6:7">
      <c r="F8533" s="385"/>
      <c r="G8533" s="232"/>
    </row>
    <row r="8534" s="379" customFormat="1" customHeight="1" spans="6:7">
      <c r="F8534" s="385"/>
      <c r="G8534" s="232"/>
    </row>
    <row r="8535" s="379" customFormat="1" customHeight="1" spans="6:7">
      <c r="F8535" s="385"/>
      <c r="G8535" s="232"/>
    </row>
    <row r="8536" s="379" customFormat="1" customHeight="1" spans="6:7">
      <c r="F8536" s="385"/>
      <c r="G8536" s="232"/>
    </row>
    <row r="8537" s="379" customFormat="1" customHeight="1" spans="6:7">
      <c r="F8537" s="385"/>
      <c r="G8537" s="232"/>
    </row>
    <row r="8538" s="379" customFormat="1" customHeight="1" spans="6:7">
      <c r="F8538" s="385"/>
      <c r="G8538" s="232"/>
    </row>
    <row r="8539" s="379" customFormat="1" customHeight="1" spans="6:7">
      <c r="F8539" s="385"/>
      <c r="G8539" s="232"/>
    </row>
    <row r="8540" s="379" customFormat="1" customHeight="1" spans="6:7">
      <c r="F8540" s="385"/>
      <c r="G8540" s="232"/>
    </row>
    <row r="8541" s="379" customFormat="1" customHeight="1" spans="6:7">
      <c r="F8541" s="385"/>
      <c r="G8541" s="232"/>
    </row>
    <row r="8542" s="379" customFormat="1" customHeight="1" spans="6:7">
      <c r="F8542" s="385"/>
      <c r="G8542" s="232"/>
    </row>
    <row r="8543" s="379" customFormat="1" customHeight="1" spans="6:7">
      <c r="F8543" s="385"/>
      <c r="G8543" s="232"/>
    </row>
    <row r="8544" s="379" customFormat="1" customHeight="1" spans="6:7">
      <c r="F8544" s="385"/>
      <c r="G8544" s="232"/>
    </row>
    <row r="8545" s="379" customFormat="1" customHeight="1" spans="6:7">
      <c r="F8545" s="385"/>
      <c r="G8545" s="232"/>
    </row>
    <row r="8546" s="379" customFormat="1" customHeight="1" spans="6:7">
      <c r="F8546" s="385"/>
      <c r="G8546" s="232"/>
    </row>
    <row r="8547" s="379" customFormat="1" customHeight="1" spans="6:7">
      <c r="F8547" s="385"/>
      <c r="G8547" s="232"/>
    </row>
    <row r="8548" s="379" customFormat="1" customHeight="1" spans="6:7">
      <c r="F8548" s="385"/>
      <c r="G8548" s="232"/>
    </row>
    <row r="8549" s="379" customFormat="1" customHeight="1" spans="6:7">
      <c r="F8549" s="385"/>
      <c r="G8549" s="232"/>
    </row>
    <row r="8550" s="379" customFormat="1" customHeight="1" spans="6:7">
      <c r="F8550" s="385"/>
      <c r="G8550" s="232"/>
    </row>
    <row r="8551" s="379" customFormat="1" customHeight="1" spans="6:7">
      <c r="F8551" s="385"/>
      <c r="G8551" s="232"/>
    </row>
    <row r="8552" s="379" customFormat="1" customHeight="1" spans="6:7">
      <c r="F8552" s="385"/>
      <c r="G8552" s="232"/>
    </row>
    <row r="8553" s="379" customFormat="1" customHeight="1" spans="6:7">
      <c r="F8553" s="385"/>
      <c r="G8553" s="232"/>
    </row>
    <row r="8554" s="379" customFormat="1" customHeight="1" spans="6:7">
      <c r="F8554" s="385"/>
      <c r="G8554" s="232"/>
    </row>
    <row r="8555" s="379" customFormat="1" customHeight="1" spans="6:7">
      <c r="F8555" s="385"/>
      <c r="G8555" s="232"/>
    </row>
    <row r="8556" s="379" customFormat="1" customHeight="1" spans="6:7">
      <c r="F8556" s="385"/>
      <c r="G8556" s="232"/>
    </row>
    <row r="8557" s="379" customFormat="1" customHeight="1" spans="6:7">
      <c r="F8557" s="385"/>
      <c r="G8557" s="232"/>
    </row>
    <row r="8558" s="379" customFormat="1" customHeight="1" spans="6:7">
      <c r="F8558" s="385"/>
      <c r="G8558" s="232"/>
    </row>
    <row r="8559" s="379" customFormat="1" customHeight="1" spans="6:7">
      <c r="F8559" s="385"/>
      <c r="G8559" s="232"/>
    </row>
    <row r="8560" s="379" customFormat="1" customHeight="1" spans="6:7">
      <c r="F8560" s="385"/>
      <c r="G8560" s="232"/>
    </row>
    <row r="8561" s="379" customFormat="1" customHeight="1" spans="6:7">
      <c r="F8561" s="385"/>
      <c r="G8561" s="232"/>
    </row>
    <row r="8562" s="379" customFormat="1" customHeight="1" spans="6:7">
      <c r="F8562" s="385"/>
      <c r="G8562" s="232"/>
    </row>
    <row r="8563" s="379" customFormat="1" customHeight="1" spans="6:7">
      <c r="F8563" s="385"/>
      <c r="G8563" s="232"/>
    </row>
    <row r="8564" s="379" customFormat="1" customHeight="1" spans="6:7">
      <c r="F8564" s="385"/>
      <c r="G8564" s="232"/>
    </row>
    <row r="8565" s="379" customFormat="1" customHeight="1" spans="6:7">
      <c r="F8565" s="385"/>
      <c r="G8565" s="232"/>
    </row>
    <row r="8566" s="379" customFormat="1" customHeight="1" spans="6:7">
      <c r="F8566" s="385"/>
      <c r="G8566" s="232"/>
    </row>
    <row r="8567" s="379" customFormat="1" customHeight="1" spans="6:7">
      <c r="F8567" s="385"/>
      <c r="G8567" s="232"/>
    </row>
    <row r="8568" s="379" customFormat="1" customHeight="1" spans="6:7">
      <c r="F8568" s="385"/>
      <c r="G8568" s="232"/>
    </row>
    <row r="8569" s="379" customFormat="1" customHeight="1" spans="6:7">
      <c r="F8569" s="385"/>
      <c r="G8569" s="232"/>
    </row>
    <row r="8570" s="379" customFormat="1" customHeight="1" spans="6:7">
      <c r="F8570" s="385"/>
      <c r="G8570" s="232"/>
    </row>
    <row r="8571" s="379" customFormat="1" customHeight="1" spans="6:7">
      <c r="F8571" s="385"/>
      <c r="G8571" s="232"/>
    </row>
    <row r="8572" s="379" customFormat="1" customHeight="1" spans="6:7">
      <c r="F8572" s="385"/>
      <c r="G8572" s="232"/>
    </row>
    <row r="8573" s="379" customFormat="1" customHeight="1" spans="6:7">
      <c r="F8573" s="385"/>
      <c r="G8573" s="232"/>
    </row>
    <row r="8574" s="379" customFormat="1" customHeight="1" spans="6:7">
      <c r="F8574" s="385"/>
      <c r="G8574" s="232"/>
    </row>
    <row r="8575" s="379" customFormat="1" customHeight="1" spans="6:7">
      <c r="F8575" s="385"/>
      <c r="G8575" s="232"/>
    </row>
    <row r="8576" s="379" customFormat="1" customHeight="1" spans="6:7">
      <c r="F8576" s="385"/>
      <c r="G8576" s="232"/>
    </row>
    <row r="8577" s="379" customFormat="1" customHeight="1" spans="6:7">
      <c r="F8577" s="385"/>
      <c r="G8577" s="232"/>
    </row>
    <row r="8578" s="379" customFormat="1" customHeight="1" spans="6:7">
      <c r="F8578" s="385"/>
      <c r="G8578" s="232"/>
    </row>
    <row r="8579" s="379" customFormat="1" customHeight="1" spans="6:7">
      <c r="F8579" s="385"/>
      <c r="G8579" s="232"/>
    </row>
    <row r="8580" s="379" customFormat="1" customHeight="1" spans="6:7">
      <c r="F8580" s="385"/>
      <c r="G8580" s="232"/>
    </row>
    <row r="8581" s="379" customFormat="1" customHeight="1" spans="6:7">
      <c r="F8581" s="385"/>
      <c r="G8581" s="232"/>
    </row>
    <row r="8582" s="379" customFormat="1" customHeight="1" spans="6:7">
      <c r="F8582" s="385"/>
      <c r="G8582" s="232"/>
    </row>
    <row r="8583" s="379" customFormat="1" customHeight="1" spans="6:7">
      <c r="F8583" s="385"/>
      <c r="G8583" s="232"/>
    </row>
    <row r="8584" s="379" customFormat="1" customHeight="1" spans="6:7">
      <c r="F8584" s="385"/>
      <c r="G8584" s="232"/>
    </row>
    <row r="8585" s="379" customFormat="1" customHeight="1" spans="6:7">
      <c r="F8585" s="385"/>
      <c r="G8585" s="232"/>
    </row>
    <row r="8586" s="379" customFormat="1" customHeight="1" spans="6:7">
      <c r="F8586" s="385"/>
      <c r="G8586" s="232"/>
    </row>
    <row r="8587" s="379" customFormat="1" customHeight="1" spans="6:7">
      <c r="F8587" s="385"/>
      <c r="G8587" s="232"/>
    </row>
    <row r="8588" s="379" customFormat="1" customHeight="1" spans="6:7">
      <c r="F8588" s="385"/>
      <c r="G8588" s="232"/>
    </row>
    <row r="8589" s="379" customFormat="1" customHeight="1" spans="6:7">
      <c r="F8589" s="385"/>
      <c r="G8589" s="232"/>
    </row>
    <row r="8590" s="379" customFormat="1" customHeight="1" spans="6:7">
      <c r="F8590" s="385"/>
      <c r="G8590" s="232"/>
    </row>
    <row r="8591" s="379" customFormat="1" customHeight="1" spans="6:7">
      <c r="F8591" s="385"/>
      <c r="G8591" s="232"/>
    </row>
    <row r="8592" s="379" customFormat="1" customHeight="1" spans="6:7">
      <c r="F8592" s="385"/>
      <c r="G8592" s="232"/>
    </row>
    <row r="8593" s="379" customFormat="1" customHeight="1" spans="6:7">
      <c r="F8593" s="385"/>
      <c r="G8593" s="232"/>
    </row>
    <row r="8594" s="379" customFormat="1" customHeight="1" spans="6:7">
      <c r="F8594" s="385"/>
      <c r="G8594" s="232"/>
    </row>
    <row r="8595" s="379" customFormat="1" customHeight="1" spans="6:7">
      <c r="F8595" s="385"/>
      <c r="G8595" s="232"/>
    </row>
    <row r="8596" s="379" customFormat="1" customHeight="1" spans="6:7">
      <c r="F8596" s="385"/>
      <c r="G8596" s="232"/>
    </row>
    <row r="8597" s="379" customFormat="1" customHeight="1" spans="6:7">
      <c r="F8597" s="385"/>
      <c r="G8597" s="232"/>
    </row>
    <row r="8598" s="379" customFormat="1" customHeight="1" spans="6:7">
      <c r="F8598" s="385"/>
      <c r="G8598" s="232"/>
    </row>
    <row r="8599" s="379" customFormat="1" customHeight="1" spans="6:7">
      <c r="F8599" s="385"/>
      <c r="G8599" s="232"/>
    </row>
    <row r="8600" s="379" customFormat="1" customHeight="1" spans="6:7">
      <c r="F8600" s="385"/>
      <c r="G8600" s="232"/>
    </row>
    <row r="8601" s="379" customFormat="1" customHeight="1" spans="6:7">
      <c r="F8601" s="385"/>
      <c r="G8601" s="232"/>
    </row>
    <row r="8602" s="379" customFormat="1" customHeight="1" spans="6:7">
      <c r="F8602" s="385"/>
      <c r="G8602" s="232"/>
    </row>
    <row r="8603" s="379" customFormat="1" customHeight="1" spans="6:7">
      <c r="F8603" s="385"/>
      <c r="G8603" s="232"/>
    </row>
    <row r="8604" s="379" customFormat="1" customHeight="1" spans="6:7">
      <c r="F8604" s="385"/>
      <c r="G8604" s="232"/>
    </row>
    <row r="8605" s="379" customFormat="1" customHeight="1" spans="6:7">
      <c r="F8605" s="385"/>
      <c r="G8605" s="232"/>
    </row>
    <row r="8606" s="379" customFormat="1" customHeight="1" spans="6:7">
      <c r="F8606" s="385"/>
      <c r="G8606" s="232"/>
    </row>
    <row r="8607" s="379" customFormat="1" customHeight="1" spans="6:7">
      <c r="F8607" s="385"/>
      <c r="G8607" s="232"/>
    </row>
    <row r="8608" s="379" customFormat="1" customHeight="1" spans="6:7">
      <c r="F8608" s="385"/>
      <c r="G8608" s="232"/>
    </row>
    <row r="8609" s="379" customFormat="1" customHeight="1" spans="6:7">
      <c r="F8609" s="385"/>
      <c r="G8609" s="232"/>
    </row>
    <row r="8610" s="379" customFormat="1" customHeight="1" spans="6:7">
      <c r="F8610" s="385"/>
      <c r="G8610" s="232"/>
    </row>
    <row r="8611" s="379" customFormat="1" customHeight="1" spans="6:7">
      <c r="F8611" s="385"/>
      <c r="G8611" s="232"/>
    </row>
    <row r="8612" s="379" customFormat="1" customHeight="1" spans="6:7">
      <c r="F8612" s="385"/>
      <c r="G8612" s="232"/>
    </row>
    <row r="8613" s="379" customFormat="1" customHeight="1" spans="6:7">
      <c r="F8613" s="385"/>
      <c r="G8613" s="232"/>
    </row>
    <row r="8614" s="379" customFormat="1" customHeight="1" spans="6:7">
      <c r="F8614" s="385"/>
      <c r="G8614" s="232"/>
    </row>
    <row r="8615" s="379" customFormat="1" customHeight="1" spans="6:7">
      <c r="F8615" s="385"/>
      <c r="G8615" s="232"/>
    </row>
    <row r="8616" s="379" customFormat="1" customHeight="1" spans="6:7">
      <c r="F8616" s="385"/>
      <c r="G8616" s="232"/>
    </row>
    <row r="8617" s="379" customFormat="1" customHeight="1" spans="6:7">
      <c r="F8617" s="385"/>
      <c r="G8617" s="232"/>
    </row>
    <row r="8618" s="379" customFormat="1" customHeight="1" spans="6:7">
      <c r="F8618" s="385"/>
      <c r="G8618" s="232"/>
    </row>
    <row r="8619" s="379" customFormat="1" customHeight="1" spans="6:7">
      <c r="F8619" s="385"/>
      <c r="G8619" s="232"/>
    </row>
    <row r="8620" s="379" customFormat="1" customHeight="1" spans="6:7">
      <c r="F8620" s="385"/>
      <c r="G8620" s="232"/>
    </row>
    <row r="8621" s="379" customFormat="1" customHeight="1" spans="6:7">
      <c r="F8621" s="385"/>
      <c r="G8621" s="232"/>
    </row>
    <row r="8622" s="379" customFormat="1" customHeight="1" spans="6:7">
      <c r="F8622" s="385"/>
      <c r="G8622" s="232"/>
    </row>
    <row r="8623" s="379" customFormat="1" customHeight="1" spans="6:7">
      <c r="F8623" s="385"/>
      <c r="G8623" s="232"/>
    </row>
    <row r="8624" s="379" customFormat="1" customHeight="1" spans="6:7">
      <c r="F8624" s="385"/>
      <c r="G8624" s="232"/>
    </row>
    <row r="8625" s="379" customFormat="1" customHeight="1" spans="6:7">
      <c r="F8625" s="385"/>
      <c r="G8625" s="232"/>
    </row>
    <row r="8626" s="379" customFormat="1" customHeight="1" spans="6:7">
      <c r="F8626" s="385"/>
      <c r="G8626" s="232"/>
    </row>
    <row r="8627" s="379" customFormat="1" customHeight="1" spans="6:7">
      <c r="F8627" s="385"/>
      <c r="G8627" s="232"/>
    </row>
    <row r="8628" s="379" customFormat="1" customHeight="1" spans="6:7">
      <c r="F8628" s="385"/>
      <c r="G8628" s="232"/>
    </row>
    <row r="8629" s="379" customFormat="1" customHeight="1" spans="6:7">
      <c r="F8629" s="385"/>
      <c r="G8629" s="232"/>
    </row>
    <row r="8630" s="379" customFormat="1" customHeight="1" spans="6:7">
      <c r="F8630" s="385"/>
      <c r="G8630" s="232"/>
    </row>
    <row r="8631" s="379" customFormat="1" customHeight="1" spans="6:7">
      <c r="F8631" s="385"/>
      <c r="G8631" s="232"/>
    </row>
    <row r="8632" s="379" customFormat="1" customHeight="1" spans="6:7">
      <c r="F8632" s="385"/>
      <c r="G8632" s="232"/>
    </row>
    <row r="8633" s="379" customFormat="1" customHeight="1" spans="6:7">
      <c r="F8633" s="385"/>
      <c r="G8633" s="232"/>
    </row>
    <row r="8634" s="379" customFormat="1" customHeight="1" spans="6:7">
      <c r="F8634" s="385"/>
      <c r="G8634" s="232"/>
    </row>
    <row r="8635" s="379" customFormat="1" customHeight="1" spans="6:7">
      <c r="F8635" s="385"/>
      <c r="G8635" s="232"/>
    </row>
    <row r="8636" s="379" customFormat="1" customHeight="1" spans="6:7">
      <c r="F8636" s="385"/>
      <c r="G8636" s="232"/>
    </row>
    <row r="8637" s="379" customFormat="1" customHeight="1" spans="6:7">
      <c r="F8637" s="385"/>
      <c r="G8637" s="232"/>
    </row>
    <row r="8638" s="379" customFormat="1" customHeight="1" spans="6:7">
      <c r="F8638" s="385"/>
      <c r="G8638" s="232"/>
    </row>
    <row r="8639" s="379" customFormat="1" customHeight="1" spans="6:7">
      <c r="F8639" s="385"/>
      <c r="G8639" s="232"/>
    </row>
    <row r="8640" s="379" customFormat="1" customHeight="1" spans="6:7">
      <c r="F8640" s="385"/>
      <c r="G8640" s="232"/>
    </row>
    <row r="8641" s="379" customFormat="1" customHeight="1" spans="6:7">
      <c r="F8641" s="385"/>
      <c r="G8641" s="232"/>
    </row>
    <row r="8642" s="379" customFormat="1" customHeight="1" spans="6:7">
      <c r="F8642" s="385"/>
      <c r="G8642" s="232"/>
    </row>
    <row r="8643" s="379" customFormat="1" customHeight="1" spans="6:7">
      <c r="F8643" s="385"/>
      <c r="G8643" s="232"/>
    </row>
    <row r="8644" s="379" customFormat="1" customHeight="1" spans="6:7">
      <c r="F8644" s="385"/>
      <c r="G8644" s="232"/>
    </row>
    <row r="8645" s="379" customFormat="1" customHeight="1" spans="6:7">
      <c r="F8645" s="385"/>
      <c r="G8645" s="232"/>
    </row>
    <row r="8646" s="379" customFormat="1" customHeight="1" spans="6:7">
      <c r="F8646" s="385"/>
      <c r="G8646" s="232"/>
    </row>
    <row r="8647" s="379" customFormat="1" customHeight="1" spans="6:7">
      <c r="F8647" s="385"/>
      <c r="G8647" s="232"/>
    </row>
    <row r="8648" s="379" customFormat="1" customHeight="1" spans="6:7">
      <c r="F8648" s="385"/>
      <c r="G8648" s="232"/>
    </row>
    <row r="8649" s="379" customFormat="1" customHeight="1" spans="6:7">
      <c r="F8649" s="385"/>
      <c r="G8649" s="232"/>
    </row>
    <row r="8650" s="379" customFormat="1" customHeight="1" spans="6:7">
      <c r="F8650" s="385"/>
      <c r="G8650" s="232"/>
    </row>
    <row r="8651" s="379" customFormat="1" customHeight="1" spans="6:7">
      <c r="F8651" s="385"/>
      <c r="G8651" s="232"/>
    </row>
    <row r="8652" s="379" customFormat="1" customHeight="1" spans="6:7">
      <c r="F8652" s="385"/>
      <c r="G8652" s="232"/>
    </row>
    <row r="8653" s="379" customFormat="1" customHeight="1" spans="6:7">
      <c r="F8653" s="385"/>
      <c r="G8653" s="232"/>
    </row>
    <row r="8654" s="379" customFormat="1" customHeight="1" spans="6:7">
      <c r="F8654" s="385"/>
      <c r="G8654" s="232"/>
    </row>
    <row r="8655" s="379" customFormat="1" customHeight="1" spans="6:7">
      <c r="F8655" s="385"/>
      <c r="G8655" s="232"/>
    </row>
    <row r="8656" s="379" customFormat="1" customHeight="1" spans="6:7">
      <c r="F8656" s="385"/>
      <c r="G8656" s="232"/>
    </row>
    <row r="8657" s="379" customFormat="1" customHeight="1" spans="6:7">
      <c r="F8657" s="385"/>
      <c r="G8657" s="232"/>
    </row>
    <row r="8658" s="379" customFormat="1" customHeight="1" spans="6:7">
      <c r="F8658" s="385"/>
      <c r="G8658" s="232"/>
    </row>
    <row r="8659" s="379" customFormat="1" customHeight="1" spans="6:7">
      <c r="F8659" s="385"/>
      <c r="G8659" s="232"/>
    </row>
    <row r="8660" s="379" customFormat="1" customHeight="1" spans="6:7">
      <c r="F8660" s="385"/>
      <c r="G8660" s="232"/>
    </row>
    <row r="8661" s="379" customFormat="1" customHeight="1" spans="6:7">
      <c r="F8661" s="385"/>
      <c r="G8661" s="232"/>
    </row>
    <row r="8662" s="379" customFormat="1" customHeight="1" spans="6:7">
      <c r="F8662" s="385"/>
      <c r="G8662" s="232"/>
    </row>
    <row r="8663" s="379" customFormat="1" customHeight="1" spans="6:7">
      <c r="F8663" s="385"/>
      <c r="G8663" s="232"/>
    </row>
    <row r="8664" s="379" customFormat="1" customHeight="1" spans="6:7">
      <c r="F8664" s="385"/>
      <c r="G8664" s="232"/>
    </row>
    <row r="8665" s="379" customFormat="1" customHeight="1" spans="6:7">
      <c r="F8665" s="385"/>
      <c r="G8665" s="232"/>
    </row>
    <row r="8666" s="379" customFormat="1" customHeight="1" spans="6:7">
      <c r="F8666" s="385"/>
      <c r="G8666" s="232"/>
    </row>
    <row r="8667" s="379" customFormat="1" customHeight="1" spans="6:7">
      <c r="F8667" s="385"/>
      <c r="G8667" s="232"/>
    </row>
    <row r="8668" s="379" customFormat="1" customHeight="1" spans="6:7">
      <c r="F8668" s="385"/>
      <c r="G8668" s="232"/>
    </row>
    <row r="8669" s="379" customFormat="1" customHeight="1" spans="6:7">
      <c r="F8669" s="385"/>
      <c r="G8669" s="232"/>
    </row>
    <row r="8670" s="379" customFormat="1" customHeight="1" spans="6:7">
      <c r="F8670" s="385"/>
      <c r="G8670" s="232"/>
    </row>
    <row r="8671" s="379" customFormat="1" customHeight="1" spans="6:7">
      <c r="F8671" s="385"/>
      <c r="G8671" s="232"/>
    </row>
    <row r="8672" s="379" customFormat="1" customHeight="1" spans="6:7">
      <c r="F8672" s="385"/>
      <c r="G8672" s="232"/>
    </row>
    <row r="8673" s="379" customFormat="1" customHeight="1" spans="6:7">
      <c r="F8673" s="385"/>
      <c r="G8673" s="232"/>
    </row>
    <row r="8674" s="379" customFormat="1" customHeight="1" spans="6:7">
      <c r="F8674" s="385"/>
      <c r="G8674" s="232"/>
    </row>
    <row r="8675" s="379" customFormat="1" customHeight="1" spans="6:7">
      <c r="F8675" s="385"/>
      <c r="G8675" s="232"/>
    </row>
    <row r="8676" s="379" customFormat="1" customHeight="1" spans="6:7">
      <c r="F8676" s="385"/>
      <c r="G8676" s="232"/>
    </row>
    <row r="8677" s="379" customFormat="1" customHeight="1" spans="6:7">
      <c r="F8677" s="385"/>
      <c r="G8677" s="232"/>
    </row>
    <row r="8678" s="379" customFormat="1" customHeight="1" spans="6:7">
      <c r="F8678" s="385"/>
      <c r="G8678" s="232"/>
    </row>
    <row r="8679" s="379" customFormat="1" customHeight="1" spans="6:7">
      <c r="F8679" s="385"/>
      <c r="G8679" s="232"/>
    </row>
    <row r="8680" s="379" customFormat="1" customHeight="1" spans="6:7">
      <c r="F8680" s="385"/>
      <c r="G8680" s="232"/>
    </row>
    <row r="8681" s="379" customFormat="1" customHeight="1" spans="6:7">
      <c r="F8681" s="385"/>
      <c r="G8681" s="232"/>
    </row>
    <row r="8682" s="379" customFormat="1" customHeight="1" spans="6:7">
      <c r="F8682" s="385"/>
      <c r="G8682" s="232"/>
    </row>
    <row r="8683" s="379" customFormat="1" customHeight="1" spans="6:7">
      <c r="F8683" s="385"/>
      <c r="G8683" s="232"/>
    </row>
    <row r="8684" s="379" customFormat="1" customHeight="1" spans="6:7">
      <c r="F8684" s="385"/>
      <c r="G8684" s="232"/>
    </row>
    <row r="8685" s="379" customFormat="1" customHeight="1" spans="6:7">
      <c r="F8685" s="385"/>
      <c r="G8685" s="232"/>
    </row>
    <row r="8686" s="379" customFormat="1" customHeight="1" spans="6:7">
      <c r="F8686" s="385"/>
      <c r="G8686" s="232"/>
    </row>
    <row r="8687" s="379" customFormat="1" customHeight="1" spans="6:7">
      <c r="F8687" s="385"/>
      <c r="G8687" s="232"/>
    </row>
    <row r="8688" s="379" customFormat="1" customHeight="1" spans="6:7">
      <c r="F8688" s="385"/>
      <c r="G8688" s="232"/>
    </row>
    <row r="8689" s="379" customFormat="1" customHeight="1" spans="6:7">
      <c r="F8689" s="385"/>
      <c r="G8689" s="232"/>
    </row>
    <row r="8690" s="379" customFormat="1" customHeight="1" spans="6:7">
      <c r="F8690" s="385"/>
      <c r="G8690" s="232"/>
    </row>
    <row r="8691" s="379" customFormat="1" customHeight="1" spans="6:7">
      <c r="F8691" s="385"/>
      <c r="G8691" s="232"/>
    </row>
    <row r="8692" s="379" customFormat="1" customHeight="1" spans="6:7">
      <c r="F8692" s="385"/>
      <c r="G8692" s="232"/>
    </row>
    <row r="8693" s="379" customFormat="1" customHeight="1" spans="6:7">
      <c r="F8693" s="385"/>
      <c r="G8693" s="232"/>
    </row>
    <row r="8694" s="379" customFormat="1" customHeight="1" spans="6:7">
      <c r="F8694" s="385"/>
      <c r="G8694" s="232"/>
    </row>
    <row r="8695" s="379" customFormat="1" customHeight="1" spans="6:7">
      <c r="F8695" s="385"/>
      <c r="G8695" s="232"/>
    </row>
    <row r="8696" s="379" customFormat="1" customHeight="1" spans="6:7">
      <c r="F8696" s="385"/>
      <c r="G8696" s="232"/>
    </row>
    <row r="8697" s="379" customFormat="1" customHeight="1" spans="6:7">
      <c r="F8697" s="385"/>
      <c r="G8697" s="232"/>
    </row>
    <row r="8698" s="379" customFormat="1" customHeight="1" spans="6:7">
      <c r="F8698" s="385"/>
      <c r="G8698" s="232"/>
    </row>
    <row r="8699" s="379" customFormat="1" customHeight="1" spans="6:7">
      <c r="F8699" s="385"/>
      <c r="G8699" s="232"/>
    </row>
    <row r="8700" s="379" customFormat="1" customHeight="1" spans="6:7">
      <c r="F8700" s="385"/>
      <c r="G8700" s="232"/>
    </row>
    <row r="8701" s="379" customFormat="1" customHeight="1" spans="6:7">
      <c r="F8701" s="385"/>
      <c r="G8701" s="232"/>
    </row>
    <row r="8702" s="379" customFormat="1" customHeight="1" spans="6:7">
      <c r="F8702" s="385"/>
      <c r="G8702" s="232"/>
    </row>
    <row r="8703" s="379" customFormat="1" customHeight="1" spans="6:7">
      <c r="F8703" s="385"/>
      <c r="G8703" s="232"/>
    </row>
    <row r="8704" s="379" customFormat="1" customHeight="1" spans="6:7">
      <c r="F8704" s="385"/>
      <c r="G8704" s="232"/>
    </row>
    <row r="8705" s="379" customFormat="1" customHeight="1" spans="6:7">
      <c r="F8705" s="385"/>
      <c r="G8705" s="232"/>
    </row>
    <row r="8706" s="379" customFormat="1" customHeight="1" spans="6:7">
      <c r="F8706" s="385"/>
      <c r="G8706" s="232"/>
    </row>
    <row r="8707" s="379" customFormat="1" customHeight="1" spans="6:7">
      <c r="F8707" s="385"/>
      <c r="G8707" s="232"/>
    </row>
    <row r="8708" s="379" customFormat="1" customHeight="1" spans="6:7">
      <c r="F8708" s="385"/>
      <c r="G8708" s="232"/>
    </row>
    <row r="8709" s="379" customFormat="1" customHeight="1" spans="6:7">
      <c r="F8709" s="385"/>
      <c r="G8709" s="232"/>
    </row>
    <row r="8710" s="379" customFormat="1" customHeight="1" spans="6:7">
      <c r="F8710" s="385"/>
      <c r="G8710" s="232"/>
    </row>
    <row r="8711" s="379" customFormat="1" customHeight="1" spans="6:7">
      <c r="F8711" s="385"/>
      <c r="G8711" s="232"/>
    </row>
    <row r="8712" s="379" customFormat="1" customHeight="1" spans="6:7">
      <c r="F8712" s="385"/>
      <c r="G8712" s="232"/>
    </row>
    <row r="8713" s="379" customFormat="1" customHeight="1" spans="6:7">
      <c r="F8713" s="385"/>
      <c r="G8713" s="232"/>
    </row>
    <row r="8714" s="379" customFormat="1" customHeight="1" spans="6:7">
      <c r="F8714" s="385"/>
      <c r="G8714" s="232"/>
    </row>
    <row r="8715" s="379" customFormat="1" customHeight="1" spans="6:7">
      <c r="F8715" s="385"/>
      <c r="G8715" s="232"/>
    </row>
    <row r="8716" s="379" customFormat="1" customHeight="1" spans="6:7">
      <c r="F8716" s="385"/>
      <c r="G8716" s="232"/>
    </row>
    <row r="8717" s="379" customFormat="1" customHeight="1" spans="6:7">
      <c r="F8717" s="385"/>
      <c r="G8717" s="232"/>
    </row>
    <row r="8718" s="379" customFormat="1" customHeight="1" spans="6:7">
      <c r="F8718" s="385"/>
      <c r="G8718" s="232"/>
    </row>
    <row r="8719" s="379" customFormat="1" customHeight="1" spans="6:7">
      <c r="F8719" s="385"/>
      <c r="G8719" s="232"/>
    </row>
    <row r="8720" s="379" customFormat="1" customHeight="1" spans="6:7">
      <c r="F8720" s="385"/>
      <c r="G8720" s="232"/>
    </row>
    <row r="8721" s="379" customFormat="1" customHeight="1" spans="6:7">
      <c r="F8721" s="385"/>
      <c r="G8721" s="232"/>
    </row>
    <row r="8722" s="379" customFormat="1" customHeight="1" spans="6:7">
      <c r="F8722" s="385"/>
      <c r="G8722" s="232"/>
    </row>
    <row r="8723" s="379" customFormat="1" customHeight="1" spans="6:7">
      <c r="F8723" s="385"/>
      <c r="G8723" s="232"/>
    </row>
    <row r="8724" s="379" customFormat="1" customHeight="1" spans="6:7">
      <c r="F8724" s="385"/>
      <c r="G8724" s="232"/>
    </row>
    <row r="8725" s="379" customFormat="1" customHeight="1" spans="6:7">
      <c r="F8725" s="385"/>
      <c r="G8725" s="232"/>
    </row>
    <row r="8726" s="379" customFormat="1" customHeight="1" spans="6:7">
      <c r="F8726" s="385"/>
      <c r="G8726" s="232"/>
    </row>
    <row r="8727" s="379" customFormat="1" customHeight="1" spans="6:7">
      <c r="F8727" s="385"/>
      <c r="G8727" s="232"/>
    </row>
    <row r="8728" s="379" customFormat="1" customHeight="1" spans="6:7">
      <c r="F8728" s="385"/>
      <c r="G8728" s="232"/>
    </row>
    <row r="8729" s="379" customFormat="1" customHeight="1" spans="6:7">
      <c r="F8729" s="385"/>
      <c r="G8729" s="232"/>
    </row>
    <row r="8730" s="379" customFormat="1" customHeight="1" spans="6:7">
      <c r="F8730" s="385"/>
      <c r="G8730" s="232"/>
    </row>
    <row r="8731" s="379" customFormat="1" customHeight="1" spans="6:7">
      <c r="F8731" s="385"/>
      <c r="G8731" s="232"/>
    </row>
    <row r="8732" s="379" customFormat="1" customHeight="1" spans="6:7">
      <c r="F8732" s="385"/>
      <c r="G8732" s="232"/>
    </row>
    <row r="8733" s="379" customFormat="1" customHeight="1" spans="6:7">
      <c r="F8733" s="385"/>
      <c r="G8733" s="232"/>
    </row>
    <row r="8734" s="379" customFormat="1" customHeight="1" spans="6:7">
      <c r="F8734" s="385"/>
      <c r="G8734" s="232"/>
    </row>
    <row r="8735" s="379" customFormat="1" customHeight="1" spans="6:7">
      <c r="F8735" s="385"/>
      <c r="G8735" s="232"/>
    </row>
    <row r="8736" s="379" customFormat="1" customHeight="1" spans="6:7">
      <c r="F8736" s="385"/>
      <c r="G8736" s="232"/>
    </row>
    <row r="8737" s="379" customFormat="1" customHeight="1" spans="6:7">
      <c r="F8737" s="385"/>
      <c r="G8737" s="232"/>
    </row>
    <row r="8738" s="379" customFormat="1" customHeight="1" spans="6:7">
      <c r="F8738" s="385"/>
      <c r="G8738" s="232"/>
    </row>
    <row r="8739" s="379" customFormat="1" customHeight="1" spans="6:7">
      <c r="F8739" s="385"/>
      <c r="G8739" s="232"/>
    </row>
    <row r="8740" s="379" customFormat="1" customHeight="1" spans="6:7">
      <c r="F8740" s="385"/>
      <c r="G8740" s="232"/>
    </row>
    <row r="8741" s="379" customFormat="1" customHeight="1" spans="6:7">
      <c r="F8741" s="385"/>
      <c r="G8741" s="232"/>
    </row>
    <row r="8742" s="379" customFormat="1" customHeight="1" spans="6:7">
      <c r="F8742" s="385"/>
      <c r="G8742" s="232"/>
    </row>
    <row r="8743" s="379" customFormat="1" customHeight="1" spans="6:7">
      <c r="F8743" s="385"/>
      <c r="G8743" s="232"/>
    </row>
    <row r="8744" s="379" customFormat="1" customHeight="1" spans="6:7">
      <c r="F8744" s="385"/>
      <c r="G8744" s="232"/>
    </row>
    <row r="8745" s="379" customFormat="1" customHeight="1" spans="6:7">
      <c r="F8745" s="385"/>
      <c r="G8745" s="232"/>
    </row>
    <row r="8746" s="379" customFormat="1" customHeight="1" spans="6:7">
      <c r="F8746" s="385"/>
      <c r="G8746" s="232"/>
    </row>
    <row r="8747" s="379" customFormat="1" customHeight="1" spans="6:7">
      <c r="F8747" s="385"/>
      <c r="G8747" s="232"/>
    </row>
    <row r="8748" s="379" customFormat="1" customHeight="1" spans="6:7">
      <c r="F8748" s="385"/>
      <c r="G8748" s="232"/>
    </row>
    <row r="8749" s="379" customFormat="1" customHeight="1" spans="6:7">
      <c r="F8749" s="385"/>
      <c r="G8749" s="232"/>
    </row>
    <row r="8750" s="379" customFormat="1" customHeight="1" spans="6:7">
      <c r="F8750" s="385"/>
      <c r="G8750" s="232"/>
    </row>
    <row r="8751" s="379" customFormat="1" customHeight="1" spans="6:7">
      <c r="F8751" s="385"/>
      <c r="G8751" s="232"/>
    </row>
    <row r="8752" s="379" customFormat="1" customHeight="1" spans="6:7">
      <c r="F8752" s="385"/>
      <c r="G8752" s="232"/>
    </row>
    <row r="8753" s="379" customFormat="1" customHeight="1" spans="6:7">
      <c r="F8753" s="385"/>
      <c r="G8753" s="232"/>
    </row>
    <row r="8754" s="379" customFormat="1" customHeight="1" spans="6:7">
      <c r="F8754" s="385"/>
      <c r="G8754" s="232"/>
    </row>
    <row r="8755" s="379" customFormat="1" customHeight="1" spans="6:7">
      <c r="F8755" s="385"/>
      <c r="G8755" s="232"/>
    </row>
    <row r="8756" s="379" customFormat="1" customHeight="1" spans="6:7">
      <c r="F8756" s="385"/>
      <c r="G8756" s="232"/>
    </row>
    <row r="8757" s="379" customFormat="1" customHeight="1" spans="6:7">
      <c r="F8757" s="385"/>
      <c r="G8757" s="232"/>
    </row>
    <row r="8758" s="379" customFormat="1" customHeight="1" spans="6:7">
      <c r="F8758" s="385"/>
      <c r="G8758" s="232"/>
    </row>
    <row r="8759" s="379" customFormat="1" customHeight="1" spans="6:7">
      <c r="F8759" s="385"/>
      <c r="G8759" s="232"/>
    </row>
    <row r="8760" s="379" customFormat="1" customHeight="1" spans="6:7">
      <c r="F8760" s="385"/>
      <c r="G8760" s="232"/>
    </row>
    <row r="8761" s="379" customFormat="1" customHeight="1" spans="6:7">
      <c r="F8761" s="385"/>
      <c r="G8761" s="232"/>
    </row>
    <row r="8762" s="379" customFormat="1" customHeight="1" spans="6:7">
      <c r="F8762" s="385"/>
      <c r="G8762" s="232"/>
    </row>
    <row r="8763" s="379" customFormat="1" customHeight="1" spans="6:7">
      <c r="F8763" s="385"/>
      <c r="G8763" s="232"/>
    </row>
    <row r="8764" s="379" customFormat="1" customHeight="1" spans="6:7">
      <c r="F8764" s="385"/>
      <c r="G8764" s="232"/>
    </row>
    <row r="8765" s="379" customFormat="1" customHeight="1" spans="6:7">
      <c r="F8765" s="385"/>
      <c r="G8765" s="232"/>
    </row>
    <row r="8766" s="379" customFormat="1" customHeight="1" spans="6:7">
      <c r="F8766" s="385"/>
      <c r="G8766" s="232"/>
    </row>
    <row r="8767" s="379" customFormat="1" customHeight="1" spans="6:7">
      <c r="F8767" s="385"/>
      <c r="G8767" s="232"/>
    </row>
    <row r="8768" s="379" customFormat="1" customHeight="1" spans="6:7">
      <c r="F8768" s="385"/>
      <c r="G8768" s="232"/>
    </row>
    <row r="8769" s="379" customFormat="1" customHeight="1" spans="6:7">
      <c r="F8769" s="385"/>
      <c r="G8769" s="232"/>
    </row>
    <row r="8770" s="379" customFormat="1" customHeight="1" spans="6:7">
      <c r="F8770" s="385"/>
      <c r="G8770" s="232"/>
    </row>
    <row r="8771" s="379" customFormat="1" customHeight="1" spans="6:7">
      <c r="F8771" s="385"/>
      <c r="G8771" s="232"/>
    </row>
    <row r="8772" s="379" customFormat="1" customHeight="1" spans="6:7">
      <c r="F8772" s="385"/>
      <c r="G8772" s="232"/>
    </row>
    <row r="8773" s="379" customFormat="1" customHeight="1" spans="6:7">
      <c r="F8773" s="385"/>
      <c r="G8773" s="232"/>
    </row>
    <row r="8774" s="379" customFormat="1" customHeight="1" spans="6:7">
      <c r="F8774" s="385"/>
      <c r="G8774" s="232"/>
    </row>
    <row r="8775" s="379" customFormat="1" customHeight="1" spans="6:7">
      <c r="F8775" s="385"/>
      <c r="G8775" s="232"/>
    </row>
    <row r="8776" s="379" customFormat="1" customHeight="1" spans="6:7">
      <c r="F8776" s="385"/>
      <c r="G8776" s="232"/>
    </row>
    <row r="8777" s="379" customFormat="1" customHeight="1" spans="6:7">
      <c r="F8777" s="385"/>
      <c r="G8777" s="232"/>
    </row>
    <row r="8778" s="379" customFormat="1" customHeight="1" spans="6:7">
      <c r="F8778" s="385"/>
      <c r="G8778" s="232"/>
    </row>
    <row r="8779" s="379" customFormat="1" customHeight="1" spans="6:7">
      <c r="F8779" s="385"/>
      <c r="G8779" s="232"/>
    </row>
    <row r="8780" s="379" customFormat="1" customHeight="1" spans="6:7">
      <c r="F8780" s="385"/>
      <c r="G8780" s="232"/>
    </row>
    <row r="8781" s="379" customFormat="1" customHeight="1" spans="6:7">
      <c r="F8781" s="385"/>
      <c r="G8781" s="232"/>
    </row>
    <row r="8782" s="379" customFormat="1" customHeight="1" spans="6:7">
      <c r="F8782" s="385"/>
      <c r="G8782" s="232"/>
    </row>
    <row r="8783" s="379" customFormat="1" customHeight="1" spans="6:7">
      <c r="F8783" s="385"/>
      <c r="G8783" s="232"/>
    </row>
    <row r="8784" s="379" customFormat="1" customHeight="1" spans="6:7">
      <c r="F8784" s="385"/>
      <c r="G8784" s="232"/>
    </row>
    <row r="8785" s="379" customFormat="1" customHeight="1" spans="6:7">
      <c r="F8785" s="385"/>
      <c r="G8785" s="232"/>
    </row>
    <row r="8786" s="379" customFormat="1" customHeight="1" spans="6:7">
      <c r="F8786" s="385"/>
      <c r="G8786" s="232"/>
    </row>
    <row r="8787" s="379" customFormat="1" customHeight="1" spans="6:7">
      <c r="F8787" s="385"/>
      <c r="G8787" s="232"/>
    </row>
    <row r="8788" s="379" customFormat="1" customHeight="1" spans="6:7">
      <c r="F8788" s="385"/>
      <c r="G8788" s="232"/>
    </row>
    <row r="8789" s="379" customFormat="1" customHeight="1" spans="6:7">
      <c r="F8789" s="385"/>
      <c r="G8789" s="232"/>
    </row>
    <row r="8790" s="379" customFormat="1" customHeight="1" spans="6:7">
      <c r="F8790" s="385"/>
      <c r="G8790" s="232"/>
    </row>
    <row r="8791" s="379" customFormat="1" customHeight="1" spans="6:7">
      <c r="F8791" s="385"/>
      <c r="G8791" s="232"/>
    </row>
    <row r="8792" s="379" customFormat="1" customHeight="1" spans="6:7">
      <c r="F8792" s="385"/>
      <c r="G8792" s="232"/>
    </row>
    <row r="8793" s="379" customFormat="1" customHeight="1" spans="6:7">
      <c r="F8793" s="385"/>
      <c r="G8793" s="232"/>
    </row>
    <row r="8794" s="379" customFormat="1" customHeight="1" spans="6:7">
      <c r="F8794" s="385"/>
      <c r="G8794" s="232"/>
    </row>
    <row r="8795" s="379" customFormat="1" customHeight="1" spans="6:7">
      <c r="F8795" s="385"/>
      <c r="G8795" s="232"/>
    </row>
    <row r="8796" s="379" customFormat="1" customHeight="1" spans="6:7">
      <c r="F8796" s="385"/>
      <c r="G8796" s="232"/>
    </row>
    <row r="8797" s="379" customFormat="1" customHeight="1" spans="6:7">
      <c r="F8797" s="385"/>
      <c r="G8797" s="232"/>
    </row>
    <row r="8798" s="379" customFormat="1" customHeight="1" spans="6:7">
      <c r="F8798" s="385"/>
      <c r="G8798" s="232"/>
    </row>
    <row r="8799" s="379" customFormat="1" customHeight="1" spans="6:7">
      <c r="F8799" s="385"/>
      <c r="G8799" s="232"/>
    </row>
    <row r="8800" s="379" customFormat="1" customHeight="1" spans="6:7">
      <c r="F8800" s="385"/>
      <c r="G8800" s="232"/>
    </row>
    <row r="8801" s="379" customFormat="1" customHeight="1" spans="6:7">
      <c r="F8801" s="385"/>
      <c r="G8801" s="232"/>
    </row>
    <row r="8802" s="379" customFormat="1" customHeight="1" spans="6:7">
      <c r="F8802" s="385"/>
      <c r="G8802" s="232"/>
    </row>
    <row r="8803" s="379" customFormat="1" customHeight="1" spans="6:7">
      <c r="F8803" s="385"/>
      <c r="G8803" s="232"/>
    </row>
    <row r="8804" s="379" customFormat="1" customHeight="1" spans="6:7">
      <c r="F8804" s="385"/>
      <c r="G8804" s="232"/>
    </row>
    <row r="8805" s="379" customFormat="1" customHeight="1" spans="6:7">
      <c r="F8805" s="385"/>
      <c r="G8805" s="232"/>
    </row>
    <row r="8806" s="379" customFormat="1" customHeight="1" spans="6:7">
      <c r="F8806" s="385"/>
      <c r="G8806" s="232"/>
    </row>
    <row r="8807" s="379" customFormat="1" customHeight="1" spans="6:7">
      <c r="F8807" s="385"/>
      <c r="G8807" s="232"/>
    </row>
    <row r="8808" s="379" customFormat="1" customHeight="1" spans="6:7">
      <c r="F8808" s="385"/>
      <c r="G8808" s="232"/>
    </row>
    <row r="8809" s="379" customFormat="1" customHeight="1" spans="6:7">
      <c r="F8809" s="385"/>
      <c r="G8809" s="232"/>
    </row>
    <row r="8810" s="379" customFormat="1" customHeight="1" spans="6:7">
      <c r="F8810" s="385"/>
      <c r="G8810" s="232"/>
    </row>
    <row r="8811" s="379" customFormat="1" customHeight="1" spans="6:7">
      <c r="F8811" s="385"/>
      <c r="G8811" s="232"/>
    </row>
    <row r="8812" s="379" customFormat="1" customHeight="1" spans="6:7">
      <c r="F8812" s="385"/>
      <c r="G8812" s="232"/>
    </row>
    <row r="8813" s="379" customFormat="1" customHeight="1" spans="6:7">
      <c r="F8813" s="385"/>
      <c r="G8813" s="232"/>
    </row>
    <row r="8814" s="379" customFormat="1" customHeight="1" spans="6:7">
      <c r="F8814" s="385"/>
      <c r="G8814" s="232"/>
    </row>
    <row r="8815" s="379" customFormat="1" customHeight="1" spans="6:7">
      <c r="F8815" s="385"/>
      <c r="G8815" s="232"/>
    </row>
    <row r="8816" s="379" customFormat="1" customHeight="1" spans="6:7">
      <c r="F8816" s="385"/>
      <c r="G8816" s="232"/>
    </row>
    <row r="8817" s="379" customFormat="1" customHeight="1" spans="6:7">
      <c r="F8817" s="385"/>
      <c r="G8817" s="232"/>
    </row>
    <row r="8818" s="379" customFormat="1" customHeight="1" spans="6:7">
      <c r="F8818" s="385"/>
      <c r="G8818" s="232"/>
    </row>
    <row r="8819" s="379" customFormat="1" customHeight="1" spans="6:7">
      <c r="F8819" s="385"/>
      <c r="G8819" s="232"/>
    </row>
    <row r="8820" s="379" customFormat="1" customHeight="1" spans="6:7">
      <c r="F8820" s="385"/>
      <c r="G8820" s="232"/>
    </row>
    <row r="8821" s="379" customFormat="1" customHeight="1" spans="6:7">
      <c r="F8821" s="385"/>
      <c r="G8821" s="232"/>
    </row>
    <row r="8822" s="379" customFormat="1" customHeight="1" spans="6:7">
      <c r="F8822" s="385"/>
      <c r="G8822" s="232"/>
    </row>
    <row r="8823" s="379" customFormat="1" customHeight="1" spans="6:7">
      <c r="F8823" s="385"/>
      <c r="G8823" s="232"/>
    </row>
    <row r="8824" s="379" customFormat="1" customHeight="1" spans="6:7">
      <c r="F8824" s="385"/>
      <c r="G8824" s="232"/>
    </row>
    <row r="8825" s="379" customFormat="1" customHeight="1" spans="6:7">
      <c r="F8825" s="385"/>
      <c r="G8825" s="232"/>
    </row>
    <row r="8826" s="379" customFormat="1" customHeight="1" spans="6:7">
      <c r="F8826" s="385"/>
      <c r="G8826" s="232"/>
    </row>
    <row r="8827" s="379" customFormat="1" customHeight="1" spans="6:7">
      <c r="F8827" s="385"/>
      <c r="G8827" s="232"/>
    </row>
    <row r="8828" s="379" customFormat="1" customHeight="1" spans="6:7">
      <c r="F8828" s="385"/>
      <c r="G8828" s="232"/>
    </row>
    <row r="8829" s="379" customFormat="1" customHeight="1" spans="6:7">
      <c r="F8829" s="385"/>
      <c r="G8829" s="232"/>
    </row>
    <row r="8830" s="379" customFormat="1" customHeight="1" spans="6:7">
      <c r="F8830" s="385"/>
      <c r="G8830" s="232"/>
    </row>
    <row r="8831" s="379" customFormat="1" customHeight="1" spans="6:7">
      <c r="F8831" s="385"/>
      <c r="G8831" s="232"/>
    </row>
    <row r="8832" s="379" customFormat="1" customHeight="1" spans="6:7">
      <c r="F8832" s="385"/>
      <c r="G8832" s="232"/>
    </row>
    <row r="8833" s="379" customFormat="1" customHeight="1" spans="6:7">
      <c r="F8833" s="385"/>
      <c r="G8833" s="232"/>
    </row>
    <row r="8834" s="379" customFormat="1" customHeight="1" spans="6:7">
      <c r="F8834" s="385"/>
      <c r="G8834" s="232"/>
    </row>
    <row r="8835" s="379" customFormat="1" customHeight="1" spans="6:7">
      <c r="F8835" s="385"/>
      <c r="G8835" s="232"/>
    </row>
    <row r="8836" s="379" customFormat="1" customHeight="1" spans="6:7">
      <c r="F8836" s="385"/>
      <c r="G8836" s="232"/>
    </row>
    <row r="8837" s="379" customFormat="1" customHeight="1" spans="6:7">
      <c r="F8837" s="385"/>
      <c r="G8837" s="232"/>
    </row>
    <row r="8838" s="379" customFormat="1" customHeight="1" spans="6:7">
      <c r="F8838" s="385"/>
      <c r="G8838" s="232"/>
    </row>
    <row r="8839" s="379" customFormat="1" customHeight="1" spans="6:7">
      <c r="F8839" s="385"/>
      <c r="G8839" s="232"/>
    </row>
    <row r="8840" s="379" customFormat="1" customHeight="1" spans="6:7">
      <c r="F8840" s="385"/>
      <c r="G8840" s="232"/>
    </row>
    <row r="8841" s="379" customFormat="1" customHeight="1" spans="6:7">
      <c r="F8841" s="385"/>
      <c r="G8841" s="232"/>
    </row>
    <row r="8842" s="379" customFormat="1" customHeight="1" spans="6:7">
      <c r="F8842" s="385"/>
      <c r="G8842" s="232"/>
    </row>
    <row r="8843" s="379" customFormat="1" customHeight="1" spans="6:7">
      <c r="F8843" s="385"/>
      <c r="G8843" s="232"/>
    </row>
    <row r="8844" s="379" customFormat="1" customHeight="1" spans="6:7">
      <c r="F8844" s="385"/>
      <c r="G8844" s="232"/>
    </row>
    <row r="8845" s="379" customFormat="1" customHeight="1" spans="6:7">
      <c r="F8845" s="385"/>
      <c r="G8845" s="232"/>
    </row>
    <row r="8846" s="379" customFormat="1" customHeight="1" spans="6:7">
      <c r="F8846" s="385"/>
      <c r="G8846" s="232"/>
    </row>
    <row r="8847" s="379" customFormat="1" customHeight="1" spans="6:7">
      <c r="F8847" s="385"/>
      <c r="G8847" s="232"/>
    </row>
    <row r="8848" s="379" customFormat="1" customHeight="1" spans="6:7">
      <c r="F8848" s="385"/>
      <c r="G8848" s="232"/>
    </row>
    <row r="8849" s="379" customFormat="1" customHeight="1" spans="6:7">
      <c r="F8849" s="385"/>
      <c r="G8849" s="232"/>
    </row>
    <row r="8850" s="379" customFormat="1" customHeight="1" spans="6:7">
      <c r="F8850" s="385"/>
      <c r="G8850" s="232"/>
    </row>
    <row r="8851" s="379" customFormat="1" customHeight="1" spans="6:7">
      <c r="F8851" s="385"/>
      <c r="G8851" s="232"/>
    </row>
    <row r="8852" s="379" customFormat="1" customHeight="1" spans="6:7">
      <c r="F8852" s="385"/>
      <c r="G8852" s="232"/>
    </row>
    <row r="8853" s="379" customFormat="1" customHeight="1" spans="6:7">
      <c r="F8853" s="385"/>
      <c r="G8853" s="232"/>
    </row>
    <row r="8854" s="379" customFormat="1" customHeight="1" spans="6:7">
      <c r="F8854" s="385"/>
      <c r="G8854" s="232"/>
    </row>
    <row r="8855" s="379" customFormat="1" customHeight="1" spans="6:7">
      <c r="F8855" s="385"/>
      <c r="G8855" s="232"/>
    </row>
    <row r="8856" s="379" customFormat="1" customHeight="1" spans="6:7">
      <c r="F8856" s="385"/>
      <c r="G8856" s="232"/>
    </row>
    <row r="8857" s="379" customFormat="1" customHeight="1" spans="6:7">
      <c r="F8857" s="385"/>
      <c r="G8857" s="232"/>
    </row>
    <row r="8858" s="379" customFormat="1" customHeight="1" spans="6:7">
      <c r="F8858" s="385"/>
      <c r="G8858" s="232"/>
    </row>
    <row r="8859" s="379" customFormat="1" customHeight="1" spans="6:7">
      <c r="F8859" s="385"/>
      <c r="G8859" s="232"/>
    </row>
    <row r="8860" s="379" customFormat="1" customHeight="1" spans="6:7">
      <c r="F8860" s="385"/>
      <c r="G8860" s="232"/>
    </row>
    <row r="8861" s="379" customFormat="1" customHeight="1" spans="6:7">
      <c r="F8861" s="385"/>
      <c r="G8861" s="232"/>
    </row>
    <row r="8862" s="379" customFormat="1" customHeight="1" spans="6:7">
      <c r="F8862" s="385"/>
      <c r="G8862" s="232"/>
    </row>
    <row r="8863" s="379" customFormat="1" customHeight="1" spans="6:7">
      <c r="F8863" s="385"/>
      <c r="G8863" s="232"/>
    </row>
    <row r="8864" s="379" customFormat="1" customHeight="1" spans="6:7">
      <c r="F8864" s="385"/>
      <c r="G8864" s="232"/>
    </row>
    <row r="8865" s="379" customFormat="1" customHeight="1" spans="6:7">
      <c r="F8865" s="385"/>
      <c r="G8865" s="232"/>
    </row>
    <row r="8866" s="379" customFormat="1" customHeight="1" spans="6:7">
      <c r="F8866" s="385"/>
      <c r="G8866" s="232"/>
    </row>
    <row r="8867" s="379" customFormat="1" customHeight="1" spans="6:7">
      <c r="F8867" s="385"/>
      <c r="G8867" s="232"/>
    </row>
    <row r="8868" s="379" customFormat="1" customHeight="1" spans="6:7">
      <c r="F8868" s="385"/>
      <c r="G8868" s="232"/>
    </row>
    <row r="8869" s="379" customFormat="1" customHeight="1" spans="6:7">
      <c r="F8869" s="385"/>
      <c r="G8869" s="232"/>
    </row>
    <row r="8870" s="379" customFormat="1" customHeight="1" spans="6:7">
      <c r="F8870" s="385"/>
      <c r="G8870" s="232"/>
    </row>
    <row r="8871" s="379" customFormat="1" customHeight="1" spans="6:7">
      <c r="F8871" s="385"/>
      <c r="G8871" s="232"/>
    </row>
    <row r="8872" s="379" customFormat="1" customHeight="1" spans="6:7">
      <c r="F8872" s="385"/>
      <c r="G8872" s="232"/>
    </row>
    <row r="8873" s="379" customFormat="1" customHeight="1" spans="6:7">
      <c r="F8873" s="385"/>
      <c r="G8873" s="232"/>
    </row>
    <row r="8874" s="379" customFormat="1" customHeight="1" spans="6:7">
      <c r="F8874" s="385"/>
      <c r="G8874" s="232"/>
    </row>
    <row r="8875" s="379" customFormat="1" customHeight="1" spans="6:7">
      <c r="F8875" s="385"/>
      <c r="G8875" s="232"/>
    </row>
    <row r="8876" s="379" customFormat="1" customHeight="1" spans="6:7">
      <c r="F8876" s="385"/>
      <c r="G8876" s="232"/>
    </row>
    <row r="8877" s="379" customFormat="1" customHeight="1" spans="6:7">
      <c r="F8877" s="385"/>
      <c r="G8877" s="232"/>
    </row>
    <row r="8878" s="379" customFormat="1" customHeight="1" spans="6:7">
      <c r="F8878" s="385"/>
      <c r="G8878" s="232"/>
    </row>
    <row r="8879" s="379" customFormat="1" customHeight="1" spans="6:7">
      <c r="F8879" s="385"/>
      <c r="G8879" s="232"/>
    </row>
    <row r="8880" s="379" customFormat="1" customHeight="1" spans="6:7">
      <c r="F8880" s="385"/>
      <c r="G8880" s="232"/>
    </row>
    <row r="8881" s="379" customFormat="1" customHeight="1" spans="6:7">
      <c r="F8881" s="385"/>
      <c r="G8881" s="232"/>
    </row>
    <row r="8882" s="379" customFormat="1" customHeight="1" spans="6:7">
      <c r="F8882" s="385"/>
      <c r="G8882" s="232"/>
    </row>
    <row r="8883" s="379" customFormat="1" customHeight="1" spans="6:7">
      <c r="F8883" s="385"/>
      <c r="G8883" s="232"/>
    </row>
    <row r="8884" s="379" customFormat="1" customHeight="1" spans="6:7">
      <c r="F8884" s="385"/>
      <c r="G8884" s="232"/>
    </row>
    <row r="8885" s="379" customFormat="1" customHeight="1" spans="6:7">
      <c r="F8885" s="385"/>
      <c r="G8885" s="232"/>
    </row>
    <row r="8886" s="379" customFormat="1" customHeight="1" spans="6:7">
      <c r="F8886" s="385"/>
      <c r="G8886" s="232"/>
    </row>
    <row r="8887" s="379" customFormat="1" customHeight="1" spans="6:7">
      <c r="F8887" s="385"/>
      <c r="G8887" s="232"/>
    </row>
    <row r="8888" s="379" customFormat="1" customHeight="1" spans="6:7">
      <c r="F8888" s="385"/>
      <c r="G8888" s="232"/>
    </row>
    <row r="8889" s="379" customFormat="1" customHeight="1" spans="6:7">
      <c r="F8889" s="385"/>
      <c r="G8889" s="232"/>
    </row>
    <row r="8890" s="379" customFormat="1" customHeight="1" spans="6:7">
      <c r="F8890" s="385"/>
      <c r="G8890" s="232"/>
    </row>
    <row r="8891" s="379" customFormat="1" customHeight="1" spans="6:7">
      <c r="F8891" s="385"/>
      <c r="G8891" s="232"/>
    </row>
    <row r="8892" s="379" customFormat="1" customHeight="1" spans="6:7">
      <c r="F8892" s="385"/>
      <c r="G8892" s="232"/>
    </row>
    <row r="8893" s="379" customFormat="1" customHeight="1" spans="6:7">
      <c r="F8893" s="385"/>
      <c r="G8893" s="232"/>
    </row>
    <row r="8894" s="379" customFormat="1" customHeight="1" spans="6:7">
      <c r="F8894" s="385"/>
      <c r="G8894" s="232"/>
    </row>
    <row r="8895" s="379" customFormat="1" customHeight="1" spans="6:7">
      <c r="F8895" s="385"/>
      <c r="G8895" s="232"/>
    </row>
    <row r="8896" s="379" customFormat="1" customHeight="1" spans="6:7">
      <c r="F8896" s="385"/>
      <c r="G8896" s="232"/>
    </row>
    <row r="8897" s="379" customFormat="1" customHeight="1" spans="6:7">
      <c r="F8897" s="385"/>
      <c r="G8897" s="232"/>
    </row>
    <row r="8898" s="379" customFormat="1" customHeight="1" spans="6:7">
      <c r="F8898" s="385"/>
      <c r="G8898" s="232"/>
    </row>
    <row r="8899" s="379" customFormat="1" customHeight="1" spans="6:7">
      <c r="F8899" s="385"/>
      <c r="G8899" s="232"/>
    </row>
    <row r="8900" s="379" customFormat="1" customHeight="1" spans="6:7">
      <c r="F8900" s="385"/>
      <c r="G8900" s="232"/>
    </row>
    <row r="8901" s="379" customFormat="1" customHeight="1" spans="6:7">
      <c r="F8901" s="385"/>
      <c r="G8901" s="232"/>
    </row>
    <row r="8902" s="379" customFormat="1" customHeight="1" spans="6:7">
      <c r="F8902" s="385"/>
      <c r="G8902" s="232"/>
    </row>
    <row r="8903" s="379" customFormat="1" customHeight="1" spans="6:7">
      <c r="F8903" s="385"/>
      <c r="G8903" s="232"/>
    </row>
    <row r="8904" s="379" customFormat="1" customHeight="1" spans="6:7">
      <c r="F8904" s="385"/>
      <c r="G8904" s="232"/>
    </row>
    <row r="8905" s="379" customFormat="1" customHeight="1" spans="6:7">
      <c r="F8905" s="385"/>
      <c r="G8905" s="232"/>
    </row>
    <row r="8906" s="379" customFormat="1" customHeight="1" spans="6:7">
      <c r="F8906" s="385"/>
      <c r="G8906" s="232"/>
    </row>
    <row r="8907" s="379" customFormat="1" customHeight="1" spans="6:7">
      <c r="F8907" s="385"/>
      <c r="G8907" s="232"/>
    </row>
    <row r="8908" s="379" customFormat="1" customHeight="1" spans="6:7">
      <c r="F8908" s="385"/>
      <c r="G8908" s="232"/>
    </row>
    <row r="8909" s="379" customFormat="1" customHeight="1" spans="6:7">
      <c r="F8909" s="385"/>
      <c r="G8909" s="232"/>
    </row>
    <row r="8910" s="379" customFormat="1" customHeight="1" spans="6:7">
      <c r="F8910" s="385"/>
      <c r="G8910" s="232"/>
    </row>
    <row r="8911" s="379" customFormat="1" customHeight="1" spans="6:7">
      <c r="F8911" s="385"/>
      <c r="G8911" s="232"/>
    </row>
    <row r="8912" s="379" customFormat="1" customHeight="1" spans="6:7">
      <c r="F8912" s="385"/>
      <c r="G8912" s="232"/>
    </row>
    <row r="8913" s="379" customFormat="1" customHeight="1" spans="6:7">
      <c r="F8913" s="385"/>
      <c r="G8913" s="232"/>
    </row>
    <row r="8914" s="379" customFormat="1" customHeight="1" spans="6:7">
      <c r="F8914" s="385"/>
      <c r="G8914" s="232"/>
    </row>
    <row r="8915" s="379" customFormat="1" customHeight="1" spans="6:7">
      <c r="F8915" s="385"/>
      <c r="G8915" s="232"/>
    </row>
    <row r="8916" s="379" customFormat="1" customHeight="1" spans="6:7">
      <c r="F8916" s="385"/>
      <c r="G8916" s="232"/>
    </row>
    <row r="8917" s="379" customFormat="1" customHeight="1" spans="6:7">
      <c r="F8917" s="385"/>
      <c r="G8917" s="232"/>
    </row>
    <row r="8918" s="379" customFormat="1" customHeight="1" spans="6:7">
      <c r="F8918" s="385"/>
      <c r="G8918" s="232"/>
    </row>
    <row r="8919" s="379" customFormat="1" customHeight="1" spans="6:7">
      <c r="F8919" s="385"/>
      <c r="G8919" s="232"/>
    </row>
    <row r="8920" s="379" customFormat="1" customHeight="1" spans="6:7">
      <c r="F8920" s="385"/>
      <c r="G8920" s="232"/>
    </row>
    <row r="8921" s="379" customFormat="1" customHeight="1" spans="6:7">
      <c r="F8921" s="385"/>
      <c r="G8921" s="232"/>
    </row>
    <row r="8922" s="379" customFormat="1" customHeight="1" spans="6:7">
      <c r="F8922" s="385"/>
      <c r="G8922" s="232"/>
    </row>
    <row r="8923" s="379" customFormat="1" customHeight="1" spans="6:7">
      <c r="F8923" s="385"/>
      <c r="G8923" s="232"/>
    </row>
    <row r="8924" s="379" customFormat="1" customHeight="1" spans="6:7">
      <c r="F8924" s="385"/>
      <c r="G8924" s="232"/>
    </row>
    <row r="8925" s="379" customFormat="1" customHeight="1" spans="6:7">
      <c r="F8925" s="385"/>
      <c r="G8925" s="232"/>
    </row>
    <row r="8926" s="379" customFormat="1" customHeight="1" spans="6:7">
      <c r="F8926" s="385"/>
      <c r="G8926" s="232"/>
    </row>
    <row r="8927" s="379" customFormat="1" customHeight="1" spans="6:7">
      <c r="F8927" s="385"/>
      <c r="G8927" s="232"/>
    </row>
    <row r="8928" s="379" customFormat="1" customHeight="1" spans="6:7">
      <c r="F8928" s="385"/>
      <c r="G8928" s="232"/>
    </row>
    <row r="8929" s="379" customFormat="1" customHeight="1" spans="6:7">
      <c r="F8929" s="385"/>
      <c r="G8929" s="232"/>
    </row>
    <row r="8930" s="379" customFormat="1" customHeight="1" spans="6:7">
      <c r="F8930" s="385"/>
      <c r="G8930" s="232"/>
    </row>
    <row r="8931" s="379" customFormat="1" customHeight="1" spans="6:7">
      <c r="F8931" s="385"/>
      <c r="G8931" s="232"/>
    </row>
    <row r="8932" s="379" customFormat="1" customHeight="1" spans="6:7">
      <c r="F8932" s="385"/>
      <c r="G8932" s="232"/>
    </row>
    <row r="8933" s="379" customFormat="1" customHeight="1" spans="6:7">
      <c r="F8933" s="385"/>
      <c r="G8933" s="232"/>
    </row>
    <row r="8934" s="379" customFormat="1" customHeight="1" spans="6:7">
      <c r="F8934" s="385"/>
      <c r="G8934" s="232"/>
    </row>
    <row r="8935" s="379" customFormat="1" customHeight="1" spans="6:7">
      <c r="F8935" s="385"/>
      <c r="G8935" s="232"/>
    </row>
    <row r="8936" s="379" customFormat="1" customHeight="1" spans="6:7">
      <c r="F8936" s="385"/>
      <c r="G8936" s="232"/>
    </row>
    <row r="8937" s="379" customFormat="1" customHeight="1" spans="6:7">
      <c r="F8937" s="385"/>
      <c r="G8937" s="232"/>
    </row>
    <row r="8938" s="379" customFormat="1" customHeight="1" spans="6:7">
      <c r="F8938" s="385"/>
      <c r="G8938" s="232"/>
    </row>
    <row r="8939" s="379" customFormat="1" customHeight="1" spans="6:7">
      <c r="F8939" s="385"/>
      <c r="G8939" s="232"/>
    </row>
    <row r="8940" s="379" customFormat="1" customHeight="1" spans="6:7">
      <c r="F8940" s="385"/>
      <c r="G8940" s="232"/>
    </row>
    <row r="8941" s="379" customFormat="1" customHeight="1" spans="6:7">
      <c r="F8941" s="385"/>
      <c r="G8941" s="232"/>
    </row>
    <row r="8942" s="379" customFormat="1" customHeight="1" spans="6:7">
      <c r="F8942" s="385"/>
      <c r="G8942" s="232"/>
    </row>
    <row r="8943" s="379" customFormat="1" customHeight="1" spans="6:7">
      <c r="F8943" s="385"/>
      <c r="G8943" s="232"/>
    </row>
    <row r="8944" s="379" customFormat="1" customHeight="1" spans="6:7">
      <c r="F8944" s="385"/>
      <c r="G8944" s="232"/>
    </row>
    <row r="8945" s="379" customFormat="1" customHeight="1" spans="6:7">
      <c r="F8945" s="385"/>
      <c r="G8945" s="232"/>
    </row>
    <row r="8946" s="379" customFormat="1" customHeight="1" spans="6:7">
      <c r="F8946" s="385"/>
      <c r="G8946" s="232"/>
    </row>
    <row r="8947" s="379" customFormat="1" customHeight="1" spans="6:7">
      <c r="F8947" s="385"/>
      <c r="G8947" s="232"/>
    </row>
    <row r="8948" s="379" customFormat="1" customHeight="1" spans="6:7">
      <c r="F8948" s="385"/>
      <c r="G8948" s="232"/>
    </row>
    <row r="8949" s="379" customFormat="1" customHeight="1" spans="6:7">
      <c r="F8949" s="385"/>
      <c r="G8949" s="232"/>
    </row>
    <row r="8950" s="379" customFormat="1" customHeight="1" spans="6:7">
      <c r="F8950" s="385"/>
      <c r="G8950" s="232"/>
    </row>
    <row r="8951" s="379" customFormat="1" customHeight="1" spans="6:7">
      <c r="F8951" s="385"/>
      <c r="G8951" s="232"/>
    </row>
    <row r="8952" s="379" customFormat="1" customHeight="1" spans="6:7">
      <c r="F8952" s="385"/>
      <c r="G8952" s="232"/>
    </row>
    <row r="8953" s="379" customFormat="1" customHeight="1" spans="6:7">
      <c r="F8953" s="385"/>
      <c r="G8953" s="232"/>
    </row>
    <row r="8954" s="379" customFormat="1" customHeight="1" spans="6:7">
      <c r="F8954" s="385"/>
      <c r="G8954" s="232"/>
    </row>
    <row r="8955" s="379" customFormat="1" customHeight="1" spans="6:7">
      <c r="F8955" s="385"/>
      <c r="G8955" s="232"/>
    </row>
    <row r="8956" s="379" customFormat="1" customHeight="1" spans="6:7">
      <c r="F8956" s="385"/>
      <c r="G8956" s="232"/>
    </row>
    <row r="8957" s="379" customFormat="1" customHeight="1" spans="6:7">
      <c r="F8957" s="385"/>
      <c r="G8957" s="232"/>
    </row>
    <row r="8958" s="379" customFormat="1" customHeight="1" spans="6:7">
      <c r="F8958" s="385"/>
      <c r="G8958" s="232"/>
    </row>
    <row r="8959" s="379" customFormat="1" customHeight="1" spans="6:7">
      <c r="F8959" s="385"/>
      <c r="G8959" s="232"/>
    </row>
    <row r="8960" s="379" customFormat="1" customHeight="1" spans="6:7">
      <c r="F8960" s="385"/>
      <c r="G8960" s="232"/>
    </row>
    <row r="8961" s="379" customFormat="1" customHeight="1" spans="6:7">
      <c r="F8961" s="385"/>
      <c r="G8961" s="232"/>
    </row>
    <row r="8962" s="379" customFormat="1" customHeight="1" spans="6:7">
      <c r="F8962" s="385"/>
      <c r="G8962" s="232"/>
    </row>
    <row r="8963" s="379" customFormat="1" customHeight="1" spans="6:7">
      <c r="F8963" s="385"/>
      <c r="G8963" s="232"/>
    </row>
    <row r="8964" s="379" customFormat="1" customHeight="1" spans="6:7">
      <c r="F8964" s="385"/>
      <c r="G8964" s="232"/>
    </row>
    <row r="8965" s="379" customFormat="1" customHeight="1" spans="6:7">
      <c r="F8965" s="385"/>
      <c r="G8965" s="232"/>
    </row>
    <row r="8966" s="379" customFormat="1" customHeight="1" spans="6:7">
      <c r="F8966" s="385"/>
      <c r="G8966" s="232"/>
    </row>
    <row r="8967" s="379" customFormat="1" customHeight="1" spans="6:7">
      <c r="F8967" s="385"/>
      <c r="G8967" s="232"/>
    </row>
    <row r="8968" s="379" customFormat="1" customHeight="1" spans="6:7">
      <c r="F8968" s="385"/>
      <c r="G8968" s="232"/>
    </row>
    <row r="8969" s="379" customFormat="1" customHeight="1" spans="6:7">
      <c r="F8969" s="385"/>
      <c r="G8969" s="232"/>
    </row>
    <row r="8970" s="379" customFormat="1" customHeight="1" spans="6:7">
      <c r="F8970" s="385"/>
      <c r="G8970" s="232"/>
    </row>
    <row r="8971" s="379" customFormat="1" customHeight="1" spans="6:7">
      <c r="F8971" s="385"/>
      <c r="G8971" s="232"/>
    </row>
    <row r="8972" s="379" customFormat="1" customHeight="1" spans="6:7">
      <c r="F8972" s="385"/>
      <c r="G8972" s="232"/>
    </row>
    <row r="8973" s="379" customFormat="1" customHeight="1" spans="6:7">
      <c r="F8973" s="385"/>
      <c r="G8973" s="232"/>
    </row>
    <row r="8974" s="379" customFormat="1" customHeight="1" spans="6:7">
      <c r="F8974" s="385"/>
      <c r="G8974" s="232"/>
    </row>
    <row r="8975" s="379" customFormat="1" customHeight="1" spans="6:7">
      <c r="F8975" s="385"/>
      <c r="G8975" s="232"/>
    </row>
    <row r="8976" s="379" customFormat="1" customHeight="1" spans="6:7">
      <c r="F8976" s="385"/>
      <c r="G8976" s="232"/>
    </row>
    <row r="8977" s="379" customFormat="1" customHeight="1" spans="6:7">
      <c r="F8977" s="385"/>
      <c r="G8977" s="232"/>
    </row>
    <row r="8978" s="379" customFormat="1" customHeight="1" spans="6:7">
      <c r="F8978" s="385"/>
      <c r="G8978" s="232"/>
    </row>
    <row r="8979" s="379" customFormat="1" customHeight="1" spans="6:7">
      <c r="F8979" s="385"/>
      <c r="G8979" s="232"/>
    </row>
    <row r="8980" s="379" customFormat="1" customHeight="1" spans="6:7">
      <c r="F8980" s="385"/>
      <c r="G8980" s="232"/>
    </row>
    <row r="8981" s="379" customFormat="1" customHeight="1" spans="6:7">
      <c r="F8981" s="385"/>
      <c r="G8981" s="232"/>
    </row>
    <row r="8982" s="379" customFormat="1" customHeight="1" spans="6:7">
      <c r="F8982" s="385"/>
      <c r="G8982" s="232"/>
    </row>
    <row r="8983" s="379" customFormat="1" customHeight="1" spans="6:7">
      <c r="F8983" s="385"/>
      <c r="G8983" s="232"/>
    </row>
    <row r="8984" s="379" customFormat="1" customHeight="1" spans="6:7">
      <c r="F8984" s="385"/>
      <c r="G8984" s="232"/>
    </row>
    <row r="8985" s="379" customFormat="1" customHeight="1" spans="6:7">
      <c r="F8985" s="385"/>
      <c r="G8985" s="232"/>
    </row>
    <row r="8986" s="379" customFormat="1" customHeight="1" spans="6:7">
      <c r="F8986" s="385"/>
      <c r="G8986" s="232"/>
    </row>
    <row r="8987" s="379" customFormat="1" customHeight="1" spans="6:7">
      <c r="F8987" s="385"/>
      <c r="G8987" s="232"/>
    </row>
    <row r="8988" s="379" customFormat="1" customHeight="1" spans="6:7">
      <c r="F8988" s="385"/>
      <c r="G8988" s="232"/>
    </row>
    <row r="8989" s="379" customFormat="1" customHeight="1" spans="6:7">
      <c r="F8989" s="385"/>
      <c r="G8989" s="232"/>
    </row>
    <row r="8990" s="379" customFormat="1" customHeight="1" spans="6:7">
      <c r="F8990" s="385"/>
      <c r="G8990" s="232"/>
    </row>
    <row r="8991" s="379" customFormat="1" customHeight="1" spans="6:7">
      <c r="F8991" s="385"/>
      <c r="G8991" s="232"/>
    </row>
    <row r="8992" s="379" customFormat="1" customHeight="1" spans="6:7">
      <c r="F8992" s="385"/>
      <c r="G8992" s="232"/>
    </row>
    <row r="8993" s="379" customFormat="1" customHeight="1" spans="6:7">
      <c r="F8993" s="385"/>
      <c r="G8993" s="232"/>
    </row>
    <row r="8994" s="379" customFormat="1" customHeight="1" spans="6:7">
      <c r="F8994" s="385"/>
      <c r="G8994" s="232"/>
    </row>
    <row r="8995" s="379" customFormat="1" customHeight="1" spans="6:7">
      <c r="F8995" s="385"/>
      <c r="G8995" s="232"/>
    </row>
    <row r="8996" s="379" customFormat="1" customHeight="1" spans="6:7">
      <c r="F8996" s="385"/>
      <c r="G8996" s="232"/>
    </row>
    <row r="8997" s="379" customFormat="1" customHeight="1" spans="6:7">
      <c r="F8997" s="385"/>
      <c r="G8997" s="232"/>
    </row>
    <row r="8998" s="379" customFormat="1" customHeight="1" spans="6:7">
      <c r="F8998" s="385"/>
      <c r="G8998" s="232"/>
    </row>
    <row r="8999" s="379" customFormat="1" customHeight="1" spans="6:7">
      <c r="F8999" s="385"/>
      <c r="G8999" s="232"/>
    </row>
    <row r="9000" s="379" customFormat="1" customHeight="1" spans="6:7">
      <c r="F9000" s="385"/>
      <c r="G9000" s="232"/>
    </row>
    <row r="9001" s="379" customFormat="1" customHeight="1" spans="6:7">
      <c r="F9001" s="385"/>
      <c r="G9001" s="232"/>
    </row>
    <row r="9002" s="379" customFormat="1" customHeight="1" spans="6:7">
      <c r="F9002" s="385"/>
      <c r="G9002" s="232"/>
    </row>
    <row r="9003" s="379" customFormat="1" customHeight="1" spans="6:7">
      <c r="F9003" s="385"/>
      <c r="G9003" s="232"/>
    </row>
    <row r="9004" s="379" customFormat="1" customHeight="1" spans="6:7">
      <c r="F9004" s="385"/>
      <c r="G9004" s="232"/>
    </row>
    <row r="9005" s="379" customFormat="1" customHeight="1" spans="6:7">
      <c r="F9005" s="385"/>
      <c r="G9005" s="232"/>
    </row>
    <row r="9006" s="379" customFormat="1" customHeight="1" spans="6:7">
      <c r="F9006" s="385"/>
      <c r="G9006" s="232"/>
    </row>
    <row r="9007" s="379" customFormat="1" customHeight="1" spans="6:7">
      <c r="F9007" s="385"/>
      <c r="G9007" s="232"/>
    </row>
    <row r="9008" s="379" customFormat="1" customHeight="1" spans="6:7">
      <c r="F9008" s="385"/>
      <c r="G9008" s="232"/>
    </row>
    <row r="9009" s="379" customFormat="1" customHeight="1" spans="6:7">
      <c r="F9009" s="385"/>
      <c r="G9009" s="232"/>
    </row>
    <row r="9010" s="379" customFormat="1" customHeight="1" spans="6:7">
      <c r="F9010" s="385"/>
      <c r="G9010" s="232"/>
    </row>
    <row r="9011" s="379" customFormat="1" customHeight="1" spans="6:7">
      <c r="F9011" s="385"/>
      <c r="G9011" s="232"/>
    </row>
    <row r="9012" s="379" customFormat="1" customHeight="1" spans="6:7">
      <c r="F9012" s="385"/>
      <c r="G9012" s="232"/>
    </row>
    <row r="9013" s="379" customFormat="1" customHeight="1" spans="6:7">
      <c r="F9013" s="385"/>
      <c r="G9013" s="232"/>
    </row>
    <row r="9014" s="379" customFormat="1" customHeight="1" spans="6:7">
      <c r="F9014" s="385"/>
      <c r="G9014" s="232"/>
    </row>
    <row r="9015" s="379" customFormat="1" customHeight="1" spans="6:7">
      <c r="F9015" s="385"/>
      <c r="G9015" s="232"/>
    </row>
    <row r="9016" s="379" customFormat="1" customHeight="1" spans="6:7">
      <c r="F9016" s="385"/>
      <c r="G9016" s="232"/>
    </row>
    <row r="9017" s="379" customFormat="1" customHeight="1" spans="6:7">
      <c r="F9017" s="385"/>
      <c r="G9017" s="232"/>
    </row>
    <row r="9018" s="379" customFormat="1" customHeight="1" spans="6:7">
      <c r="F9018" s="385"/>
      <c r="G9018" s="232"/>
    </row>
    <row r="9019" s="379" customFormat="1" customHeight="1" spans="6:7">
      <c r="F9019" s="385"/>
      <c r="G9019" s="232"/>
    </row>
    <row r="9020" s="379" customFormat="1" customHeight="1" spans="6:7">
      <c r="F9020" s="385"/>
      <c r="G9020" s="232"/>
    </row>
    <row r="9021" s="379" customFormat="1" customHeight="1" spans="6:7">
      <c r="F9021" s="385"/>
      <c r="G9021" s="232"/>
    </row>
    <row r="9022" s="379" customFormat="1" customHeight="1" spans="6:7">
      <c r="F9022" s="385"/>
      <c r="G9022" s="232"/>
    </row>
    <row r="9023" s="379" customFormat="1" customHeight="1" spans="6:7">
      <c r="F9023" s="385"/>
      <c r="G9023" s="232"/>
    </row>
    <row r="9024" s="379" customFormat="1" customHeight="1" spans="6:7">
      <c r="F9024" s="385"/>
      <c r="G9024" s="232"/>
    </row>
    <row r="9025" s="379" customFormat="1" customHeight="1" spans="6:7">
      <c r="F9025" s="385"/>
      <c r="G9025" s="232"/>
    </row>
    <row r="9026" s="379" customFormat="1" customHeight="1" spans="6:7">
      <c r="F9026" s="385"/>
      <c r="G9026" s="232"/>
    </row>
    <row r="9027" s="379" customFormat="1" customHeight="1" spans="6:7">
      <c r="F9027" s="385"/>
      <c r="G9027" s="232"/>
    </row>
    <row r="9028" s="379" customFormat="1" customHeight="1" spans="6:7">
      <c r="F9028" s="385"/>
      <c r="G9028" s="232"/>
    </row>
    <row r="9029" s="379" customFormat="1" customHeight="1" spans="6:7">
      <c r="F9029" s="385"/>
      <c r="G9029" s="232"/>
    </row>
    <row r="9030" s="379" customFormat="1" customHeight="1" spans="6:7">
      <c r="F9030" s="385"/>
      <c r="G9030" s="232"/>
    </row>
    <row r="9031" s="379" customFormat="1" customHeight="1" spans="6:7">
      <c r="F9031" s="385"/>
      <c r="G9031" s="232"/>
    </row>
    <row r="9032" s="379" customFormat="1" customHeight="1" spans="6:7">
      <c r="F9032" s="385"/>
      <c r="G9032" s="232"/>
    </row>
    <row r="9033" s="379" customFormat="1" customHeight="1" spans="6:7">
      <c r="F9033" s="385"/>
      <c r="G9033" s="232"/>
    </row>
    <row r="9034" s="379" customFormat="1" customHeight="1" spans="6:7">
      <c r="F9034" s="385"/>
      <c r="G9034" s="232"/>
    </row>
    <row r="9035" s="379" customFormat="1" customHeight="1" spans="6:7">
      <c r="F9035" s="385"/>
      <c r="G9035" s="232"/>
    </row>
    <row r="9036" s="379" customFormat="1" customHeight="1" spans="6:7">
      <c r="F9036" s="385"/>
      <c r="G9036" s="232"/>
    </row>
    <row r="9037" s="379" customFormat="1" customHeight="1" spans="6:7">
      <c r="F9037" s="385"/>
      <c r="G9037" s="232"/>
    </row>
    <row r="9038" s="379" customFormat="1" customHeight="1" spans="6:7">
      <c r="F9038" s="385"/>
      <c r="G9038" s="232"/>
    </row>
    <row r="9039" s="379" customFormat="1" customHeight="1" spans="6:7">
      <c r="F9039" s="385"/>
      <c r="G9039" s="232"/>
    </row>
    <row r="9040" s="379" customFormat="1" customHeight="1" spans="6:7">
      <c r="F9040" s="385"/>
      <c r="G9040" s="232"/>
    </row>
    <row r="9041" s="379" customFormat="1" customHeight="1" spans="6:7">
      <c r="F9041" s="385"/>
      <c r="G9041" s="232"/>
    </row>
    <row r="9042" s="379" customFormat="1" customHeight="1" spans="6:7">
      <c r="F9042" s="385"/>
      <c r="G9042" s="232"/>
    </row>
    <row r="9043" s="379" customFormat="1" customHeight="1" spans="6:7">
      <c r="F9043" s="385"/>
      <c r="G9043" s="232"/>
    </row>
    <row r="9044" s="379" customFormat="1" customHeight="1" spans="6:7">
      <c r="F9044" s="385"/>
      <c r="G9044" s="232"/>
    </row>
    <row r="9045" s="379" customFormat="1" customHeight="1" spans="6:7">
      <c r="F9045" s="385"/>
      <c r="G9045" s="232"/>
    </row>
    <row r="9046" s="379" customFormat="1" customHeight="1" spans="6:7">
      <c r="F9046" s="385"/>
      <c r="G9046" s="232"/>
    </row>
    <row r="9047" s="379" customFormat="1" customHeight="1" spans="6:7">
      <c r="F9047" s="385"/>
      <c r="G9047" s="232"/>
    </row>
    <row r="9048" s="379" customFormat="1" customHeight="1" spans="6:7">
      <c r="F9048" s="385"/>
      <c r="G9048" s="232"/>
    </row>
    <row r="9049" s="379" customFormat="1" customHeight="1" spans="6:7">
      <c r="F9049" s="385"/>
      <c r="G9049" s="232"/>
    </row>
    <row r="9050" s="379" customFormat="1" customHeight="1" spans="6:7">
      <c r="F9050" s="385"/>
      <c r="G9050" s="232"/>
    </row>
    <row r="9051" s="379" customFormat="1" customHeight="1" spans="6:7">
      <c r="F9051" s="385"/>
      <c r="G9051" s="232"/>
    </row>
    <row r="9052" s="379" customFormat="1" customHeight="1" spans="6:7">
      <c r="F9052" s="385"/>
      <c r="G9052" s="232"/>
    </row>
    <row r="9053" s="379" customFormat="1" customHeight="1" spans="6:7">
      <c r="F9053" s="385"/>
      <c r="G9053" s="232"/>
    </row>
    <row r="9054" s="379" customFormat="1" customHeight="1" spans="6:7">
      <c r="F9054" s="385"/>
      <c r="G9054" s="232"/>
    </row>
    <row r="9055" s="379" customFormat="1" customHeight="1" spans="6:7">
      <c r="F9055" s="385"/>
      <c r="G9055" s="232"/>
    </row>
    <row r="9056" s="379" customFormat="1" customHeight="1" spans="6:7">
      <c r="F9056" s="385"/>
      <c r="G9056" s="232"/>
    </row>
    <row r="9057" s="379" customFormat="1" customHeight="1" spans="6:7">
      <c r="F9057" s="385"/>
      <c r="G9057" s="232"/>
    </row>
    <row r="9058" s="379" customFormat="1" customHeight="1" spans="6:7">
      <c r="F9058" s="385"/>
      <c r="G9058" s="232"/>
    </row>
    <row r="9059" s="379" customFormat="1" customHeight="1" spans="6:7">
      <c r="F9059" s="385"/>
      <c r="G9059" s="232"/>
    </row>
    <row r="9060" s="379" customFormat="1" customHeight="1" spans="6:7">
      <c r="F9060" s="385"/>
      <c r="G9060" s="232"/>
    </row>
    <row r="9061" s="379" customFormat="1" customHeight="1" spans="6:7">
      <c r="F9061" s="385"/>
      <c r="G9061" s="232"/>
    </row>
    <row r="9062" s="379" customFormat="1" customHeight="1" spans="6:7">
      <c r="F9062" s="385"/>
      <c r="G9062" s="232"/>
    </row>
    <row r="9063" s="379" customFormat="1" customHeight="1" spans="6:7">
      <c r="F9063" s="385"/>
      <c r="G9063" s="232"/>
    </row>
    <row r="9064" s="379" customFormat="1" customHeight="1" spans="6:7">
      <c r="F9064" s="385"/>
      <c r="G9064" s="232"/>
    </row>
    <row r="9065" s="379" customFormat="1" customHeight="1" spans="6:7">
      <c r="F9065" s="385"/>
      <c r="G9065" s="232"/>
    </row>
    <row r="9066" s="379" customFormat="1" customHeight="1" spans="6:7">
      <c r="F9066" s="385"/>
      <c r="G9066" s="232"/>
    </row>
    <row r="9067" s="379" customFormat="1" customHeight="1" spans="6:7">
      <c r="F9067" s="385"/>
      <c r="G9067" s="232"/>
    </row>
    <row r="9068" s="379" customFormat="1" customHeight="1" spans="6:7">
      <c r="F9068" s="385"/>
      <c r="G9068" s="232"/>
    </row>
    <row r="9069" s="379" customFormat="1" customHeight="1" spans="6:7">
      <c r="F9069" s="385"/>
      <c r="G9069" s="232"/>
    </row>
    <row r="9070" s="379" customFormat="1" customHeight="1" spans="6:7">
      <c r="F9070" s="385"/>
      <c r="G9070" s="232"/>
    </row>
    <row r="9071" s="379" customFormat="1" customHeight="1" spans="6:7">
      <c r="F9071" s="385"/>
      <c r="G9071" s="232"/>
    </row>
    <row r="9072" s="379" customFormat="1" customHeight="1" spans="6:7">
      <c r="F9072" s="385"/>
      <c r="G9072" s="232"/>
    </row>
    <row r="9073" s="379" customFormat="1" customHeight="1" spans="6:7">
      <c r="F9073" s="385"/>
      <c r="G9073" s="232"/>
    </row>
    <row r="9074" s="379" customFormat="1" customHeight="1" spans="6:7">
      <c r="F9074" s="385"/>
      <c r="G9074" s="232"/>
    </row>
    <row r="9075" s="379" customFormat="1" customHeight="1" spans="6:7">
      <c r="F9075" s="385"/>
      <c r="G9075" s="232"/>
    </row>
    <row r="9076" s="379" customFormat="1" customHeight="1" spans="6:7">
      <c r="F9076" s="385"/>
      <c r="G9076" s="232"/>
    </row>
    <row r="9077" s="379" customFormat="1" customHeight="1" spans="6:7">
      <c r="F9077" s="385"/>
      <c r="G9077" s="232"/>
    </row>
    <row r="9078" s="379" customFormat="1" customHeight="1" spans="6:7">
      <c r="F9078" s="385"/>
      <c r="G9078" s="232"/>
    </row>
    <row r="9079" s="379" customFormat="1" customHeight="1" spans="6:7">
      <c r="F9079" s="385"/>
      <c r="G9079" s="232"/>
    </row>
    <row r="9080" s="379" customFormat="1" customHeight="1" spans="6:7">
      <c r="F9080" s="385"/>
      <c r="G9080" s="232"/>
    </row>
    <row r="9081" s="379" customFormat="1" customHeight="1" spans="6:7">
      <c r="F9081" s="385"/>
      <c r="G9081" s="232"/>
    </row>
    <row r="9082" s="379" customFormat="1" customHeight="1" spans="6:7">
      <c r="F9082" s="385"/>
      <c r="G9082" s="232"/>
    </row>
    <row r="9083" s="379" customFormat="1" customHeight="1" spans="6:7">
      <c r="F9083" s="385"/>
      <c r="G9083" s="232"/>
    </row>
    <row r="9084" s="379" customFormat="1" customHeight="1" spans="6:7">
      <c r="F9084" s="385"/>
      <c r="G9084" s="232"/>
    </row>
    <row r="9085" s="379" customFormat="1" customHeight="1" spans="6:7">
      <c r="F9085" s="385"/>
      <c r="G9085" s="232"/>
    </row>
    <row r="9086" s="379" customFormat="1" customHeight="1" spans="6:7">
      <c r="F9086" s="385"/>
      <c r="G9086" s="232"/>
    </row>
    <row r="9087" s="379" customFormat="1" customHeight="1" spans="6:7">
      <c r="F9087" s="385"/>
      <c r="G9087" s="232"/>
    </row>
    <row r="9088" s="379" customFormat="1" customHeight="1" spans="6:7">
      <c r="F9088" s="385"/>
      <c r="G9088" s="232"/>
    </row>
    <row r="9089" s="379" customFormat="1" customHeight="1" spans="6:7">
      <c r="F9089" s="385"/>
      <c r="G9089" s="232"/>
    </row>
    <row r="9090" s="379" customFormat="1" customHeight="1" spans="6:7">
      <c r="F9090" s="385"/>
      <c r="G9090" s="232"/>
    </row>
    <row r="9091" s="379" customFormat="1" customHeight="1" spans="6:7">
      <c r="F9091" s="385"/>
      <c r="G9091" s="232"/>
    </row>
    <row r="9092" s="379" customFormat="1" customHeight="1" spans="6:7">
      <c r="F9092" s="385"/>
      <c r="G9092" s="232"/>
    </row>
    <row r="9093" s="379" customFormat="1" customHeight="1" spans="6:7">
      <c r="F9093" s="385"/>
      <c r="G9093" s="232"/>
    </row>
    <row r="9094" s="379" customFormat="1" customHeight="1" spans="6:7">
      <c r="F9094" s="385"/>
      <c r="G9094" s="232"/>
    </row>
    <row r="9095" s="379" customFormat="1" customHeight="1" spans="6:7">
      <c r="F9095" s="385"/>
      <c r="G9095" s="232"/>
    </row>
    <row r="9096" s="379" customFormat="1" customHeight="1" spans="6:7">
      <c r="F9096" s="385"/>
      <c r="G9096" s="232"/>
    </row>
    <row r="9097" s="379" customFormat="1" customHeight="1" spans="6:7">
      <c r="F9097" s="385"/>
      <c r="G9097" s="232"/>
    </row>
    <row r="9098" s="379" customFormat="1" customHeight="1" spans="6:7">
      <c r="F9098" s="385"/>
      <c r="G9098" s="232"/>
    </row>
    <row r="9099" s="379" customFormat="1" customHeight="1" spans="6:7">
      <c r="F9099" s="385"/>
      <c r="G9099" s="232"/>
    </row>
    <row r="9100" s="379" customFormat="1" customHeight="1" spans="6:7">
      <c r="F9100" s="385"/>
      <c r="G9100" s="232"/>
    </row>
    <row r="9101" s="379" customFormat="1" customHeight="1" spans="6:7">
      <c r="F9101" s="385"/>
      <c r="G9101" s="232"/>
    </row>
    <row r="9102" s="379" customFormat="1" customHeight="1" spans="6:7">
      <c r="F9102" s="385"/>
      <c r="G9102" s="232"/>
    </row>
    <row r="9103" s="379" customFormat="1" customHeight="1" spans="6:7">
      <c r="F9103" s="385"/>
      <c r="G9103" s="232"/>
    </row>
    <row r="9104" s="379" customFormat="1" customHeight="1" spans="6:7">
      <c r="F9104" s="385"/>
      <c r="G9104" s="232"/>
    </row>
    <row r="9105" s="379" customFormat="1" customHeight="1" spans="6:7">
      <c r="F9105" s="385"/>
      <c r="G9105" s="232"/>
    </row>
    <row r="9106" s="379" customFormat="1" customHeight="1" spans="6:7">
      <c r="F9106" s="385"/>
      <c r="G9106" s="232"/>
    </row>
    <row r="9107" s="379" customFormat="1" customHeight="1" spans="6:7">
      <c r="F9107" s="385"/>
      <c r="G9107" s="232"/>
    </row>
    <row r="9108" s="379" customFormat="1" customHeight="1" spans="6:7">
      <c r="F9108" s="385"/>
      <c r="G9108" s="232"/>
    </row>
    <row r="9109" s="379" customFormat="1" customHeight="1" spans="6:7">
      <c r="F9109" s="385"/>
      <c r="G9109" s="232"/>
    </row>
    <row r="9110" s="379" customFormat="1" customHeight="1" spans="6:7">
      <c r="F9110" s="385"/>
      <c r="G9110" s="232"/>
    </row>
    <row r="9111" s="379" customFormat="1" customHeight="1" spans="6:7">
      <c r="F9111" s="385"/>
      <c r="G9111" s="232"/>
    </row>
    <row r="9112" s="379" customFormat="1" customHeight="1" spans="6:7">
      <c r="F9112" s="385"/>
      <c r="G9112" s="232"/>
    </row>
    <row r="9113" s="379" customFormat="1" customHeight="1" spans="6:7">
      <c r="F9113" s="385"/>
      <c r="G9113" s="232"/>
    </row>
    <row r="9114" s="379" customFormat="1" customHeight="1" spans="6:7">
      <c r="F9114" s="385"/>
      <c r="G9114" s="232"/>
    </row>
    <row r="9115" s="379" customFormat="1" customHeight="1" spans="6:7">
      <c r="F9115" s="385"/>
      <c r="G9115" s="232"/>
    </row>
    <row r="9116" s="379" customFormat="1" customHeight="1" spans="6:7">
      <c r="F9116" s="385"/>
      <c r="G9116" s="232"/>
    </row>
    <row r="9117" s="379" customFormat="1" customHeight="1" spans="6:7">
      <c r="F9117" s="385"/>
      <c r="G9117" s="232"/>
    </row>
    <row r="9118" s="379" customFormat="1" customHeight="1" spans="6:7">
      <c r="F9118" s="385"/>
      <c r="G9118" s="232"/>
    </row>
    <row r="9119" s="379" customFormat="1" customHeight="1" spans="6:7">
      <c r="F9119" s="385"/>
      <c r="G9119" s="232"/>
    </row>
    <row r="9120" s="379" customFormat="1" customHeight="1" spans="6:7">
      <c r="F9120" s="385"/>
      <c r="G9120" s="232"/>
    </row>
    <row r="9121" s="379" customFormat="1" customHeight="1" spans="6:7">
      <c r="F9121" s="385"/>
      <c r="G9121" s="232"/>
    </row>
    <row r="9122" s="379" customFormat="1" customHeight="1" spans="6:7">
      <c r="F9122" s="385"/>
      <c r="G9122" s="232"/>
    </row>
    <row r="9123" s="379" customFormat="1" customHeight="1" spans="6:7">
      <c r="F9123" s="385"/>
      <c r="G9123" s="232"/>
    </row>
    <row r="9124" s="379" customFormat="1" customHeight="1" spans="6:7">
      <c r="F9124" s="385"/>
      <c r="G9124" s="232"/>
    </row>
    <row r="9125" s="379" customFormat="1" customHeight="1" spans="6:7">
      <c r="F9125" s="385"/>
      <c r="G9125" s="232"/>
    </row>
    <row r="9126" s="379" customFormat="1" customHeight="1" spans="6:7">
      <c r="F9126" s="385"/>
      <c r="G9126" s="232"/>
    </row>
    <row r="9127" s="379" customFormat="1" customHeight="1" spans="6:7">
      <c r="F9127" s="385"/>
      <c r="G9127" s="232"/>
    </row>
    <row r="9128" s="379" customFormat="1" customHeight="1" spans="6:7">
      <c r="F9128" s="385"/>
      <c r="G9128" s="232"/>
    </row>
    <row r="9129" s="379" customFormat="1" customHeight="1" spans="6:7">
      <c r="F9129" s="385"/>
      <c r="G9129" s="232"/>
    </row>
    <row r="9130" s="379" customFormat="1" customHeight="1" spans="6:7">
      <c r="F9130" s="385"/>
      <c r="G9130" s="232"/>
    </row>
    <row r="9131" s="379" customFormat="1" customHeight="1" spans="6:7">
      <c r="F9131" s="385"/>
      <c r="G9131" s="232"/>
    </row>
    <row r="9132" s="379" customFormat="1" customHeight="1" spans="6:7">
      <c r="F9132" s="385"/>
      <c r="G9132" s="232"/>
    </row>
    <row r="9133" s="379" customFormat="1" customHeight="1" spans="6:7">
      <c r="F9133" s="385"/>
      <c r="G9133" s="232"/>
    </row>
    <row r="9134" s="379" customFormat="1" customHeight="1" spans="6:7">
      <c r="F9134" s="385"/>
      <c r="G9134" s="232"/>
    </row>
    <row r="9135" s="379" customFormat="1" customHeight="1" spans="6:7">
      <c r="F9135" s="385"/>
      <c r="G9135" s="232"/>
    </row>
    <row r="9136" s="379" customFormat="1" customHeight="1" spans="6:7">
      <c r="F9136" s="385"/>
      <c r="G9136" s="232"/>
    </row>
    <row r="9137" s="379" customFormat="1" customHeight="1" spans="6:7">
      <c r="F9137" s="385"/>
      <c r="G9137" s="232"/>
    </row>
    <row r="9138" s="379" customFormat="1" customHeight="1" spans="6:7">
      <c r="F9138" s="385"/>
      <c r="G9138" s="232"/>
    </row>
    <row r="9139" s="379" customFormat="1" customHeight="1" spans="6:7">
      <c r="F9139" s="385"/>
      <c r="G9139" s="232"/>
    </row>
    <row r="9140" s="379" customFormat="1" customHeight="1" spans="6:7">
      <c r="F9140" s="385"/>
      <c r="G9140" s="232"/>
    </row>
    <row r="9141" s="379" customFormat="1" customHeight="1" spans="6:7">
      <c r="F9141" s="385"/>
      <c r="G9141" s="232"/>
    </row>
    <row r="9142" s="379" customFormat="1" customHeight="1" spans="6:7">
      <c r="F9142" s="385"/>
      <c r="G9142" s="232"/>
    </row>
    <row r="9143" s="379" customFormat="1" customHeight="1" spans="6:7">
      <c r="F9143" s="385"/>
      <c r="G9143" s="232"/>
    </row>
    <row r="9144" s="379" customFormat="1" customHeight="1" spans="6:7">
      <c r="F9144" s="385"/>
      <c r="G9144" s="232"/>
    </row>
    <row r="9145" s="379" customFormat="1" customHeight="1" spans="6:7">
      <c r="F9145" s="385"/>
      <c r="G9145" s="232"/>
    </row>
    <row r="9146" s="379" customFormat="1" customHeight="1" spans="6:7">
      <c r="F9146" s="385"/>
      <c r="G9146" s="232"/>
    </row>
    <row r="9147" s="379" customFormat="1" customHeight="1" spans="6:7">
      <c r="F9147" s="385"/>
      <c r="G9147" s="232"/>
    </row>
    <row r="9148" s="379" customFormat="1" customHeight="1" spans="6:7">
      <c r="F9148" s="385"/>
      <c r="G9148" s="232"/>
    </row>
    <row r="9149" s="379" customFormat="1" customHeight="1" spans="6:7">
      <c r="F9149" s="385"/>
      <c r="G9149" s="232"/>
    </row>
    <row r="9150" s="379" customFormat="1" customHeight="1" spans="6:7">
      <c r="F9150" s="385"/>
      <c r="G9150" s="232"/>
    </row>
    <row r="9151" s="379" customFormat="1" customHeight="1" spans="6:7">
      <c r="F9151" s="385"/>
      <c r="G9151" s="232"/>
    </row>
    <row r="9152" s="379" customFormat="1" customHeight="1" spans="6:7">
      <c r="F9152" s="385"/>
      <c r="G9152" s="232"/>
    </row>
    <row r="9153" s="379" customFormat="1" customHeight="1" spans="6:7">
      <c r="F9153" s="385"/>
      <c r="G9153" s="232"/>
    </row>
    <row r="9154" s="379" customFormat="1" customHeight="1" spans="6:7">
      <c r="F9154" s="385"/>
      <c r="G9154" s="232"/>
    </row>
    <row r="9155" s="379" customFormat="1" customHeight="1" spans="6:7">
      <c r="F9155" s="385"/>
      <c r="G9155" s="232"/>
    </row>
    <row r="9156" s="379" customFormat="1" customHeight="1" spans="6:7">
      <c r="F9156" s="385"/>
      <c r="G9156" s="232"/>
    </row>
    <row r="9157" s="379" customFormat="1" customHeight="1" spans="6:7">
      <c r="F9157" s="385"/>
      <c r="G9157" s="232"/>
    </row>
    <row r="9158" s="379" customFormat="1" customHeight="1" spans="6:7">
      <c r="F9158" s="385"/>
      <c r="G9158" s="232"/>
    </row>
    <row r="9159" s="379" customFormat="1" customHeight="1" spans="6:7">
      <c r="F9159" s="385"/>
      <c r="G9159" s="232"/>
    </row>
    <row r="9160" s="379" customFormat="1" customHeight="1" spans="6:7">
      <c r="F9160" s="385"/>
      <c r="G9160" s="232"/>
    </row>
    <row r="9161" s="379" customFormat="1" customHeight="1" spans="6:7">
      <c r="F9161" s="385"/>
      <c r="G9161" s="232"/>
    </row>
    <row r="9162" s="379" customFormat="1" customHeight="1" spans="6:7">
      <c r="F9162" s="385"/>
      <c r="G9162" s="232"/>
    </row>
    <row r="9163" s="379" customFormat="1" customHeight="1" spans="6:7">
      <c r="F9163" s="385"/>
      <c r="G9163" s="232"/>
    </row>
    <row r="9164" s="379" customFormat="1" customHeight="1" spans="6:7">
      <c r="F9164" s="385"/>
      <c r="G9164" s="232"/>
    </row>
    <row r="9165" s="379" customFormat="1" customHeight="1" spans="6:7">
      <c r="F9165" s="385"/>
      <c r="G9165" s="232"/>
    </row>
    <row r="9166" s="379" customFormat="1" customHeight="1" spans="6:7">
      <c r="F9166" s="385"/>
      <c r="G9166" s="232"/>
    </row>
    <row r="9167" s="379" customFormat="1" customHeight="1" spans="6:7">
      <c r="F9167" s="385"/>
      <c r="G9167" s="232"/>
    </row>
    <row r="9168" s="379" customFormat="1" customHeight="1" spans="6:7">
      <c r="F9168" s="385"/>
      <c r="G9168" s="232"/>
    </row>
    <row r="9169" s="379" customFormat="1" customHeight="1" spans="6:7">
      <c r="F9169" s="385"/>
      <c r="G9169" s="232"/>
    </row>
    <row r="9170" s="379" customFormat="1" customHeight="1" spans="6:7">
      <c r="F9170" s="385"/>
      <c r="G9170" s="232"/>
    </row>
    <row r="9171" s="379" customFormat="1" customHeight="1" spans="6:7">
      <c r="F9171" s="385"/>
      <c r="G9171" s="232"/>
    </row>
    <row r="9172" s="379" customFormat="1" customHeight="1" spans="6:7">
      <c r="F9172" s="385"/>
      <c r="G9172" s="232"/>
    </row>
    <row r="9173" s="379" customFormat="1" customHeight="1" spans="6:7">
      <c r="F9173" s="385"/>
      <c r="G9173" s="232"/>
    </row>
    <row r="9174" s="379" customFormat="1" customHeight="1" spans="6:7">
      <c r="F9174" s="385"/>
      <c r="G9174" s="232"/>
    </row>
    <row r="9175" s="379" customFormat="1" customHeight="1" spans="6:7">
      <c r="F9175" s="385"/>
      <c r="G9175" s="232"/>
    </row>
    <row r="9176" s="379" customFormat="1" customHeight="1" spans="6:7">
      <c r="F9176" s="385"/>
      <c r="G9176" s="232"/>
    </row>
    <row r="9177" s="379" customFormat="1" customHeight="1" spans="6:7">
      <c r="F9177" s="385"/>
      <c r="G9177" s="232"/>
    </row>
    <row r="9178" s="379" customFormat="1" customHeight="1" spans="6:7">
      <c r="F9178" s="385"/>
      <c r="G9178" s="232"/>
    </row>
    <row r="9179" s="379" customFormat="1" customHeight="1" spans="6:7">
      <c r="F9179" s="385"/>
      <c r="G9179" s="232"/>
    </row>
    <row r="9180" s="379" customFormat="1" customHeight="1" spans="6:7">
      <c r="F9180" s="385"/>
      <c r="G9180" s="232"/>
    </row>
    <row r="9181" s="379" customFormat="1" customHeight="1" spans="6:7">
      <c r="F9181" s="385"/>
      <c r="G9181" s="232"/>
    </row>
    <row r="9182" s="379" customFormat="1" customHeight="1" spans="6:7">
      <c r="F9182" s="385"/>
      <c r="G9182" s="232"/>
    </row>
    <row r="9183" s="379" customFormat="1" customHeight="1" spans="6:7">
      <c r="F9183" s="385"/>
      <c r="G9183" s="232"/>
    </row>
    <row r="9184" s="379" customFormat="1" customHeight="1" spans="6:7">
      <c r="F9184" s="385"/>
      <c r="G9184" s="232"/>
    </row>
    <row r="9185" s="379" customFormat="1" customHeight="1" spans="6:7">
      <c r="F9185" s="385"/>
      <c r="G9185" s="232"/>
    </row>
    <row r="9186" s="379" customFormat="1" customHeight="1" spans="6:7">
      <c r="F9186" s="385"/>
      <c r="G9186" s="232"/>
    </row>
    <row r="9187" s="379" customFormat="1" customHeight="1" spans="6:7">
      <c r="F9187" s="385"/>
      <c r="G9187" s="232"/>
    </row>
    <row r="9188" s="379" customFormat="1" customHeight="1" spans="6:7">
      <c r="F9188" s="385"/>
      <c r="G9188" s="232"/>
    </row>
    <row r="9189" s="379" customFormat="1" customHeight="1" spans="6:7">
      <c r="F9189" s="385"/>
      <c r="G9189" s="232"/>
    </row>
    <row r="9190" s="379" customFormat="1" customHeight="1" spans="6:7">
      <c r="F9190" s="385"/>
      <c r="G9190" s="232"/>
    </row>
    <row r="9191" s="379" customFormat="1" customHeight="1" spans="6:7">
      <c r="F9191" s="385"/>
      <c r="G9191" s="232"/>
    </row>
    <row r="9192" s="379" customFormat="1" customHeight="1" spans="6:7">
      <c r="F9192" s="385"/>
      <c r="G9192" s="232"/>
    </row>
    <row r="9193" s="379" customFormat="1" customHeight="1" spans="6:7">
      <c r="F9193" s="385"/>
      <c r="G9193" s="232"/>
    </row>
    <row r="9194" s="379" customFormat="1" customHeight="1" spans="6:7">
      <c r="F9194" s="385"/>
      <c r="G9194" s="232"/>
    </row>
    <row r="9195" s="379" customFormat="1" customHeight="1" spans="6:7">
      <c r="F9195" s="385"/>
      <c r="G9195" s="232"/>
    </row>
    <row r="9196" s="379" customFormat="1" customHeight="1" spans="6:7">
      <c r="F9196" s="385"/>
      <c r="G9196" s="232"/>
    </row>
    <row r="9197" s="379" customFormat="1" customHeight="1" spans="6:7">
      <c r="F9197" s="385"/>
      <c r="G9197" s="232"/>
    </row>
    <row r="9198" s="379" customFormat="1" customHeight="1" spans="6:7">
      <c r="F9198" s="385"/>
      <c r="G9198" s="232"/>
    </row>
    <row r="9199" s="379" customFormat="1" customHeight="1" spans="6:7">
      <c r="F9199" s="385"/>
      <c r="G9199" s="232"/>
    </row>
    <row r="9200" s="379" customFormat="1" customHeight="1" spans="6:7">
      <c r="F9200" s="385"/>
      <c r="G9200" s="232"/>
    </row>
    <row r="9201" s="379" customFormat="1" customHeight="1" spans="6:7">
      <c r="F9201" s="385"/>
      <c r="G9201" s="232"/>
    </row>
    <row r="9202" s="379" customFormat="1" customHeight="1" spans="6:7">
      <c r="F9202" s="385"/>
      <c r="G9202" s="232"/>
    </row>
    <row r="9203" s="379" customFormat="1" customHeight="1" spans="6:7">
      <c r="F9203" s="385"/>
      <c r="G9203" s="232"/>
    </row>
    <row r="9204" s="379" customFormat="1" customHeight="1" spans="6:7">
      <c r="F9204" s="385"/>
      <c r="G9204" s="232"/>
    </row>
    <row r="9205" s="379" customFormat="1" customHeight="1" spans="6:7">
      <c r="F9205" s="385"/>
      <c r="G9205" s="232"/>
    </row>
    <row r="9206" s="379" customFormat="1" customHeight="1" spans="6:7">
      <c r="F9206" s="385"/>
      <c r="G9206" s="232"/>
    </row>
    <row r="9207" s="379" customFormat="1" customHeight="1" spans="6:7">
      <c r="F9207" s="385"/>
      <c r="G9207" s="232"/>
    </row>
    <row r="9208" s="379" customFormat="1" customHeight="1" spans="6:7">
      <c r="F9208" s="385"/>
      <c r="G9208" s="232"/>
    </row>
    <row r="9209" s="379" customFormat="1" customHeight="1" spans="6:7">
      <c r="F9209" s="385"/>
      <c r="G9209" s="232"/>
    </row>
    <row r="9210" s="379" customFormat="1" customHeight="1" spans="6:7">
      <c r="F9210" s="385"/>
      <c r="G9210" s="232"/>
    </row>
    <row r="9211" s="379" customFormat="1" customHeight="1" spans="6:7">
      <c r="F9211" s="385"/>
      <c r="G9211" s="232"/>
    </row>
    <row r="9212" s="379" customFormat="1" customHeight="1" spans="6:7">
      <c r="F9212" s="385"/>
      <c r="G9212" s="232"/>
    </row>
    <row r="9213" s="379" customFormat="1" customHeight="1" spans="6:7">
      <c r="F9213" s="385"/>
      <c r="G9213" s="232"/>
    </row>
    <row r="9214" s="379" customFormat="1" customHeight="1" spans="6:7">
      <c r="F9214" s="385"/>
      <c r="G9214" s="232"/>
    </row>
    <row r="9215" s="379" customFormat="1" customHeight="1" spans="6:7">
      <c r="F9215" s="385"/>
      <c r="G9215" s="232"/>
    </row>
    <row r="9216" s="379" customFormat="1" customHeight="1" spans="6:7">
      <c r="F9216" s="385"/>
      <c r="G9216" s="232"/>
    </row>
    <row r="9217" s="379" customFormat="1" customHeight="1" spans="6:7">
      <c r="F9217" s="385"/>
      <c r="G9217" s="232"/>
    </row>
    <row r="9218" s="379" customFormat="1" customHeight="1" spans="6:7">
      <c r="F9218" s="385"/>
      <c r="G9218" s="232"/>
    </row>
    <row r="9219" s="379" customFormat="1" customHeight="1" spans="6:7">
      <c r="F9219" s="385"/>
      <c r="G9219" s="232"/>
    </row>
    <row r="9220" s="379" customFormat="1" customHeight="1" spans="6:7">
      <c r="F9220" s="385"/>
      <c r="G9220" s="232"/>
    </row>
    <row r="9221" s="379" customFormat="1" customHeight="1" spans="6:7">
      <c r="F9221" s="385"/>
      <c r="G9221" s="232"/>
    </row>
    <row r="9222" s="379" customFormat="1" customHeight="1" spans="6:7">
      <c r="F9222" s="385"/>
      <c r="G9222" s="232"/>
    </row>
    <row r="9223" s="379" customFormat="1" customHeight="1" spans="6:7">
      <c r="F9223" s="385"/>
      <c r="G9223" s="232"/>
    </row>
    <row r="9224" s="379" customFormat="1" customHeight="1" spans="6:7">
      <c r="F9224" s="385"/>
      <c r="G9224" s="232"/>
    </row>
    <row r="9225" s="379" customFormat="1" customHeight="1" spans="6:7">
      <c r="F9225" s="385"/>
      <c r="G9225" s="232"/>
    </row>
    <row r="9226" s="379" customFormat="1" customHeight="1" spans="6:7">
      <c r="F9226" s="385"/>
      <c r="G9226" s="232"/>
    </row>
    <row r="9227" s="379" customFormat="1" customHeight="1" spans="6:7">
      <c r="F9227" s="385"/>
      <c r="G9227" s="232"/>
    </row>
    <row r="9228" s="379" customFormat="1" customHeight="1" spans="6:7">
      <c r="F9228" s="385"/>
      <c r="G9228" s="232"/>
    </row>
    <row r="9229" s="379" customFormat="1" customHeight="1" spans="6:7">
      <c r="F9229" s="385"/>
      <c r="G9229" s="232"/>
    </row>
    <row r="9230" s="379" customFormat="1" customHeight="1" spans="6:7">
      <c r="F9230" s="385"/>
      <c r="G9230" s="232"/>
    </row>
    <row r="9231" s="379" customFormat="1" customHeight="1" spans="6:7">
      <c r="F9231" s="385"/>
      <c r="G9231" s="232"/>
    </row>
    <row r="9232" s="379" customFormat="1" customHeight="1" spans="6:7">
      <c r="F9232" s="385"/>
      <c r="G9232" s="232"/>
    </row>
    <row r="9233" s="379" customFormat="1" customHeight="1" spans="6:7">
      <c r="F9233" s="385"/>
      <c r="G9233" s="232"/>
    </row>
    <row r="9234" s="379" customFormat="1" customHeight="1" spans="6:7">
      <c r="F9234" s="385"/>
      <c r="G9234" s="232"/>
    </row>
    <row r="9235" s="379" customFormat="1" customHeight="1" spans="6:7">
      <c r="F9235" s="385"/>
      <c r="G9235" s="232"/>
    </row>
    <row r="9236" s="379" customFormat="1" customHeight="1" spans="6:7">
      <c r="F9236" s="385"/>
      <c r="G9236" s="232"/>
    </row>
    <row r="9237" s="379" customFormat="1" customHeight="1" spans="6:7">
      <c r="F9237" s="385"/>
      <c r="G9237" s="232"/>
    </row>
    <row r="9238" s="379" customFormat="1" customHeight="1" spans="6:7">
      <c r="F9238" s="385"/>
      <c r="G9238" s="232"/>
    </row>
    <row r="9239" s="379" customFormat="1" customHeight="1" spans="6:7">
      <c r="F9239" s="385"/>
      <c r="G9239" s="232"/>
    </row>
    <row r="9240" s="379" customFormat="1" customHeight="1" spans="6:7">
      <c r="F9240" s="385"/>
      <c r="G9240" s="232"/>
    </row>
    <row r="9241" s="379" customFormat="1" customHeight="1" spans="6:7">
      <c r="F9241" s="385"/>
      <c r="G9241" s="232"/>
    </row>
    <row r="9242" s="379" customFormat="1" customHeight="1" spans="6:7">
      <c r="F9242" s="385"/>
      <c r="G9242" s="232"/>
    </row>
    <row r="9243" s="379" customFormat="1" customHeight="1" spans="6:7">
      <c r="F9243" s="385"/>
      <c r="G9243" s="232"/>
    </row>
    <row r="9244" s="379" customFormat="1" customHeight="1" spans="6:7">
      <c r="F9244" s="385"/>
      <c r="G9244" s="232"/>
    </row>
    <row r="9245" s="379" customFormat="1" customHeight="1" spans="6:7">
      <c r="F9245" s="385"/>
      <c r="G9245" s="232"/>
    </row>
    <row r="9246" s="379" customFormat="1" customHeight="1" spans="6:7">
      <c r="F9246" s="385"/>
      <c r="G9246" s="232"/>
    </row>
    <row r="9247" s="379" customFormat="1" customHeight="1" spans="6:7">
      <c r="F9247" s="385"/>
      <c r="G9247" s="232"/>
    </row>
    <row r="9248" s="379" customFormat="1" customHeight="1" spans="6:7">
      <c r="F9248" s="385"/>
      <c r="G9248" s="232"/>
    </row>
    <row r="9249" s="379" customFormat="1" customHeight="1" spans="6:7">
      <c r="F9249" s="385"/>
      <c r="G9249" s="232"/>
    </row>
    <row r="9250" s="379" customFormat="1" customHeight="1" spans="6:7">
      <c r="F9250" s="385"/>
      <c r="G9250" s="232"/>
    </row>
    <row r="9251" s="379" customFormat="1" customHeight="1" spans="6:7">
      <c r="F9251" s="385"/>
      <c r="G9251" s="232"/>
    </row>
    <row r="9252" s="379" customFormat="1" customHeight="1" spans="6:7">
      <c r="F9252" s="385"/>
      <c r="G9252" s="232"/>
    </row>
    <row r="9253" s="379" customFormat="1" customHeight="1" spans="6:7">
      <c r="F9253" s="385"/>
      <c r="G9253" s="232"/>
    </row>
    <row r="9254" s="379" customFormat="1" customHeight="1" spans="6:7">
      <c r="F9254" s="385"/>
      <c r="G9254" s="232"/>
    </row>
    <row r="9255" s="379" customFormat="1" customHeight="1" spans="6:7">
      <c r="F9255" s="385"/>
      <c r="G9255" s="232"/>
    </row>
    <row r="9256" s="379" customFormat="1" customHeight="1" spans="6:7">
      <c r="F9256" s="385"/>
      <c r="G9256" s="232"/>
    </row>
    <row r="9257" s="379" customFormat="1" customHeight="1" spans="6:7">
      <c r="F9257" s="385"/>
      <c r="G9257" s="232"/>
    </row>
    <row r="9258" s="379" customFormat="1" customHeight="1" spans="6:7">
      <c r="F9258" s="385"/>
      <c r="G9258" s="232"/>
    </row>
    <row r="9259" s="379" customFormat="1" customHeight="1" spans="6:7">
      <c r="F9259" s="385"/>
      <c r="G9259" s="232"/>
    </row>
    <row r="9260" s="379" customFormat="1" customHeight="1" spans="6:7">
      <c r="F9260" s="385"/>
      <c r="G9260" s="232"/>
    </row>
    <row r="9261" s="379" customFormat="1" customHeight="1" spans="6:7">
      <c r="F9261" s="385"/>
      <c r="G9261" s="232"/>
    </row>
    <row r="9262" s="379" customFormat="1" customHeight="1" spans="6:7">
      <c r="F9262" s="385"/>
      <c r="G9262" s="232"/>
    </row>
    <row r="9263" s="379" customFormat="1" customHeight="1" spans="6:7">
      <c r="F9263" s="385"/>
      <c r="G9263" s="232"/>
    </row>
    <row r="9264" s="379" customFormat="1" customHeight="1" spans="6:7">
      <c r="F9264" s="385"/>
      <c r="G9264" s="232"/>
    </row>
    <row r="9265" s="379" customFormat="1" customHeight="1" spans="6:7">
      <c r="F9265" s="385"/>
      <c r="G9265" s="232"/>
    </row>
    <row r="9266" s="379" customFormat="1" customHeight="1" spans="6:7">
      <c r="F9266" s="385"/>
      <c r="G9266" s="232"/>
    </row>
    <row r="9267" s="379" customFormat="1" customHeight="1" spans="6:7">
      <c r="F9267" s="385"/>
      <c r="G9267" s="232"/>
    </row>
    <row r="9268" s="379" customFormat="1" customHeight="1" spans="6:7">
      <c r="F9268" s="385"/>
      <c r="G9268" s="232"/>
    </row>
    <row r="9269" s="379" customFormat="1" customHeight="1" spans="6:7">
      <c r="F9269" s="385"/>
      <c r="G9269" s="232"/>
    </row>
    <row r="9270" s="379" customFormat="1" customHeight="1" spans="6:7">
      <c r="F9270" s="385"/>
      <c r="G9270" s="232"/>
    </row>
    <row r="9271" s="379" customFormat="1" customHeight="1" spans="6:7">
      <c r="F9271" s="385"/>
      <c r="G9271" s="232"/>
    </row>
    <row r="9272" s="379" customFormat="1" customHeight="1" spans="6:7">
      <c r="F9272" s="385"/>
      <c r="G9272" s="232"/>
    </row>
    <row r="9273" s="379" customFormat="1" customHeight="1" spans="6:7">
      <c r="F9273" s="385"/>
      <c r="G9273" s="232"/>
    </row>
    <row r="9274" s="379" customFormat="1" customHeight="1" spans="6:7">
      <c r="F9274" s="385"/>
      <c r="G9274" s="232"/>
    </row>
    <row r="9275" s="379" customFormat="1" customHeight="1" spans="6:7">
      <c r="F9275" s="385"/>
      <c r="G9275" s="232"/>
    </row>
    <row r="9276" s="379" customFormat="1" customHeight="1" spans="6:7">
      <c r="F9276" s="385"/>
      <c r="G9276" s="232"/>
    </row>
    <row r="9277" s="379" customFormat="1" customHeight="1" spans="6:7">
      <c r="F9277" s="385"/>
      <c r="G9277" s="232"/>
    </row>
    <row r="9278" s="379" customFormat="1" customHeight="1" spans="6:7">
      <c r="F9278" s="385"/>
      <c r="G9278" s="232"/>
    </row>
    <row r="9279" s="379" customFormat="1" customHeight="1" spans="6:7">
      <c r="F9279" s="385"/>
      <c r="G9279" s="232"/>
    </row>
    <row r="9280" s="379" customFormat="1" customHeight="1" spans="6:7">
      <c r="F9280" s="385"/>
      <c r="G9280" s="232"/>
    </row>
    <row r="9281" s="379" customFormat="1" customHeight="1" spans="6:7">
      <c r="F9281" s="385"/>
      <c r="G9281" s="232"/>
    </row>
    <row r="9282" s="379" customFormat="1" customHeight="1" spans="6:7">
      <c r="F9282" s="385"/>
      <c r="G9282" s="232"/>
    </row>
    <row r="9283" s="379" customFormat="1" customHeight="1" spans="6:7">
      <c r="F9283" s="385"/>
      <c r="G9283" s="232"/>
    </row>
    <row r="9284" s="379" customFormat="1" customHeight="1" spans="6:7">
      <c r="F9284" s="385"/>
      <c r="G9284" s="232"/>
    </row>
    <row r="9285" s="379" customFormat="1" customHeight="1" spans="6:7">
      <c r="F9285" s="385"/>
      <c r="G9285" s="232"/>
    </row>
    <row r="9286" s="379" customFormat="1" customHeight="1" spans="6:7">
      <c r="F9286" s="385"/>
      <c r="G9286" s="232"/>
    </row>
    <row r="9287" s="379" customFormat="1" customHeight="1" spans="6:7">
      <c r="F9287" s="385"/>
      <c r="G9287" s="232"/>
    </row>
    <row r="9288" s="379" customFormat="1" customHeight="1" spans="6:7">
      <c r="F9288" s="385"/>
      <c r="G9288" s="232"/>
    </row>
    <row r="9289" s="379" customFormat="1" customHeight="1" spans="6:7">
      <c r="F9289" s="385"/>
      <c r="G9289" s="232"/>
    </row>
    <row r="9290" s="379" customFormat="1" customHeight="1" spans="6:7">
      <c r="F9290" s="385"/>
      <c r="G9290" s="232"/>
    </row>
    <row r="9291" s="379" customFormat="1" customHeight="1" spans="6:7">
      <c r="F9291" s="385"/>
      <c r="G9291" s="232"/>
    </row>
    <row r="9292" s="379" customFormat="1" customHeight="1" spans="6:7">
      <c r="F9292" s="385"/>
      <c r="G9292" s="232"/>
    </row>
    <row r="9293" s="379" customFormat="1" customHeight="1" spans="6:7">
      <c r="F9293" s="385"/>
      <c r="G9293" s="232"/>
    </row>
    <row r="9294" s="379" customFormat="1" customHeight="1" spans="6:7">
      <c r="F9294" s="385"/>
      <c r="G9294" s="232"/>
    </row>
    <row r="9295" s="379" customFormat="1" customHeight="1" spans="6:7">
      <c r="F9295" s="385"/>
      <c r="G9295" s="232"/>
    </row>
    <row r="9296" s="379" customFormat="1" customHeight="1" spans="6:7">
      <c r="F9296" s="385"/>
      <c r="G9296" s="232"/>
    </row>
    <row r="9297" s="379" customFormat="1" customHeight="1" spans="6:7">
      <c r="F9297" s="385"/>
      <c r="G9297" s="232"/>
    </row>
    <row r="9298" s="379" customFormat="1" customHeight="1" spans="6:7">
      <c r="F9298" s="385"/>
      <c r="G9298" s="232"/>
    </row>
    <row r="9299" s="379" customFormat="1" customHeight="1" spans="6:7">
      <c r="F9299" s="385"/>
      <c r="G9299" s="232"/>
    </row>
    <row r="9300" s="379" customFormat="1" customHeight="1" spans="6:7">
      <c r="F9300" s="385"/>
      <c r="G9300" s="232"/>
    </row>
    <row r="9301" s="379" customFormat="1" customHeight="1" spans="6:7">
      <c r="F9301" s="385"/>
      <c r="G9301" s="232"/>
    </row>
    <row r="9302" s="379" customFormat="1" customHeight="1" spans="6:7">
      <c r="F9302" s="385"/>
      <c r="G9302" s="232"/>
    </row>
    <row r="9303" s="379" customFormat="1" customHeight="1" spans="6:7">
      <c r="F9303" s="385"/>
      <c r="G9303" s="232"/>
    </row>
    <row r="9304" s="379" customFormat="1" customHeight="1" spans="6:7">
      <c r="F9304" s="385"/>
      <c r="G9304" s="232"/>
    </row>
    <row r="9305" s="379" customFormat="1" customHeight="1" spans="6:7">
      <c r="F9305" s="385"/>
      <c r="G9305" s="232"/>
    </row>
    <row r="9306" s="379" customFormat="1" customHeight="1" spans="6:7">
      <c r="F9306" s="385"/>
      <c r="G9306" s="232"/>
    </row>
    <row r="9307" s="379" customFormat="1" customHeight="1" spans="6:7">
      <c r="F9307" s="385"/>
      <c r="G9307" s="232"/>
    </row>
    <row r="9308" s="379" customFormat="1" customHeight="1" spans="6:7">
      <c r="F9308" s="385"/>
      <c r="G9308" s="232"/>
    </row>
    <row r="9309" s="379" customFormat="1" customHeight="1" spans="6:7">
      <c r="F9309" s="385"/>
      <c r="G9309" s="232"/>
    </row>
    <row r="9310" s="379" customFormat="1" customHeight="1" spans="6:7">
      <c r="F9310" s="385"/>
      <c r="G9310" s="232"/>
    </row>
    <row r="9311" s="379" customFormat="1" customHeight="1" spans="6:7">
      <c r="F9311" s="385"/>
      <c r="G9311" s="232"/>
    </row>
    <row r="9312" s="379" customFormat="1" customHeight="1" spans="6:7">
      <c r="F9312" s="385"/>
      <c r="G9312" s="232"/>
    </row>
    <row r="9313" s="379" customFormat="1" customHeight="1" spans="6:7">
      <c r="F9313" s="385"/>
      <c r="G9313" s="232"/>
    </row>
    <row r="9314" s="379" customFormat="1" customHeight="1" spans="6:7">
      <c r="F9314" s="385"/>
      <c r="G9314" s="232"/>
    </row>
    <row r="9315" s="379" customFormat="1" customHeight="1" spans="6:7">
      <c r="F9315" s="385"/>
      <c r="G9315" s="232"/>
    </row>
    <row r="9316" s="379" customFormat="1" customHeight="1" spans="6:7">
      <c r="F9316" s="385"/>
      <c r="G9316" s="232"/>
    </row>
    <row r="9317" s="379" customFormat="1" customHeight="1" spans="6:7">
      <c r="F9317" s="385"/>
      <c r="G9317" s="232"/>
    </row>
    <row r="9318" s="379" customFormat="1" customHeight="1" spans="6:7">
      <c r="F9318" s="385"/>
      <c r="G9318" s="232"/>
    </row>
    <row r="9319" s="379" customFormat="1" customHeight="1" spans="6:7">
      <c r="F9319" s="385"/>
      <c r="G9319" s="232"/>
    </row>
    <row r="9320" s="379" customFormat="1" customHeight="1" spans="6:7">
      <c r="F9320" s="385"/>
      <c r="G9320" s="232"/>
    </row>
    <row r="9321" s="379" customFormat="1" customHeight="1" spans="6:7">
      <c r="F9321" s="385"/>
      <c r="G9321" s="232"/>
    </row>
    <row r="9322" s="379" customFormat="1" customHeight="1" spans="6:7">
      <c r="F9322" s="385"/>
      <c r="G9322" s="232"/>
    </row>
    <row r="9323" s="379" customFormat="1" customHeight="1" spans="6:7">
      <c r="F9323" s="385"/>
      <c r="G9323" s="232"/>
    </row>
    <row r="9324" s="379" customFormat="1" customHeight="1" spans="6:7">
      <c r="F9324" s="385"/>
      <c r="G9324" s="232"/>
    </row>
    <row r="9325" s="379" customFormat="1" customHeight="1" spans="6:7">
      <c r="F9325" s="385"/>
      <c r="G9325" s="232"/>
    </row>
    <row r="9326" s="379" customFormat="1" customHeight="1" spans="6:7">
      <c r="F9326" s="385"/>
      <c r="G9326" s="232"/>
    </row>
    <row r="9327" s="379" customFormat="1" customHeight="1" spans="6:7">
      <c r="F9327" s="385"/>
      <c r="G9327" s="232"/>
    </row>
    <row r="9328" s="379" customFormat="1" customHeight="1" spans="6:7">
      <c r="F9328" s="385"/>
      <c r="G9328" s="232"/>
    </row>
    <row r="9329" s="379" customFormat="1" customHeight="1" spans="6:7">
      <c r="F9329" s="385"/>
      <c r="G9329" s="232"/>
    </row>
    <row r="9330" s="379" customFormat="1" customHeight="1" spans="6:7">
      <c r="F9330" s="385"/>
      <c r="G9330" s="232"/>
    </row>
    <row r="9331" s="379" customFormat="1" customHeight="1" spans="6:7">
      <c r="F9331" s="385"/>
      <c r="G9331" s="232"/>
    </row>
    <row r="9332" s="379" customFormat="1" customHeight="1" spans="6:7">
      <c r="F9332" s="385"/>
      <c r="G9332" s="232"/>
    </row>
    <row r="9333" s="379" customFormat="1" customHeight="1" spans="6:7">
      <c r="F9333" s="385"/>
      <c r="G9333" s="232"/>
    </row>
    <row r="9334" s="379" customFormat="1" customHeight="1" spans="6:7">
      <c r="F9334" s="385"/>
      <c r="G9334" s="232"/>
    </row>
    <row r="9335" s="379" customFormat="1" customHeight="1" spans="6:7">
      <c r="F9335" s="385"/>
      <c r="G9335" s="232"/>
    </row>
    <row r="9336" s="379" customFormat="1" customHeight="1" spans="6:7">
      <c r="F9336" s="385"/>
      <c r="G9336" s="232"/>
    </row>
    <row r="9337" s="379" customFormat="1" customHeight="1" spans="6:7">
      <c r="F9337" s="385"/>
      <c r="G9337" s="232"/>
    </row>
    <row r="9338" s="379" customFormat="1" customHeight="1" spans="6:7">
      <c r="F9338" s="385"/>
      <c r="G9338" s="232"/>
    </row>
    <row r="9339" s="379" customFormat="1" customHeight="1" spans="6:7">
      <c r="F9339" s="385"/>
      <c r="G9339" s="232"/>
    </row>
    <row r="9340" s="379" customFormat="1" customHeight="1" spans="6:7">
      <c r="F9340" s="385"/>
      <c r="G9340" s="232"/>
    </row>
    <row r="9341" s="379" customFormat="1" customHeight="1" spans="6:7">
      <c r="F9341" s="385"/>
      <c r="G9341" s="232"/>
    </row>
    <row r="9342" s="379" customFormat="1" customHeight="1" spans="6:7">
      <c r="F9342" s="385"/>
      <c r="G9342" s="232"/>
    </row>
    <row r="9343" s="379" customFormat="1" customHeight="1" spans="6:7">
      <c r="F9343" s="385"/>
      <c r="G9343" s="232"/>
    </row>
    <row r="9344" s="379" customFormat="1" customHeight="1" spans="6:7">
      <c r="F9344" s="385"/>
      <c r="G9344" s="232"/>
    </row>
    <row r="9345" s="379" customFormat="1" customHeight="1" spans="6:7">
      <c r="F9345" s="385"/>
      <c r="G9345" s="232"/>
    </row>
    <row r="9346" s="379" customFormat="1" customHeight="1" spans="6:7">
      <c r="F9346" s="385"/>
      <c r="G9346" s="232"/>
    </row>
    <row r="9347" s="379" customFormat="1" customHeight="1" spans="6:7">
      <c r="F9347" s="385"/>
      <c r="G9347" s="232"/>
    </row>
    <row r="9348" s="379" customFormat="1" customHeight="1" spans="6:7">
      <c r="F9348" s="385"/>
      <c r="G9348" s="232"/>
    </row>
    <row r="9349" s="379" customFormat="1" customHeight="1" spans="6:7">
      <c r="F9349" s="385"/>
      <c r="G9349" s="232"/>
    </row>
    <row r="9350" s="379" customFormat="1" customHeight="1" spans="6:7">
      <c r="F9350" s="385"/>
      <c r="G9350" s="232"/>
    </row>
    <row r="9351" s="379" customFormat="1" customHeight="1" spans="6:7">
      <c r="F9351" s="385"/>
      <c r="G9351" s="232"/>
    </row>
    <row r="9352" s="379" customFormat="1" customHeight="1" spans="6:7">
      <c r="F9352" s="385"/>
      <c r="G9352" s="232"/>
    </row>
    <row r="9353" s="379" customFormat="1" customHeight="1" spans="6:7">
      <c r="F9353" s="385"/>
      <c r="G9353" s="232"/>
    </row>
    <row r="9354" s="379" customFormat="1" customHeight="1" spans="6:7">
      <c r="F9354" s="385"/>
      <c r="G9354" s="232"/>
    </row>
    <row r="9355" s="379" customFormat="1" customHeight="1" spans="6:7">
      <c r="F9355" s="385"/>
      <c r="G9355" s="232"/>
    </row>
    <row r="9356" s="379" customFormat="1" customHeight="1" spans="6:7">
      <c r="F9356" s="385"/>
      <c r="G9356" s="232"/>
    </row>
    <row r="9357" s="379" customFormat="1" customHeight="1" spans="6:7">
      <c r="F9357" s="385"/>
      <c r="G9357" s="232"/>
    </row>
    <row r="9358" s="379" customFormat="1" customHeight="1" spans="6:7">
      <c r="F9358" s="385"/>
      <c r="G9358" s="232"/>
    </row>
    <row r="9359" s="379" customFormat="1" customHeight="1" spans="6:7">
      <c r="F9359" s="385"/>
      <c r="G9359" s="232"/>
    </row>
    <row r="9360" s="379" customFormat="1" customHeight="1" spans="6:7">
      <c r="F9360" s="385"/>
      <c r="G9360" s="232"/>
    </row>
    <row r="9361" s="379" customFormat="1" customHeight="1" spans="6:7">
      <c r="F9361" s="385"/>
      <c r="G9361" s="232"/>
    </row>
    <row r="9362" s="379" customFormat="1" customHeight="1" spans="6:7">
      <c r="F9362" s="385"/>
      <c r="G9362" s="232"/>
    </row>
    <row r="9363" s="379" customFormat="1" customHeight="1" spans="6:7">
      <c r="F9363" s="385"/>
      <c r="G9363" s="232"/>
    </row>
    <row r="9364" s="379" customFormat="1" customHeight="1" spans="6:7">
      <c r="F9364" s="385"/>
      <c r="G9364" s="232"/>
    </row>
    <row r="9365" s="379" customFormat="1" customHeight="1" spans="6:7">
      <c r="F9365" s="385"/>
      <c r="G9365" s="232"/>
    </row>
    <row r="9366" s="379" customFormat="1" customHeight="1" spans="6:7">
      <c r="F9366" s="385"/>
      <c r="G9366" s="232"/>
    </row>
    <row r="9367" s="379" customFormat="1" customHeight="1" spans="6:7">
      <c r="F9367" s="385"/>
      <c r="G9367" s="232"/>
    </row>
    <row r="9368" s="379" customFormat="1" customHeight="1" spans="6:7">
      <c r="F9368" s="385"/>
      <c r="G9368" s="232"/>
    </row>
    <row r="9369" s="379" customFormat="1" customHeight="1" spans="6:7">
      <c r="F9369" s="385"/>
      <c r="G9369" s="232"/>
    </row>
    <row r="9370" s="379" customFormat="1" customHeight="1" spans="6:7">
      <c r="F9370" s="385"/>
      <c r="G9370" s="232"/>
    </row>
    <row r="9371" s="379" customFormat="1" customHeight="1" spans="6:7">
      <c r="F9371" s="385"/>
      <c r="G9371" s="232"/>
    </row>
    <row r="9372" s="379" customFormat="1" customHeight="1" spans="6:7">
      <c r="F9372" s="385"/>
      <c r="G9372" s="232"/>
    </row>
    <row r="9373" s="379" customFormat="1" customHeight="1" spans="6:7">
      <c r="F9373" s="385"/>
      <c r="G9373" s="232"/>
    </row>
    <row r="9374" s="379" customFormat="1" customHeight="1" spans="6:7">
      <c r="F9374" s="385"/>
      <c r="G9374" s="232"/>
    </row>
    <row r="9375" s="379" customFormat="1" customHeight="1" spans="6:7">
      <c r="F9375" s="385"/>
      <c r="G9375" s="232"/>
    </row>
    <row r="9376" s="379" customFormat="1" customHeight="1" spans="6:7">
      <c r="F9376" s="385"/>
      <c r="G9376" s="232"/>
    </row>
    <row r="9377" s="379" customFormat="1" customHeight="1" spans="6:7">
      <c r="F9377" s="385"/>
      <c r="G9377" s="232"/>
    </row>
    <row r="9378" s="379" customFormat="1" customHeight="1" spans="6:7">
      <c r="F9378" s="385"/>
      <c r="G9378" s="232"/>
    </row>
    <row r="9379" s="379" customFormat="1" customHeight="1" spans="6:7">
      <c r="F9379" s="385"/>
      <c r="G9379" s="232"/>
    </row>
    <row r="9380" s="379" customFormat="1" customHeight="1" spans="6:7">
      <c r="F9380" s="385"/>
      <c r="G9380" s="232"/>
    </row>
    <row r="9381" s="379" customFormat="1" customHeight="1" spans="6:7">
      <c r="F9381" s="385"/>
      <c r="G9381" s="232"/>
    </row>
    <row r="9382" s="379" customFormat="1" customHeight="1" spans="6:7">
      <c r="F9382" s="385"/>
      <c r="G9382" s="232"/>
    </row>
    <row r="9383" s="379" customFormat="1" customHeight="1" spans="6:7">
      <c r="F9383" s="385"/>
      <c r="G9383" s="232"/>
    </row>
    <row r="9384" s="379" customFormat="1" customHeight="1" spans="6:7">
      <c r="F9384" s="385"/>
      <c r="G9384" s="232"/>
    </row>
    <row r="9385" s="379" customFormat="1" customHeight="1" spans="6:7">
      <c r="F9385" s="385"/>
      <c r="G9385" s="232"/>
    </row>
    <row r="9386" s="379" customFormat="1" customHeight="1" spans="6:7">
      <c r="F9386" s="385"/>
      <c r="G9386" s="232"/>
    </row>
    <row r="9387" s="379" customFormat="1" customHeight="1" spans="6:7">
      <c r="F9387" s="385"/>
      <c r="G9387" s="232"/>
    </row>
    <row r="9388" s="379" customFormat="1" customHeight="1" spans="6:7">
      <c r="F9388" s="385"/>
      <c r="G9388" s="232"/>
    </row>
    <row r="9389" s="379" customFormat="1" customHeight="1" spans="6:7">
      <c r="F9389" s="385"/>
      <c r="G9389" s="232"/>
    </row>
    <row r="9390" s="379" customFormat="1" customHeight="1" spans="6:7">
      <c r="F9390" s="385"/>
      <c r="G9390" s="232"/>
    </row>
    <row r="9391" s="379" customFormat="1" customHeight="1" spans="6:7">
      <c r="F9391" s="385"/>
      <c r="G9391" s="232"/>
    </row>
    <row r="9392" s="379" customFormat="1" customHeight="1" spans="6:7">
      <c r="F9392" s="385"/>
      <c r="G9392" s="232"/>
    </row>
    <row r="9393" s="379" customFormat="1" customHeight="1" spans="6:7">
      <c r="F9393" s="385"/>
      <c r="G9393" s="232"/>
    </row>
    <row r="9394" s="379" customFormat="1" customHeight="1" spans="6:7">
      <c r="F9394" s="385"/>
      <c r="G9394" s="232"/>
    </row>
    <row r="9395" s="379" customFormat="1" customHeight="1" spans="6:7">
      <c r="F9395" s="385"/>
      <c r="G9395" s="232"/>
    </row>
    <row r="9396" s="379" customFormat="1" customHeight="1" spans="6:7">
      <c r="F9396" s="385"/>
      <c r="G9396" s="232"/>
    </row>
    <row r="9397" s="379" customFormat="1" customHeight="1" spans="6:7">
      <c r="F9397" s="385"/>
      <c r="G9397" s="232"/>
    </row>
    <row r="9398" s="379" customFormat="1" customHeight="1" spans="6:7">
      <c r="F9398" s="385"/>
      <c r="G9398" s="232"/>
    </row>
    <row r="9399" s="379" customFormat="1" customHeight="1" spans="6:7">
      <c r="F9399" s="385"/>
      <c r="G9399" s="232"/>
    </row>
    <row r="9400" s="379" customFormat="1" customHeight="1" spans="6:7">
      <c r="F9400" s="385"/>
      <c r="G9400" s="232"/>
    </row>
    <row r="9401" s="379" customFormat="1" customHeight="1" spans="6:7">
      <c r="F9401" s="385"/>
      <c r="G9401" s="232"/>
    </row>
    <row r="9402" s="379" customFormat="1" customHeight="1" spans="6:7">
      <c r="F9402" s="385"/>
      <c r="G9402" s="232"/>
    </row>
    <row r="9403" s="379" customFormat="1" customHeight="1" spans="6:7">
      <c r="F9403" s="385"/>
      <c r="G9403" s="232"/>
    </row>
    <row r="9404" s="379" customFormat="1" customHeight="1" spans="6:7">
      <c r="F9404" s="385"/>
      <c r="G9404" s="232"/>
    </row>
    <row r="9405" s="379" customFormat="1" customHeight="1" spans="6:7">
      <c r="F9405" s="385"/>
      <c r="G9405" s="232"/>
    </row>
    <row r="9406" s="379" customFormat="1" customHeight="1" spans="6:7">
      <c r="F9406" s="385"/>
      <c r="G9406" s="232"/>
    </row>
    <row r="9407" s="379" customFormat="1" customHeight="1" spans="6:7">
      <c r="F9407" s="385"/>
      <c r="G9407" s="232"/>
    </row>
    <row r="9408" s="379" customFormat="1" customHeight="1" spans="6:7">
      <c r="F9408" s="385"/>
      <c r="G9408" s="232"/>
    </row>
    <row r="9409" s="379" customFormat="1" customHeight="1" spans="6:7">
      <c r="F9409" s="385"/>
      <c r="G9409" s="232"/>
    </row>
    <row r="9410" s="379" customFormat="1" customHeight="1" spans="6:7">
      <c r="F9410" s="385"/>
      <c r="G9410" s="232"/>
    </row>
    <row r="9411" s="379" customFormat="1" customHeight="1" spans="6:7">
      <c r="F9411" s="385"/>
      <c r="G9411" s="232"/>
    </row>
    <row r="9412" s="379" customFormat="1" customHeight="1" spans="6:7">
      <c r="F9412" s="385"/>
      <c r="G9412" s="232"/>
    </row>
    <row r="9413" s="379" customFormat="1" customHeight="1" spans="6:7">
      <c r="F9413" s="385"/>
      <c r="G9413" s="232"/>
    </row>
    <row r="9414" s="379" customFormat="1" customHeight="1" spans="6:7">
      <c r="F9414" s="385"/>
      <c r="G9414" s="232"/>
    </row>
    <row r="9415" s="379" customFormat="1" customHeight="1" spans="6:7">
      <c r="F9415" s="385"/>
      <c r="G9415" s="232"/>
    </row>
    <row r="9416" s="379" customFormat="1" customHeight="1" spans="6:7">
      <c r="F9416" s="385"/>
      <c r="G9416" s="232"/>
    </row>
    <row r="9417" s="379" customFormat="1" customHeight="1" spans="6:7">
      <c r="F9417" s="385"/>
      <c r="G9417" s="232"/>
    </row>
    <row r="9418" s="379" customFormat="1" customHeight="1" spans="6:7">
      <c r="F9418" s="385"/>
      <c r="G9418" s="232"/>
    </row>
    <row r="9419" s="379" customFormat="1" customHeight="1" spans="6:7">
      <c r="F9419" s="385"/>
      <c r="G9419" s="232"/>
    </row>
    <row r="9420" s="379" customFormat="1" customHeight="1" spans="6:7">
      <c r="F9420" s="385"/>
      <c r="G9420" s="232"/>
    </row>
    <row r="9421" s="379" customFormat="1" customHeight="1" spans="6:7">
      <c r="F9421" s="385"/>
      <c r="G9421" s="232"/>
    </row>
    <row r="9422" s="379" customFormat="1" customHeight="1" spans="6:7">
      <c r="F9422" s="385"/>
      <c r="G9422" s="232"/>
    </row>
    <row r="9423" s="379" customFormat="1" customHeight="1" spans="6:7">
      <c r="F9423" s="385"/>
      <c r="G9423" s="232"/>
    </row>
    <row r="9424" s="379" customFormat="1" customHeight="1" spans="6:7">
      <c r="F9424" s="385"/>
      <c r="G9424" s="232"/>
    </row>
    <row r="9425" s="379" customFormat="1" customHeight="1" spans="6:7">
      <c r="F9425" s="385"/>
      <c r="G9425" s="232"/>
    </row>
    <row r="9426" s="379" customFormat="1" customHeight="1" spans="6:7">
      <c r="F9426" s="385"/>
      <c r="G9426" s="232"/>
    </row>
    <row r="9427" s="379" customFormat="1" customHeight="1" spans="6:7">
      <c r="F9427" s="385"/>
      <c r="G9427" s="232"/>
    </row>
    <row r="9428" s="379" customFormat="1" customHeight="1" spans="6:7">
      <c r="F9428" s="385"/>
      <c r="G9428" s="232"/>
    </row>
    <row r="9429" s="379" customFormat="1" customHeight="1" spans="6:7">
      <c r="F9429" s="385"/>
      <c r="G9429" s="232"/>
    </row>
    <row r="9430" s="379" customFormat="1" customHeight="1" spans="6:7">
      <c r="F9430" s="385"/>
      <c r="G9430" s="232"/>
    </row>
    <row r="9431" s="379" customFormat="1" customHeight="1" spans="6:7">
      <c r="F9431" s="385"/>
      <c r="G9431" s="232"/>
    </row>
    <row r="9432" s="379" customFormat="1" customHeight="1" spans="6:7">
      <c r="F9432" s="385"/>
      <c r="G9432" s="232"/>
    </row>
    <row r="9433" s="379" customFormat="1" customHeight="1" spans="6:7">
      <c r="F9433" s="385"/>
      <c r="G9433" s="232"/>
    </row>
    <row r="9434" s="379" customFormat="1" customHeight="1" spans="6:7">
      <c r="F9434" s="385"/>
      <c r="G9434" s="232"/>
    </row>
    <row r="9435" s="379" customFormat="1" customHeight="1" spans="6:7">
      <c r="F9435" s="385"/>
      <c r="G9435" s="232"/>
    </row>
    <row r="9436" s="379" customFormat="1" customHeight="1" spans="6:7">
      <c r="F9436" s="385"/>
      <c r="G9436" s="232"/>
    </row>
    <row r="9437" s="379" customFormat="1" customHeight="1" spans="6:7">
      <c r="F9437" s="385"/>
      <c r="G9437" s="232"/>
    </row>
    <row r="9438" s="379" customFormat="1" customHeight="1" spans="6:7">
      <c r="F9438" s="385"/>
      <c r="G9438" s="232"/>
    </row>
    <row r="9439" s="379" customFormat="1" customHeight="1" spans="6:7">
      <c r="F9439" s="385"/>
      <c r="G9439" s="232"/>
    </row>
    <row r="9440" s="379" customFormat="1" customHeight="1" spans="6:7">
      <c r="F9440" s="385"/>
      <c r="G9440" s="232"/>
    </row>
    <row r="9441" s="379" customFormat="1" customHeight="1" spans="6:7">
      <c r="F9441" s="385"/>
      <c r="G9441" s="232"/>
    </row>
    <row r="9442" s="379" customFormat="1" customHeight="1" spans="6:7">
      <c r="F9442" s="385"/>
      <c r="G9442" s="232"/>
    </row>
    <row r="9443" s="379" customFormat="1" customHeight="1" spans="6:7">
      <c r="F9443" s="385"/>
      <c r="G9443" s="232"/>
    </row>
    <row r="9444" s="379" customFormat="1" customHeight="1" spans="6:7">
      <c r="F9444" s="385"/>
      <c r="G9444" s="232"/>
    </row>
    <row r="9445" s="379" customFormat="1" customHeight="1" spans="6:7">
      <c r="F9445" s="385"/>
      <c r="G9445" s="232"/>
    </row>
    <row r="9446" s="379" customFormat="1" customHeight="1" spans="6:7">
      <c r="F9446" s="385"/>
      <c r="G9446" s="232"/>
    </row>
    <row r="9447" s="379" customFormat="1" customHeight="1" spans="6:7">
      <c r="F9447" s="385"/>
      <c r="G9447" s="232"/>
    </row>
    <row r="9448" s="379" customFormat="1" customHeight="1" spans="6:7">
      <c r="F9448" s="385"/>
      <c r="G9448" s="232"/>
    </row>
    <row r="9449" s="379" customFormat="1" customHeight="1" spans="6:7">
      <c r="F9449" s="385"/>
      <c r="G9449" s="232"/>
    </row>
    <row r="9450" s="379" customFormat="1" customHeight="1" spans="6:7">
      <c r="F9450" s="385"/>
      <c r="G9450" s="232"/>
    </row>
    <row r="9451" s="379" customFormat="1" customHeight="1" spans="6:7">
      <c r="F9451" s="385"/>
      <c r="G9451" s="232"/>
    </row>
    <row r="9452" s="379" customFormat="1" customHeight="1" spans="6:7">
      <c r="F9452" s="385"/>
      <c r="G9452" s="232"/>
    </row>
    <row r="9453" s="379" customFormat="1" customHeight="1" spans="6:7">
      <c r="F9453" s="385"/>
      <c r="G9453" s="232"/>
    </row>
    <row r="9454" s="379" customFormat="1" customHeight="1" spans="6:7">
      <c r="F9454" s="385"/>
      <c r="G9454" s="232"/>
    </row>
    <row r="9455" s="379" customFormat="1" customHeight="1" spans="6:7">
      <c r="F9455" s="385"/>
      <c r="G9455" s="232"/>
    </row>
    <row r="9456" s="379" customFormat="1" customHeight="1" spans="6:7">
      <c r="F9456" s="385"/>
      <c r="G9456" s="232"/>
    </row>
    <row r="9457" s="379" customFormat="1" customHeight="1" spans="6:7">
      <c r="F9457" s="385"/>
      <c r="G9457" s="232"/>
    </row>
    <row r="9458" s="379" customFormat="1" customHeight="1" spans="6:7">
      <c r="F9458" s="385"/>
      <c r="G9458" s="232"/>
    </row>
    <row r="9459" s="379" customFormat="1" customHeight="1" spans="6:7">
      <c r="F9459" s="385"/>
      <c r="G9459" s="232"/>
    </row>
    <row r="9460" s="379" customFormat="1" customHeight="1" spans="6:7">
      <c r="F9460" s="385"/>
      <c r="G9460" s="232"/>
    </row>
    <row r="9461" s="379" customFormat="1" customHeight="1" spans="6:7">
      <c r="F9461" s="385"/>
      <c r="G9461" s="232"/>
    </row>
    <row r="9462" s="379" customFormat="1" customHeight="1" spans="6:7">
      <c r="F9462" s="385"/>
      <c r="G9462" s="232"/>
    </row>
    <row r="9463" s="379" customFormat="1" customHeight="1" spans="6:7">
      <c r="F9463" s="385"/>
      <c r="G9463" s="232"/>
    </row>
    <row r="9464" s="379" customFormat="1" customHeight="1" spans="6:7">
      <c r="F9464" s="385"/>
      <c r="G9464" s="232"/>
    </row>
    <row r="9465" s="379" customFormat="1" customHeight="1" spans="6:7">
      <c r="F9465" s="385"/>
      <c r="G9465" s="232"/>
    </row>
    <row r="9466" s="379" customFormat="1" customHeight="1" spans="6:7">
      <c r="F9466" s="385"/>
      <c r="G9466" s="232"/>
    </row>
    <row r="9467" s="379" customFormat="1" customHeight="1" spans="6:7">
      <c r="F9467" s="385"/>
      <c r="G9467" s="232"/>
    </row>
    <row r="9468" s="379" customFormat="1" customHeight="1" spans="6:7">
      <c r="F9468" s="385"/>
      <c r="G9468" s="232"/>
    </row>
    <row r="9469" s="379" customFormat="1" customHeight="1" spans="6:7">
      <c r="F9469" s="385"/>
      <c r="G9469" s="232"/>
    </row>
    <row r="9470" s="379" customFormat="1" customHeight="1" spans="6:7">
      <c r="F9470" s="385"/>
      <c r="G9470" s="232"/>
    </row>
    <row r="9471" s="379" customFormat="1" customHeight="1" spans="6:7">
      <c r="F9471" s="385"/>
      <c r="G9471" s="232"/>
    </row>
    <row r="9472" s="379" customFormat="1" customHeight="1" spans="6:7">
      <c r="F9472" s="385"/>
      <c r="G9472" s="232"/>
    </row>
    <row r="9473" s="379" customFormat="1" customHeight="1" spans="6:7">
      <c r="F9473" s="385"/>
      <c r="G9473" s="232"/>
    </row>
    <row r="9474" s="379" customFormat="1" customHeight="1" spans="6:7">
      <c r="F9474" s="385"/>
      <c r="G9474" s="232"/>
    </row>
    <row r="9475" s="379" customFormat="1" customHeight="1" spans="6:7">
      <c r="F9475" s="385"/>
      <c r="G9475" s="232"/>
    </row>
    <row r="9476" s="379" customFormat="1" customHeight="1" spans="6:7">
      <c r="F9476" s="385"/>
      <c r="G9476" s="232"/>
    </row>
    <row r="9477" s="379" customFormat="1" customHeight="1" spans="6:7">
      <c r="F9477" s="385"/>
      <c r="G9477" s="232"/>
    </row>
    <row r="9478" s="379" customFormat="1" customHeight="1" spans="6:7">
      <c r="F9478" s="385"/>
      <c r="G9478" s="232"/>
    </row>
    <row r="9479" s="379" customFormat="1" customHeight="1" spans="6:7">
      <c r="F9479" s="385"/>
      <c r="G9479" s="232"/>
    </row>
    <row r="9480" s="379" customFormat="1" customHeight="1" spans="6:7">
      <c r="F9480" s="385"/>
      <c r="G9480" s="232"/>
    </row>
    <row r="9481" s="379" customFormat="1" customHeight="1" spans="6:7">
      <c r="F9481" s="385"/>
      <c r="G9481" s="232"/>
    </row>
    <row r="9482" s="379" customFormat="1" customHeight="1" spans="6:7">
      <c r="F9482" s="385"/>
      <c r="G9482" s="232"/>
    </row>
    <row r="9483" s="379" customFormat="1" customHeight="1" spans="6:7">
      <c r="F9483" s="385"/>
      <c r="G9483" s="232"/>
    </row>
    <row r="9484" s="379" customFormat="1" customHeight="1" spans="6:7">
      <c r="F9484" s="385"/>
      <c r="G9484" s="232"/>
    </row>
    <row r="9485" s="379" customFormat="1" customHeight="1" spans="6:7">
      <c r="F9485" s="385"/>
      <c r="G9485" s="232"/>
    </row>
    <row r="9486" s="379" customFormat="1" customHeight="1" spans="6:7">
      <c r="F9486" s="385"/>
      <c r="G9486" s="232"/>
    </row>
    <row r="9487" s="379" customFormat="1" customHeight="1" spans="6:7">
      <c r="F9487" s="385"/>
      <c r="G9487" s="232"/>
    </row>
    <row r="9488" s="379" customFormat="1" customHeight="1" spans="6:7">
      <c r="F9488" s="385"/>
      <c r="G9488" s="232"/>
    </row>
    <row r="9489" s="379" customFormat="1" customHeight="1" spans="6:7">
      <c r="F9489" s="385"/>
      <c r="G9489" s="232"/>
    </row>
    <row r="9490" s="379" customFormat="1" customHeight="1" spans="6:7">
      <c r="F9490" s="385"/>
      <c r="G9490" s="232"/>
    </row>
    <row r="9491" s="379" customFormat="1" customHeight="1" spans="6:7">
      <c r="F9491" s="385"/>
      <c r="G9491" s="232"/>
    </row>
    <row r="9492" s="379" customFormat="1" customHeight="1" spans="6:7">
      <c r="F9492" s="385"/>
      <c r="G9492" s="232"/>
    </row>
    <row r="9493" s="379" customFormat="1" customHeight="1" spans="6:7">
      <c r="F9493" s="385"/>
      <c r="G9493" s="232"/>
    </row>
    <row r="9494" s="379" customFormat="1" customHeight="1" spans="6:7">
      <c r="F9494" s="385"/>
      <c r="G9494" s="232"/>
    </row>
    <row r="9495" s="379" customFormat="1" customHeight="1" spans="6:7">
      <c r="F9495" s="385"/>
      <c r="G9495" s="232"/>
    </row>
    <row r="9496" s="379" customFormat="1" customHeight="1" spans="6:7">
      <c r="F9496" s="385"/>
      <c r="G9496" s="232"/>
    </row>
    <row r="9497" s="379" customFormat="1" customHeight="1" spans="6:7">
      <c r="F9497" s="385"/>
      <c r="G9497" s="232"/>
    </row>
    <row r="9498" s="379" customFormat="1" customHeight="1" spans="6:7">
      <c r="F9498" s="385"/>
      <c r="G9498" s="232"/>
    </row>
    <row r="9499" s="379" customFormat="1" customHeight="1" spans="6:7">
      <c r="F9499" s="385"/>
      <c r="G9499" s="232"/>
    </row>
    <row r="9500" s="379" customFormat="1" customHeight="1" spans="6:7">
      <c r="F9500" s="385"/>
      <c r="G9500" s="232"/>
    </row>
    <row r="9501" s="379" customFormat="1" customHeight="1" spans="6:7">
      <c r="F9501" s="385"/>
      <c r="G9501" s="232"/>
    </row>
    <row r="9502" s="379" customFormat="1" customHeight="1" spans="6:7">
      <c r="F9502" s="385"/>
      <c r="G9502" s="232"/>
    </row>
    <row r="9503" s="379" customFormat="1" customHeight="1" spans="6:7">
      <c r="F9503" s="385"/>
      <c r="G9503" s="232"/>
    </row>
    <row r="9504" s="379" customFormat="1" customHeight="1" spans="6:7">
      <c r="F9504" s="385"/>
      <c r="G9504" s="232"/>
    </row>
    <row r="9505" s="379" customFormat="1" customHeight="1" spans="6:7">
      <c r="F9505" s="385"/>
      <c r="G9505" s="232"/>
    </row>
    <row r="9506" s="379" customFormat="1" customHeight="1" spans="6:7">
      <c r="F9506" s="385"/>
      <c r="G9506" s="232"/>
    </row>
    <row r="9507" s="379" customFormat="1" customHeight="1" spans="6:7">
      <c r="F9507" s="385"/>
      <c r="G9507" s="232"/>
    </row>
    <row r="9508" s="379" customFormat="1" customHeight="1" spans="6:7">
      <c r="F9508" s="385"/>
      <c r="G9508" s="232"/>
    </row>
    <row r="9509" s="379" customFormat="1" customHeight="1" spans="6:7">
      <c r="F9509" s="385"/>
      <c r="G9509" s="232"/>
    </row>
    <row r="9510" s="379" customFormat="1" customHeight="1" spans="6:7">
      <c r="F9510" s="385"/>
      <c r="G9510" s="232"/>
    </row>
    <row r="9511" s="379" customFormat="1" customHeight="1" spans="6:7">
      <c r="F9511" s="385"/>
      <c r="G9511" s="232"/>
    </row>
    <row r="9512" s="379" customFormat="1" customHeight="1" spans="6:7">
      <c r="F9512" s="385"/>
      <c r="G9512" s="232"/>
    </row>
    <row r="9513" s="379" customFormat="1" customHeight="1" spans="6:7">
      <c r="F9513" s="385"/>
      <c r="G9513" s="232"/>
    </row>
    <row r="9514" s="379" customFormat="1" customHeight="1" spans="6:7">
      <c r="F9514" s="385"/>
      <c r="G9514" s="232"/>
    </row>
    <row r="9515" s="379" customFormat="1" customHeight="1" spans="6:7">
      <c r="F9515" s="385"/>
      <c r="G9515" s="232"/>
    </row>
    <row r="9516" s="379" customFormat="1" customHeight="1" spans="6:7">
      <c r="F9516" s="385"/>
      <c r="G9516" s="232"/>
    </row>
    <row r="9517" s="379" customFormat="1" customHeight="1" spans="6:7">
      <c r="F9517" s="385"/>
      <c r="G9517" s="232"/>
    </row>
    <row r="9518" s="379" customFormat="1" customHeight="1" spans="6:7">
      <c r="F9518" s="385"/>
      <c r="G9518" s="232"/>
    </row>
    <row r="9519" s="379" customFormat="1" customHeight="1" spans="6:7">
      <c r="F9519" s="385"/>
      <c r="G9519" s="232"/>
    </row>
    <row r="9520" s="379" customFormat="1" customHeight="1" spans="6:7">
      <c r="F9520" s="385"/>
      <c r="G9520" s="232"/>
    </row>
    <row r="9521" s="379" customFormat="1" customHeight="1" spans="6:7">
      <c r="F9521" s="385"/>
      <c r="G9521" s="232"/>
    </row>
    <row r="9522" s="379" customFormat="1" customHeight="1" spans="6:7">
      <c r="F9522" s="385"/>
      <c r="G9522" s="232"/>
    </row>
    <row r="9523" s="379" customFormat="1" customHeight="1" spans="6:7">
      <c r="F9523" s="385"/>
      <c r="G9523" s="232"/>
    </row>
    <row r="9524" s="379" customFormat="1" customHeight="1" spans="6:7">
      <c r="F9524" s="385"/>
      <c r="G9524" s="232"/>
    </row>
    <row r="9525" s="379" customFormat="1" customHeight="1" spans="6:7">
      <c r="F9525" s="385"/>
      <c r="G9525" s="232"/>
    </row>
    <row r="9526" s="379" customFormat="1" customHeight="1" spans="6:7">
      <c r="F9526" s="385"/>
      <c r="G9526" s="232"/>
    </row>
    <row r="9527" s="379" customFormat="1" customHeight="1" spans="6:7">
      <c r="F9527" s="385"/>
      <c r="G9527" s="232"/>
    </row>
    <row r="9528" s="379" customFormat="1" customHeight="1" spans="6:7">
      <c r="F9528" s="385"/>
      <c r="G9528" s="232"/>
    </row>
    <row r="9529" s="379" customFormat="1" customHeight="1" spans="6:7">
      <c r="F9529" s="385"/>
      <c r="G9529" s="232"/>
    </row>
    <row r="9530" s="379" customFormat="1" customHeight="1" spans="6:7">
      <c r="F9530" s="385"/>
      <c r="G9530" s="232"/>
    </row>
    <row r="9531" s="379" customFormat="1" customHeight="1" spans="6:7">
      <c r="F9531" s="385"/>
      <c r="G9531" s="232"/>
    </row>
    <row r="9532" s="379" customFormat="1" customHeight="1" spans="6:7">
      <c r="F9532" s="385"/>
      <c r="G9532" s="232"/>
    </row>
    <row r="9533" s="379" customFormat="1" customHeight="1" spans="6:7">
      <c r="F9533" s="385"/>
      <c r="G9533" s="232"/>
    </row>
    <row r="9534" s="379" customFormat="1" customHeight="1" spans="6:7">
      <c r="F9534" s="385"/>
      <c r="G9534" s="232"/>
    </row>
    <row r="9535" s="379" customFormat="1" customHeight="1" spans="6:7">
      <c r="F9535" s="385"/>
      <c r="G9535" s="232"/>
    </row>
    <row r="9536" s="379" customFormat="1" customHeight="1" spans="6:7">
      <c r="F9536" s="385"/>
      <c r="G9536" s="232"/>
    </row>
    <row r="9537" s="379" customFormat="1" customHeight="1" spans="6:7">
      <c r="F9537" s="385"/>
      <c r="G9537" s="232"/>
    </row>
    <row r="9538" s="379" customFormat="1" customHeight="1" spans="6:7">
      <c r="F9538" s="385"/>
      <c r="G9538" s="232"/>
    </row>
    <row r="9539" s="379" customFormat="1" customHeight="1" spans="6:7">
      <c r="F9539" s="385"/>
      <c r="G9539" s="232"/>
    </row>
    <row r="9540" s="379" customFormat="1" customHeight="1" spans="6:7">
      <c r="F9540" s="385"/>
      <c r="G9540" s="232"/>
    </row>
    <row r="9541" s="379" customFormat="1" customHeight="1" spans="6:7">
      <c r="F9541" s="385"/>
      <c r="G9541" s="232"/>
    </row>
    <row r="9542" s="379" customFormat="1" customHeight="1" spans="6:7">
      <c r="F9542" s="385"/>
      <c r="G9542" s="232"/>
    </row>
    <row r="9543" s="379" customFormat="1" customHeight="1" spans="6:7">
      <c r="F9543" s="385"/>
      <c r="G9543" s="232"/>
    </row>
    <row r="9544" s="379" customFormat="1" customHeight="1" spans="6:7">
      <c r="F9544" s="385"/>
      <c r="G9544" s="232"/>
    </row>
    <row r="9545" s="379" customFormat="1" customHeight="1" spans="6:7">
      <c r="F9545" s="385"/>
      <c r="G9545" s="232"/>
    </row>
    <row r="9546" s="379" customFormat="1" customHeight="1" spans="6:7">
      <c r="F9546" s="385"/>
      <c r="G9546" s="232"/>
    </row>
    <row r="9547" s="379" customFormat="1" customHeight="1" spans="6:7">
      <c r="F9547" s="385"/>
      <c r="G9547" s="232"/>
    </row>
    <row r="9548" s="379" customFormat="1" customHeight="1" spans="6:7">
      <c r="F9548" s="385"/>
      <c r="G9548" s="232"/>
    </row>
    <row r="9549" s="379" customFormat="1" customHeight="1" spans="6:7">
      <c r="F9549" s="385"/>
      <c r="G9549" s="232"/>
    </row>
    <row r="9550" s="379" customFormat="1" customHeight="1" spans="6:7">
      <c r="F9550" s="385"/>
      <c r="G9550" s="232"/>
    </row>
    <row r="9551" s="379" customFormat="1" customHeight="1" spans="6:7">
      <c r="F9551" s="385"/>
      <c r="G9551" s="232"/>
    </row>
    <row r="9552" s="379" customFormat="1" customHeight="1" spans="6:7">
      <c r="F9552" s="385"/>
      <c r="G9552" s="232"/>
    </row>
    <row r="9553" s="379" customFormat="1" customHeight="1" spans="6:7">
      <c r="F9553" s="385"/>
      <c r="G9553" s="232"/>
    </row>
    <row r="9554" s="379" customFormat="1" customHeight="1" spans="6:7">
      <c r="F9554" s="385"/>
      <c r="G9554" s="232"/>
    </row>
    <row r="9555" s="379" customFormat="1" customHeight="1" spans="6:7">
      <c r="F9555" s="385"/>
      <c r="G9555" s="232"/>
    </row>
    <row r="9556" s="379" customFormat="1" customHeight="1" spans="6:7">
      <c r="F9556" s="385"/>
      <c r="G9556" s="232"/>
    </row>
    <row r="9557" s="379" customFormat="1" customHeight="1" spans="6:7">
      <c r="F9557" s="385"/>
      <c r="G9557" s="232"/>
    </row>
    <row r="9558" s="379" customFormat="1" customHeight="1" spans="6:7">
      <c r="F9558" s="385"/>
      <c r="G9558" s="232"/>
    </row>
    <row r="9559" s="379" customFormat="1" customHeight="1" spans="6:7">
      <c r="F9559" s="385"/>
      <c r="G9559" s="232"/>
    </row>
    <row r="9560" s="379" customFormat="1" customHeight="1" spans="6:7">
      <c r="F9560" s="385"/>
      <c r="G9560" s="232"/>
    </row>
    <row r="9561" s="379" customFormat="1" customHeight="1" spans="6:7">
      <c r="F9561" s="385"/>
      <c r="G9561" s="232"/>
    </row>
    <row r="9562" s="379" customFormat="1" customHeight="1" spans="6:7">
      <c r="F9562" s="385"/>
      <c r="G9562" s="232"/>
    </row>
    <row r="9563" s="379" customFormat="1" customHeight="1" spans="6:7">
      <c r="F9563" s="385"/>
      <c r="G9563" s="232"/>
    </row>
    <row r="9564" s="379" customFormat="1" customHeight="1" spans="6:7">
      <c r="F9564" s="385"/>
      <c r="G9564" s="232"/>
    </row>
    <row r="9565" s="379" customFormat="1" customHeight="1" spans="6:7">
      <c r="F9565" s="385"/>
      <c r="G9565" s="232"/>
    </row>
    <row r="9566" s="379" customFormat="1" customHeight="1" spans="6:7">
      <c r="F9566" s="385"/>
      <c r="G9566" s="232"/>
    </row>
    <row r="9567" s="379" customFormat="1" customHeight="1" spans="6:7">
      <c r="F9567" s="385"/>
      <c r="G9567" s="232"/>
    </row>
    <row r="9568" s="379" customFormat="1" customHeight="1" spans="6:7">
      <c r="F9568" s="385"/>
      <c r="G9568" s="232"/>
    </row>
    <row r="9569" s="379" customFormat="1" customHeight="1" spans="6:7">
      <c r="F9569" s="385"/>
      <c r="G9569" s="232"/>
    </row>
    <row r="9570" s="379" customFormat="1" customHeight="1" spans="6:7">
      <c r="F9570" s="385"/>
      <c r="G9570" s="232"/>
    </row>
    <row r="9571" s="379" customFormat="1" customHeight="1" spans="6:7">
      <c r="F9571" s="385"/>
      <c r="G9571" s="232"/>
    </row>
    <row r="9572" s="379" customFormat="1" customHeight="1" spans="6:7">
      <c r="F9572" s="385"/>
      <c r="G9572" s="232"/>
    </row>
    <row r="9573" s="379" customFormat="1" customHeight="1" spans="6:7">
      <c r="F9573" s="385"/>
      <c r="G9573" s="232"/>
    </row>
    <row r="9574" s="379" customFormat="1" customHeight="1" spans="6:7">
      <c r="F9574" s="385"/>
      <c r="G9574" s="232"/>
    </row>
    <row r="9575" s="379" customFormat="1" customHeight="1" spans="6:7">
      <c r="F9575" s="385"/>
      <c r="G9575" s="232"/>
    </row>
    <row r="9576" s="379" customFormat="1" customHeight="1" spans="6:7">
      <c r="F9576" s="385"/>
      <c r="G9576" s="232"/>
    </row>
    <row r="9577" s="379" customFormat="1" customHeight="1" spans="6:7">
      <c r="F9577" s="385"/>
      <c r="G9577" s="232"/>
    </row>
    <row r="9578" s="379" customFormat="1" customHeight="1" spans="6:7">
      <c r="F9578" s="385"/>
      <c r="G9578" s="232"/>
    </row>
    <row r="9579" s="379" customFormat="1" customHeight="1" spans="6:7">
      <c r="F9579" s="385"/>
      <c r="G9579" s="232"/>
    </row>
    <row r="9580" s="379" customFormat="1" customHeight="1" spans="6:7">
      <c r="F9580" s="385"/>
      <c r="G9580" s="232"/>
    </row>
    <row r="9581" s="379" customFormat="1" customHeight="1" spans="6:7">
      <c r="F9581" s="385"/>
      <c r="G9581" s="232"/>
    </row>
    <row r="9582" s="379" customFormat="1" customHeight="1" spans="6:7">
      <c r="F9582" s="385"/>
      <c r="G9582" s="232"/>
    </row>
    <row r="9583" s="379" customFormat="1" customHeight="1" spans="6:7">
      <c r="F9583" s="385"/>
      <c r="G9583" s="232"/>
    </row>
    <row r="9584" s="379" customFormat="1" customHeight="1" spans="6:7">
      <c r="F9584" s="385"/>
      <c r="G9584" s="232"/>
    </row>
    <row r="9585" s="379" customFormat="1" customHeight="1" spans="6:7">
      <c r="F9585" s="385"/>
      <c r="G9585" s="232"/>
    </row>
    <row r="9586" s="379" customFormat="1" customHeight="1" spans="6:7">
      <c r="F9586" s="385"/>
      <c r="G9586" s="232"/>
    </row>
    <row r="9587" s="379" customFormat="1" customHeight="1" spans="6:7">
      <c r="F9587" s="385"/>
      <c r="G9587" s="232"/>
    </row>
    <row r="9588" s="379" customFormat="1" customHeight="1" spans="6:7">
      <c r="F9588" s="385"/>
      <c r="G9588" s="232"/>
    </row>
    <row r="9589" s="379" customFormat="1" customHeight="1" spans="6:7">
      <c r="F9589" s="385"/>
      <c r="G9589" s="232"/>
    </row>
    <row r="9590" s="379" customFormat="1" customHeight="1" spans="6:7">
      <c r="F9590" s="385"/>
      <c r="G9590" s="232"/>
    </row>
    <row r="9591" s="379" customFormat="1" customHeight="1" spans="6:7">
      <c r="F9591" s="385"/>
      <c r="G9591" s="232"/>
    </row>
    <row r="9592" s="379" customFormat="1" customHeight="1" spans="6:7">
      <c r="F9592" s="385"/>
      <c r="G9592" s="232"/>
    </row>
    <row r="9593" s="379" customFormat="1" customHeight="1" spans="6:7">
      <c r="F9593" s="385"/>
      <c r="G9593" s="232"/>
    </row>
    <row r="9594" s="379" customFormat="1" customHeight="1" spans="6:7">
      <c r="F9594" s="385"/>
      <c r="G9594" s="232"/>
    </row>
    <row r="9595" s="379" customFormat="1" customHeight="1" spans="6:7">
      <c r="F9595" s="385"/>
      <c r="G9595" s="232"/>
    </row>
    <row r="9596" s="379" customFormat="1" customHeight="1" spans="6:7">
      <c r="F9596" s="385"/>
      <c r="G9596" s="232"/>
    </row>
    <row r="9597" s="379" customFormat="1" customHeight="1" spans="6:7">
      <c r="F9597" s="385"/>
      <c r="G9597" s="232"/>
    </row>
    <row r="9598" s="379" customFormat="1" customHeight="1" spans="6:7">
      <c r="F9598" s="385"/>
      <c r="G9598" s="232"/>
    </row>
    <row r="9599" s="379" customFormat="1" customHeight="1" spans="6:7">
      <c r="F9599" s="385"/>
      <c r="G9599" s="232"/>
    </row>
    <row r="9600" s="379" customFormat="1" customHeight="1" spans="6:7">
      <c r="F9600" s="385"/>
      <c r="G9600" s="232"/>
    </row>
    <row r="9601" s="379" customFormat="1" customHeight="1" spans="6:7">
      <c r="F9601" s="385"/>
      <c r="G9601" s="232"/>
    </row>
    <row r="9602" s="379" customFormat="1" customHeight="1" spans="6:7">
      <c r="F9602" s="385"/>
      <c r="G9602" s="232"/>
    </row>
    <row r="9603" s="379" customFormat="1" customHeight="1" spans="6:7">
      <c r="F9603" s="385"/>
      <c r="G9603" s="232"/>
    </row>
    <row r="9604" s="379" customFormat="1" customHeight="1" spans="6:7">
      <c r="F9604" s="385"/>
      <c r="G9604" s="232"/>
    </row>
    <row r="9605" s="379" customFormat="1" customHeight="1" spans="6:7">
      <c r="F9605" s="385"/>
      <c r="G9605" s="232"/>
    </row>
    <row r="9606" s="379" customFormat="1" customHeight="1" spans="6:7">
      <c r="F9606" s="385"/>
      <c r="G9606" s="232"/>
    </row>
    <row r="9607" s="379" customFormat="1" customHeight="1" spans="6:7">
      <c r="F9607" s="385"/>
      <c r="G9607" s="232"/>
    </row>
    <row r="9608" s="379" customFormat="1" customHeight="1" spans="6:7">
      <c r="F9608" s="385"/>
      <c r="G9608" s="232"/>
    </row>
    <row r="9609" s="379" customFormat="1" customHeight="1" spans="6:7">
      <c r="F9609" s="385"/>
      <c r="G9609" s="232"/>
    </row>
    <row r="9610" s="379" customFormat="1" customHeight="1" spans="6:7">
      <c r="F9610" s="385"/>
      <c r="G9610" s="232"/>
    </row>
    <row r="9611" s="379" customFormat="1" customHeight="1" spans="6:7">
      <c r="F9611" s="385"/>
      <c r="G9611" s="232"/>
    </row>
    <row r="9612" s="379" customFormat="1" customHeight="1" spans="6:7">
      <c r="F9612" s="385"/>
      <c r="G9612" s="232"/>
    </row>
    <row r="9613" s="379" customFormat="1" customHeight="1" spans="6:7">
      <c r="F9613" s="385"/>
      <c r="G9613" s="232"/>
    </row>
    <row r="9614" s="379" customFormat="1" customHeight="1" spans="6:7">
      <c r="F9614" s="385"/>
      <c r="G9614" s="232"/>
    </row>
    <row r="9615" s="379" customFormat="1" customHeight="1" spans="6:7">
      <c r="F9615" s="385"/>
      <c r="G9615" s="232"/>
    </row>
    <row r="9616" s="379" customFormat="1" customHeight="1" spans="6:7">
      <c r="F9616" s="385"/>
      <c r="G9616" s="232"/>
    </row>
    <row r="9617" s="379" customFormat="1" customHeight="1" spans="6:7">
      <c r="F9617" s="385"/>
      <c r="G9617" s="232"/>
    </row>
    <row r="9618" s="379" customFormat="1" customHeight="1" spans="6:7">
      <c r="F9618" s="385"/>
      <c r="G9618" s="232"/>
    </row>
    <row r="9619" s="379" customFormat="1" customHeight="1" spans="6:7">
      <c r="F9619" s="385"/>
      <c r="G9619" s="232"/>
    </row>
    <row r="9620" s="379" customFormat="1" customHeight="1" spans="6:7">
      <c r="F9620" s="385"/>
      <c r="G9620" s="232"/>
    </row>
    <row r="9621" s="379" customFormat="1" customHeight="1" spans="6:7">
      <c r="F9621" s="385"/>
      <c r="G9621" s="232"/>
    </row>
    <row r="9622" s="379" customFormat="1" customHeight="1" spans="6:7">
      <c r="F9622" s="385"/>
      <c r="G9622" s="232"/>
    </row>
    <row r="9623" s="379" customFormat="1" customHeight="1" spans="6:7">
      <c r="F9623" s="385"/>
      <c r="G9623" s="232"/>
    </row>
    <row r="9624" s="379" customFormat="1" customHeight="1" spans="6:7">
      <c r="F9624" s="385"/>
      <c r="G9624" s="232"/>
    </row>
    <row r="9625" s="379" customFormat="1" customHeight="1" spans="6:7">
      <c r="F9625" s="385"/>
      <c r="G9625" s="232"/>
    </row>
    <row r="9626" s="379" customFormat="1" customHeight="1" spans="6:7">
      <c r="F9626" s="385"/>
      <c r="G9626" s="232"/>
    </row>
    <row r="9627" s="379" customFormat="1" customHeight="1" spans="6:7">
      <c r="F9627" s="385"/>
      <c r="G9627" s="232"/>
    </row>
    <row r="9628" s="379" customFormat="1" customHeight="1" spans="6:7">
      <c r="F9628" s="385"/>
      <c r="G9628" s="232"/>
    </row>
    <row r="9629" s="379" customFormat="1" customHeight="1" spans="6:7">
      <c r="F9629" s="385"/>
      <c r="G9629" s="232"/>
    </row>
    <row r="9630" s="379" customFormat="1" customHeight="1" spans="6:7">
      <c r="F9630" s="385"/>
      <c r="G9630" s="232"/>
    </row>
    <row r="9631" s="379" customFormat="1" customHeight="1" spans="6:7">
      <c r="F9631" s="385"/>
      <c r="G9631" s="232"/>
    </row>
    <row r="9632" s="379" customFormat="1" customHeight="1" spans="6:7">
      <c r="F9632" s="385"/>
      <c r="G9632" s="232"/>
    </row>
    <row r="9633" s="379" customFormat="1" customHeight="1" spans="6:7">
      <c r="F9633" s="385"/>
      <c r="G9633" s="232"/>
    </row>
    <row r="9634" s="379" customFormat="1" customHeight="1" spans="6:7">
      <c r="F9634" s="385"/>
      <c r="G9634" s="232"/>
    </row>
    <row r="9635" s="379" customFormat="1" customHeight="1" spans="6:7">
      <c r="F9635" s="385"/>
      <c r="G9635" s="232"/>
    </row>
    <row r="9636" s="379" customFormat="1" customHeight="1" spans="6:7">
      <c r="F9636" s="385"/>
      <c r="G9636" s="232"/>
    </row>
    <row r="9637" s="379" customFormat="1" customHeight="1" spans="6:7">
      <c r="F9637" s="385"/>
      <c r="G9637" s="232"/>
    </row>
    <row r="9638" s="379" customFormat="1" customHeight="1" spans="6:7">
      <c r="F9638" s="385"/>
      <c r="G9638" s="232"/>
    </row>
    <row r="9639" s="379" customFormat="1" customHeight="1" spans="6:7">
      <c r="F9639" s="385"/>
      <c r="G9639" s="232"/>
    </row>
    <row r="9640" s="379" customFormat="1" customHeight="1" spans="6:7">
      <c r="F9640" s="385"/>
      <c r="G9640" s="232"/>
    </row>
    <row r="9641" s="379" customFormat="1" customHeight="1" spans="6:7">
      <c r="F9641" s="385"/>
      <c r="G9641" s="232"/>
    </row>
    <row r="9642" s="379" customFormat="1" customHeight="1" spans="6:7">
      <c r="F9642" s="385"/>
      <c r="G9642" s="232"/>
    </row>
    <row r="9643" s="379" customFormat="1" customHeight="1" spans="6:7">
      <c r="F9643" s="385"/>
      <c r="G9643" s="232"/>
    </row>
    <row r="9644" s="379" customFormat="1" customHeight="1" spans="6:7">
      <c r="F9644" s="385"/>
      <c r="G9644" s="232"/>
    </row>
    <row r="9645" s="379" customFormat="1" customHeight="1" spans="6:7">
      <c r="F9645" s="385"/>
      <c r="G9645" s="232"/>
    </row>
    <row r="9646" s="379" customFormat="1" customHeight="1" spans="6:7">
      <c r="F9646" s="385"/>
      <c r="G9646" s="232"/>
    </row>
    <row r="9647" s="379" customFormat="1" customHeight="1" spans="6:7">
      <c r="F9647" s="385"/>
      <c r="G9647" s="232"/>
    </row>
    <row r="9648" s="379" customFormat="1" customHeight="1" spans="6:7">
      <c r="F9648" s="385"/>
      <c r="G9648" s="232"/>
    </row>
    <row r="9649" s="379" customFormat="1" customHeight="1" spans="6:7">
      <c r="F9649" s="385"/>
      <c r="G9649" s="232"/>
    </row>
    <row r="9650" s="379" customFormat="1" customHeight="1" spans="6:7">
      <c r="F9650" s="385"/>
      <c r="G9650" s="232"/>
    </row>
    <row r="9651" s="379" customFormat="1" customHeight="1" spans="6:7">
      <c r="F9651" s="385"/>
      <c r="G9651" s="232"/>
    </row>
    <row r="9652" s="379" customFormat="1" customHeight="1" spans="6:7">
      <c r="F9652" s="385"/>
      <c r="G9652" s="232"/>
    </row>
    <row r="9653" s="379" customFormat="1" customHeight="1" spans="6:7">
      <c r="F9653" s="385"/>
      <c r="G9653" s="232"/>
    </row>
    <row r="9654" s="379" customFormat="1" customHeight="1" spans="6:7">
      <c r="F9654" s="385"/>
      <c r="G9654" s="232"/>
    </row>
    <row r="9655" s="379" customFormat="1" customHeight="1" spans="6:7">
      <c r="F9655" s="385"/>
      <c r="G9655" s="232"/>
    </row>
    <row r="9656" s="379" customFormat="1" customHeight="1" spans="6:7">
      <c r="F9656" s="385"/>
      <c r="G9656" s="232"/>
    </row>
    <row r="9657" s="379" customFormat="1" customHeight="1" spans="6:7">
      <c r="F9657" s="385"/>
      <c r="G9657" s="232"/>
    </row>
    <row r="9658" s="379" customFormat="1" customHeight="1" spans="6:7">
      <c r="F9658" s="385"/>
      <c r="G9658" s="232"/>
    </row>
    <row r="9659" s="379" customFormat="1" customHeight="1" spans="6:7">
      <c r="F9659" s="385"/>
      <c r="G9659" s="232"/>
    </row>
    <row r="9660" s="379" customFormat="1" customHeight="1" spans="6:7">
      <c r="F9660" s="385"/>
      <c r="G9660" s="232"/>
    </row>
    <row r="9661" s="379" customFormat="1" customHeight="1" spans="6:7">
      <c r="F9661" s="385"/>
      <c r="G9661" s="232"/>
    </row>
    <row r="9662" s="379" customFormat="1" customHeight="1" spans="6:7">
      <c r="F9662" s="385"/>
      <c r="G9662" s="232"/>
    </row>
    <row r="9663" s="379" customFormat="1" customHeight="1" spans="6:7">
      <c r="F9663" s="385"/>
      <c r="G9663" s="232"/>
    </row>
    <row r="9664" s="379" customFormat="1" customHeight="1" spans="6:7">
      <c r="F9664" s="385"/>
      <c r="G9664" s="232"/>
    </row>
    <row r="9665" s="379" customFormat="1" customHeight="1" spans="6:7">
      <c r="F9665" s="385"/>
      <c r="G9665" s="232"/>
    </row>
    <row r="9666" s="379" customFormat="1" customHeight="1" spans="6:7">
      <c r="F9666" s="385"/>
      <c r="G9666" s="232"/>
    </row>
    <row r="9667" s="379" customFormat="1" customHeight="1" spans="6:7">
      <c r="F9667" s="385"/>
      <c r="G9667" s="232"/>
    </row>
    <row r="9668" s="379" customFormat="1" customHeight="1" spans="6:7">
      <c r="F9668" s="385"/>
      <c r="G9668" s="232"/>
    </row>
    <row r="9669" s="379" customFormat="1" customHeight="1" spans="6:7">
      <c r="F9669" s="385"/>
      <c r="G9669" s="232"/>
    </row>
    <row r="9670" s="379" customFormat="1" customHeight="1" spans="6:7">
      <c r="F9670" s="385"/>
      <c r="G9670" s="232"/>
    </row>
    <row r="9671" s="379" customFormat="1" customHeight="1" spans="6:7">
      <c r="F9671" s="385"/>
      <c r="G9671" s="232"/>
    </row>
    <row r="9672" s="379" customFormat="1" customHeight="1" spans="6:7">
      <c r="F9672" s="385"/>
      <c r="G9672" s="232"/>
    </row>
    <row r="9673" s="379" customFormat="1" customHeight="1" spans="6:7">
      <c r="F9673" s="385"/>
      <c r="G9673" s="232"/>
    </row>
    <row r="9674" s="379" customFormat="1" customHeight="1" spans="6:7">
      <c r="F9674" s="385"/>
      <c r="G9674" s="232"/>
    </row>
    <row r="9675" s="379" customFormat="1" customHeight="1" spans="6:7">
      <c r="F9675" s="385"/>
      <c r="G9675" s="232"/>
    </row>
    <row r="9676" s="379" customFormat="1" customHeight="1" spans="6:7">
      <c r="F9676" s="385"/>
      <c r="G9676" s="232"/>
    </row>
    <row r="9677" s="379" customFormat="1" customHeight="1" spans="6:7">
      <c r="F9677" s="385"/>
      <c r="G9677" s="232"/>
    </row>
    <row r="9678" s="379" customFormat="1" customHeight="1" spans="6:7">
      <c r="F9678" s="385"/>
      <c r="G9678" s="232"/>
    </row>
    <row r="9679" s="379" customFormat="1" customHeight="1" spans="6:7">
      <c r="F9679" s="385"/>
      <c r="G9679" s="232"/>
    </row>
    <row r="9680" s="379" customFormat="1" customHeight="1" spans="6:7">
      <c r="F9680" s="385"/>
      <c r="G9680" s="232"/>
    </row>
    <row r="9681" s="379" customFormat="1" customHeight="1" spans="6:7">
      <c r="F9681" s="385"/>
      <c r="G9681" s="232"/>
    </row>
    <row r="9682" s="379" customFormat="1" customHeight="1" spans="6:7">
      <c r="F9682" s="385"/>
      <c r="G9682" s="232"/>
    </row>
    <row r="9683" s="379" customFormat="1" customHeight="1" spans="6:7">
      <c r="F9683" s="385"/>
      <c r="G9683" s="232"/>
    </row>
    <row r="9684" s="379" customFormat="1" customHeight="1" spans="6:7">
      <c r="F9684" s="385"/>
      <c r="G9684" s="232"/>
    </row>
    <row r="9685" s="379" customFormat="1" customHeight="1" spans="6:7">
      <c r="F9685" s="385"/>
      <c r="G9685" s="232"/>
    </row>
    <row r="9686" s="379" customFormat="1" customHeight="1" spans="6:7">
      <c r="F9686" s="385"/>
      <c r="G9686" s="232"/>
    </row>
    <row r="9687" s="379" customFormat="1" customHeight="1" spans="6:7">
      <c r="F9687" s="385"/>
      <c r="G9687" s="232"/>
    </row>
    <row r="9688" s="379" customFormat="1" customHeight="1" spans="6:7">
      <c r="F9688" s="385"/>
      <c r="G9688" s="232"/>
    </row>
    <row r="9689" s="379" customFormat="1" customHeight="1" spans="6:7">
      <c r="F9689" s="385"/>
      <c r="G9689" s="232"/>
    </row>
    <row r="9690" s="379" customFormat="1" customHeight="1" spans="6:7">
      <c r="F9690" s="385"/>
      <c r="G9690" s="232"/>
    </row>
    <row r="9691" s="379" customFormat="1" customHeight="1" spans="6:7">
      <c r="F9691" s="385"/>
      <c r="G9691" s="232"/>
    </row>
    <row r="9692" s="379" customFormat="1" customHeight="1" spans="6:7">
      <c r="F9692" s="385"/>
      <c r="G9692" s="232"/>
    </row>
    <row r="9693" s="379" customFormat="1" customHeight="1" spans="6:7">
      <c r="F9693" s="385"/>
      <c r="G9693" s="232"/>
    </row>
    <row r="9694" s="379" customFormat="1" customHeight="1" spans="6:7">
      <c r="F9694" s="385"/>
      <c r="G9694" s="232"/>
    </row>
    <row r="9695" s="379" customFormat="1" customHeight="1" spans="6:7">
      <c r="F9695" s="385"/>
      <c r="G9695" s="232"/>
    </row>
    <row r="9696" s="379" customFormat="1" customHeight="1" spans="6:7">
      <c r="F9696" s="385"/>
      <c r="G9696" s="232"/>
    </row>
    <row r="9697" s="379" customFormat="1" customHeight="1" spans="6:7">
      <c r="F9697" s="385"/>
      <c r="G9697" s="232"/>
    </row>
    <row r="9698" s="379" customFormat="1" customHeight="1" spans="6:7">
      <c r="F9698" s="385"/>
      <c r="G9698" s="232"/>
    </row>
    <row r="9699" s="379" customFormat="1" customHeight="1" spans="6:7">
      <c r="F9699" s="385"/>
      <c r="G9699" s="232"/>
    </row>
    <row r="9700" s="379" customFormat="1" customHeight="1" spans="6:7">
      <c r="F9700" s="385"/>
      <c r="G9700" s="232"/>
    </row>
    <row r="9701" s="379" customFormat="1" customHeight="1" spans="6:7">
      <c r="F9701" s="385"/>
      <c r="G9701" s="232"/>
    </row>
    <row r="9702" s="379" customFormat="1" customHeight="1" spans="6:7">
      <c r="F9702" s="385"/>
      <c r="G9702" s="232"/>
    </row>
    <row r="9703" s="379" customFormat="1" customHeight="1" spans="6:7">
      <c r="F9703" s="385"/>
      <c r="G9703" s="232"/>
    </row>
    <row r="9704" s="379" customFormat="1" customHeight="1" spans="6:7">
      <c r="F9704" s="385"/>
      <c r="G9704" s="232"/>
    </row>
    <row r="9705" s="379" customFormat="1" customHeight="1" spans="6:7">
      <c r="F9705" s="385"/>
      <c r="G9705" s="232"/>
    </row>
    <row r="9706" s="379" customFormat="1" customHeight="1" spans="6:7">
      <c r="F9706" s="385"/>
      <c r="G9706" s="232"/>
    </row>
    <row r="9707" s="379" customFormat="1" customHeight="1" spans="6:7">
      <c r="F9707" s="385"/>
      <c r="G9707" s="232"/>
    </row>
    <row r="9708" s="379" customFormat="1" customHeight="1" spans="6:7">
      <c r="F9708" s="385"/>
      <c r="G9708" s="232"/>
    </row>
    <row r="9709" s="379" customFormat="1" customHeight="1" spans="6:7">
      <c r="F9709" s="385"/>
      <c r="G9709" s="232"/>
    </row>
    <row r="9710" s="379" customFormat="1" customHeight="1" spans="6:7">
      <c r="F9710" s="385"/>
      <c r="G9710" s="232"/>
    </row>
    <row r="9711" s="379" customFormat="1" customHeight="1" spans="6:7">
      <c r="F9711" s="385"/>
      <c r="G9711" s="232"/>
    </row>
    <row r="9712" s="379" customFormat="1" customHeight="1" spans="6:7">
      <c r="F9712" s="385"/>
      <c r="G9712" s="232"/>
    </row>
    <row r="9713" s="379" customFormat="1" customHeight="1" spans="6:7">
      <c r="F9713" s="385"/>
      <c r="G9713" s="232"/>
    </row>
    <row r="9714" s="379" customFormat="1" customHeight="1" spans="6:7">
      <c r="F9714" s="385"/>
      <c r="G9714" s="232"/>
    </row>
    <row r="9715" s="379" customFormat="1" customHeight="1" spans="6:7">
      <c r="F9715" s="385"/>
      <c r="G9715" s="232"/>
    </row>
    <row r="9716" s="379" customFormat="1" customHeight="1" spans="6:7">
      <c r="F9716" s="385"/>
      <c r="G9716" s="232"/>
    </row>
    <row r="9717" s="379" customFormat="1" customHeight="1" spans="6:7">
      <c r="F9717" s="385"/>
      <c r="G9717" s="232"/>
    </row>
    <row r="9718" s="379" customFormat="1" customHeight="1" spans="6:7">
      <c r="F9718" s="385"/>
      <c r="G9718" s="232"/>
    </row>
    <row r="9719" s="379" customFormat="1" customHeight="1" spans="6:7">
      <c r="F9719" s="385"/>
      <c r="G9719" s="232"/>
    </row>
    <row r="9720" s="379" customFormat="1" customHeight="1" spans="6:7">
      <c r="F9720" s="385"/>
      <c r="G9720" s="232"/>
    </row>
    <row r="9721" s="379" customFormat="1" customHeight="1" spans="6:7">
      <c r="F9721" s="385"/>
      <c r="G9721" s="232"/>
    </row>
    <row r="9722" s="379" customFormat="1" customHeight="1" spans="6:7">
      <c r="F9722" s="385"/>
      <c r="G9722" s="232"/>
    </row>
    <row r="9723" s="379" customFormat="1" customHeight="1" spans="6:7">
      <c r="F9723" s="385"/>
      <c r="G9723" s="232"/>
    </row>
    <row r="9724" s="379" customFormat="1" customHeight="1" spans="6:7">
      <c r="F9724" s="385"/>
      <c r="G9724" s="232"/>
    </row>
    <row r="9725" s="379" customFormat="1" customHeight="1" spans="6:7">
      <c r="F9725" s="385"/>
      <c r="G9725" s="232"/>
    </row>
    <row r="9726" s="379" customFormat="1" customHeight="1" spans="6:7">
      <c r="F9726" s="385"/>
      <c r="G9726" s="232"/>
    </row>
    <row r="9727" s="379" customFormat="1" customHeight="1" spans="6:7">
      <c r="F9727" s="385"/>
      <c r="G9727" s="232"/>
    </row>
    <row r="9728" s="379" customFormat="1" customHeight="1" spans="6:7">
      <c r="F9728" s="385"/>
      <c r="G9728" s="232"/>
    </row>
    <row r="9729" s="379" customFormat="1" customHeight="1" spans="6:7">
      <c r="F9729" s="385"/>
      <c r="G9729" s="232"/>
    </row>
    <row r="9730" s="379" customFormat="1" customHeight="1" spans="6:7">
      <c r="F9730" s="385"/>
      <c r="G9730" s="232"/>
    </row>
    <row r="9731" s="379" customFormat="1" customHeight="1" spans="6:7">
      <c r="F9731" s="385"/>
      <c r="G9731" s="232"/>
    </row>
    <row r="9732" s="379" customFormat="1" customHeight="1" spans="6:7">
      <c r="F9732" s="385"/>
      <c r="G9732" s="232"/>
    </row>
    <row r="9733" s="379" customFormat="1" customHeight="1" spans="6:7">
      <c r="F9733" s="385"/>
      <c r="G9733" s="232"/>
    </row>
    <row r="9734" s="379" customFormat="1" customHeight="1" spans="6:7">
      <c r="F9734" s="385"/>
      <c r="G9734" s="232"/>
    </row>
    <row r="9735" s="379" customFormat="1" customHeight="1" spans="6:7">
      <c r="F9735" s="385"/>
      <c r="G9735" s="232"/>
    </row>
    <row r="9736" s="379" customFormat="1" customHeight="1" spans="6:7">
      <c r="F9736" s="385"/>
      <c r="G9736" s="232"/>
    </row>
    <row r="9737" s="379" customFormat="1" customHeight="1" spans="6:7">
      <c r="F9737" s="385"/>
      <c r="G9737" s="232"/>
    </row>
    <row r="9738" s="379" customFormat="1" customHeight="1" spans="6:7">
      <c r="F9738" s="385"/>
      <c r="G9738" s="232"/>
    </row>
    <row r="9739" s="379" customFormat="1" customHeight="1" spans="6:7">
      <c r="F9739" s="385"/>
      <c r="G9739" s="232"/>
    </row>
    <row r="9740" s="379" customFormat="1" customHeight="1" spans="6:7">
      <c r="F9740" s="385"/>
      <c r="G9740" s="232"/>
    </row>
    <row r="9741" s="379" customFormat="1" customHeight="1" spans="6:7">
      <c r="F9741" s="385"/>
      <c r="G9741" s="232"/>
    </row>
    <row r="9742" s="379" customFormat="1" customHeight="1" spans="6:7">
      <c r="F9742" s="385"/>
      <c r="G9742" s="232"/>
    </row>
    <row r="9743" s="379" customFormat="1" customHeight="1" spans="6:7">
      <c r="F9743" s="385"/>
      <c r="G9743" s="232"/>
    </row>
    <row r="9744" s="379" customFormat="1" customHeight="1" spans="6:7">
      <c r="F9744" s="385"/>
      <c r="G9744" s="232"/>
    </row>
    <row r="9745" s="379" customFormat="1" customHeight="1" spans="6:7">
      <c r="F9745" s="385"/>
      <c r="G9745" s="232"/>
    </row>
    <row r="9746" s="379" customFormat="1" customHeight="1" spans="6:7">
      <c r="F9746" s="385"/>
      <c r="G9746" s="232"/>
    </row>
    <row r="9747" s="379" customFormat="1" customHeight="1" spans="6:7">
      <c r="F9747" s="385"/>
      <c r="G9747" s="232"/>
    </row>
    <row r="9748" s="379" customFormat="1" customHeight="1" spans="6:7">
      <c r="F9748" s="385"/>
      <c r="G9748" s="232"/>
    </row>
    <row r="9749" s="379" customFormat="1" customHeight="1" spans="6:7">
      <c r="F9749" s="385"/>
      <c r="G9749" s="232"/>
    </row>
    <row r="9750" s="379" customFormat="1" customHeight="1" spans="6:7">
      <c r="F9750" s="385"/>
      <c r="G9750" s="232"/>
    </row>
    <row r="9751" s="379" customFormat="1" customHeight="1" spans="6:7">
      <c r="F9751" s="385"/>
      <c r="G9751" s="232"/>
    </row>
    <row r="9752" s="379" customFormat="1" customHeight="1" spans="6:7">
      <c r="F9752" s="385"/>
      <c r="G9752" s="232"/>
    </row>
    <row r="9753" s="379" customFormat="1" customHeight="1" spans="6:7">
      <c r="F9753" s="385"/>
      <c r="G9753" s="232"/>
    </row>
    <row r="9754" s="379" customFormat="1" customHeight="1" spans="6:7">
      <c r="F9754" s="385"/>
      <c r="G9754" s="232"/>
    </row>
    <row r="9755" s="379" customFormat="1" customHeight="1" spans="6:7">
      <c r="F9755" s="385"/>
      <c r="G9755" s="232"/>
    </row>
    <row r="9756" s="379" customFormat="1" customHeight="1" spans="6:7">
      <c r="F9756" s="385"/>
      <c r="G9756" s="232"/>
    </row>
    <row r="9757" s="379" customFormat="1" customHeight="1" spans="6:7">
      <c r="F9757" s="385"/>
      <c r="G9757" s="232"/>
    </row>
    <row r="9758" s="379" customFormat="1" customHeight="1" spans="6:7">
      <c r="F9758" s="385"/>
      <c r="G9758" s="232"/>
    </row>
    <row r="9759" s="379" customFormat="1" customHeight="1" spans="6:7">
      <c r="F9759" s="385"/>
      <c r="G9759" s="232"/>
    </row>
    <row r="9760" s="379" customFormat="1" customHeight="1" spans="6:7">
      <c r="F9760" s="385"/>
      <c r="G9760" s="232"/>
    </row>
    <row r="9761" s="379" customFormat="1" customHeight="1" spans="6:7">
      <c r="F9761" s="385"/>
      <c r="G9761" s="232"/>
    </row>
    <row r="9762" s="379" customFormat="1" customHeight="1" spans="6:7">
      <c r="F9762" s="385"/>
      <c r="G9762" s="232"/>
    </row>
    <row r="9763" s="379" customFormat="1" customHeight="1" spans="6:7">
      <c r="F9763" s="385"/>
      <c r="G9763" s="232"/>
    </row>
    <row r="9764" s="379" customFormat="1" customHeight="1" spans="6:7">
      <c r="F9764" s="385"/>
      <c r="G9764" s="232"/>
    </row>
    <row r="9765" s="379" customFormat="1" customHeight="1" spans="6:7">
      <c r="F9765" s="385"/>
      <c r="G9765" s="232"/>
    </row>
    <row r="9766" s="379" customFormat="1" customHeight="1" spans="6:7">
      <c r="F9766" s="385"/>
      <c r="G9766" s="232"/>
    </row>
    <row r="9767" s="379" customFormat="1" customHeight="1" spans="6:7">
      <c r="F9767" s="385"/>
      <c r="G9767" s="232"/>
    </row>
    <row r="9768" s="379" customFormat="1" customHeight="1" spans="6:7">
      <c r="F9768" s="385"/>
      <c r="G9768" s="232"/>
    </row>
    <row r="9769" s="379" customFormat="1" customHeight="1" spans="6:7">
      <c r="F9769" s="385"/>
      <c r="G9769" s="232"/>
    </row>
    <row r="9770" s="379" customFormat="1" customHeight="1" spans="6:7">
      <c r="F9770" s="385"/>
      <c r="G9770" s="232"/>
    </row>
    <row r="9771" s="379" customFormat="1" customHeight="1" spans="6:7">
      <c r="F9771" s="385"/>
      <c r="G9771" s="232"/>
    </row>
    <row r="9772" s="379" customFormat="1" customHeight="1" spans="6:7">
      <c r="F9772" s="385"/>
      <c r="G9772" s="232"/>
    </row>
    <row r="9773" s="379" customFormat="1" customHeight="1" spans="6:7">
      <c r="F9773" s="385"/>
      <c r="G9773" s="232"/>
    </row>
    <row r="9774" s="379" customFormat="1" customHeight="1" spans="6:7">
      <c r="F9774" s="385"/>
      <c r="G9774" s="232"/>
    </row>
    <row r="9775" s="379" customFormat="1" customHeight="1" spans="6:7">
      <c r="F9775" s="385"/>
      <c r="G9775" s="232"/>
    </row>
    <row r="9776" s="379" customFormat="1" customHeight="1" spans="6:7">
      <c r="F9776" s="385"/>
      <c r="G9776" s="232"/>
    </row>
    <row r="9777" s="379" customFormat="1" customHeight="1" spans="6:7">
      <c r="F9777" s="385"/>
      <c r="G9777" s="232"/>
    </row>
    <row r="9778" s="379" customFormat="1" customHeight="1" spans="6:7">
      <c r="F9778" s="385"/>
      <c r="G9778" s="232"/>
    </row>
    <row r="9779" s="379" customFormat="1" customHeight="1" spans="6:7">
      <c r="F9779" s="385"/>
      <c r="G9779" s="232"/>
    </row>
    <row r="9780" s="379" customFormat="1" customHeight="1" spans="6:7">
      <c r="F9780" s="385"/>
      <c r="G9780" s="232"/>
    </row>
    <row r="9781" s="379" customFormat="1" customHeight="1" spans="6:7">
      <c r="F9781" s="385"/>
      <c r="G9781" s="232"/>
    </row>
    <row r="9782" s="379" customFormat="1" customHeight="1" spans="6:7">
      <c r="F9782" s="385"/>
      <c r="G9782" s="232"/>
    </row>
    <row r="9783" s="379" customFormat="1" customHeight="1" spans="6:7">
      <c r="F9783" s="385"/>
      <c r="G9783" s="232"/>
    </row>
    <row r="9784" s="379" customFormat="1" customHeight="1" spans="6:7">
      <c r="F9784" s="385"/>
      <c r="G9784" s="232"/>
    </row>
    <row r="9785" s="379" customFormat="1" customHeight="1" spans="6:7">
      <c r="F9785" s="385"/>
      <c r="G9785" s="232"/>
    </row>
    <row r="9786" s="379" customFormat="1" customHeight="1" spans="6:7">
      <c r="F9786" s="385"/>
      <c r="G9786" s="232"/>
    </row>
    <row r="9787" s="379" customFormat="1" customHeight="1" spans="6:7">
      <c r="F9787" s="385"/>
      <c r="G9787" s="232"/>
    </row>
    <row r="9788" s="379" customFormat="1" customHeight="1" spans="6:7">
      <c r="F9788" s="385"/>
      <c r="G9788" s="232"/>
    </row>
    <row r="9789" s="379" customFormat="1" customHeight="1" spans="6:7">
      <c r="F9789" s="385"/>
      <c r="G9789" s="232"/>
    </row>
    <row r="9790" s="379" customFormat="1" customHeight="1" spans="6:7">
      <c r="F9790" s="385"/>
      <c r="G9790" s="232"/>
    </row>
    <row r="9791" s="379" customFormat="1" customHeight="1" spans="6:7">
      <c r="F9791" s="385"/>
      <c r="G9791" s="232"/>
    </row>
    <row r="9792" s="379" customFormat="1" customHeight="1" spans="6:7">
      <c r="F9792" s="385"/>
      <c r="G9792" s="232"/>
    </row>
    <row r="9793" s="379" customFormat="1" customHeight="1" spans="6:7">
      <c r="F9793" s="385"/>
      <c r="G9793" s="232"/>
    </row>
    <row r="9794" s="379" customFormat="1" customHeight="1" spans="6:7">
      <c r="F9794" s="385"/>
      <c r="G9794" s="232"/>
    </row>
    <row r="9795" s="379" customFormat="1" customHeight="1" spans="6:7">
      <c r="F9795" s="385"/>
      <c r="G9795" s="232"/>
    </row>
    <row r="9796" s="379" customFormat="1" customHeight="1" spans="6:7">
      <c r="F9796" s="385"/>
      <c r="G9796" s="232"/>
    </row>
    <row r="9797" s="379" customFormat="1" customHeight="1" spans="6:7">
      <c r="F9797" s="385"/>
      <c r="G9797" s="232"/>
    </row>
    <row r="9798" s="379" customFormat="1" customHeight="1" spans="6:7">
      <c r="F9798" s="385"/>
      <c r="G9798" s="232"/>
    </row>
    <row r="9799" s="379" customFormat="1" customHeight="1" spans="6:7">
      <c r="F9799" s="385"/>
      <c r="G9799" s="232"/>
    </row>
    <row r="9800" s="379" customFormat="1" customHeight="1" spans="6:7">
      <c r="F9800" s="385"/>
      <c r="G9800" s="232"/>
    </row>
    <row r="9801" s="379" customFormat="1" customHeight="1" spans="6:7">
      <c r="F9801" s="385"/>
      <c r="G9801" s="232"/>
    </row>
    <row r="9802" s="379" customFormat="1" customHeight="1" spans="6:7">
      <c r="F9802" s="385"/>
      <c r="G9802" s="232"/>
    </row>
    <row r="9803" s="379" customFormat="1" customHeight="1" spans="6:7">
      <c r="F9803" s="385"/>
      <c r="G9803" s="232"/>
    </row>
    <row r="9804" s="379" customFormat="1" customHeight="1" spans="6:7">
      <c r="F9804" s="385"/>
      <c r="G9804" s="232"/>
    </row>
    <row r="9805" s="379" customFormat="1" customHeight="1" spans="6:7">
      <c r="F9805" s="385"/>
      <c r="G9805" s="232"/>
    </row>
    <row r="9806" s="379" customFormat="1" customHeight="1" spans="6:7">
      <c r="F9806" s="385"/>
      <c r="G9806" s="232"/>
    </row>
    <row r="9807" s="379" customFormat="1" customHeight="1" spans="6:7">
      <c r="F9807" s="385"/>
      <c r="G9807" s="232"/>
    </row>
    <row r="9808" s="379" customFormat="1" customHeight="1" spans="6:7">
      <c r="F9808" s="385"/>
      <c r="G9808" s="232"/>
    </row>
    <row r="9809" s="379" customFormat="1" customHeight="1" spans="6:7">
      <c r="F9809" s="385"/>
      <c r="G9809" s="232"/>
    </row>
    <row r="9810" s="379" customFormat="1" customHeight="1" spans="6:7">
      <c r="F9810" s="385"/>
      <c r="G9810" s="232"/>
    </row>
    <row r="9811" s="379" customFormat="1" customHeight="1" spans="6:7">
      <c r="F9811" s="385"/>
      <c r="G9811" s="232"/>
    </row>
    <row r="9812" s="379" customFormat="1" customHeight="1" spans="6:7">
      <c r="F9812" s="385"/>
      <c r="G9812" s="232"/>
    </row>
    <row r="9813" s="379" customFormat="1" customHeight="1" spans="6:7">
      <c r="F9813" s="385"/>
      <c r="G9813" s="232"/>
    </row>
    <row r="9814" s="379" customFormat="1" customHeight="1" spans="6:7">
      <c r="F9814" s="385"/>
      <c r="G9814" s="232"/>
    </row>
    <row r="9815" s="379" customFormat="1" customHeight="1" spans="6:7">
      <c r="F9815" s="385"/>
      <c r="G9815" s="232"/>
    </row>
    <row r="9816" s="379" customFormat="1" customHeight="1" spans="6:7">
      <c r="F9816" s="385"/>
      <c r="G9816" s="232"/>
    </row>
    <row r="9817" s="379" customFormat="1" customHeight="1" spans="6:7">
      <c r="F9817" s="385"/>
      <c r="G9817" s="232"/>
    </row>
    <row r="9818" s="379" customFormat="1" customHeight="1" spans="6:7">
      <c r="F9818" s="385"/>
      <c r="G9818" s="232"/>
    </row>
    <row r="9819" s="379" customFormat="1" customHeight="1" spans="6:7">
      <c r="F9819" s="385"/>
      <c r="G9819" s="232"/>
    </row>
    <row r="9820" s="379" customFormat="1" customHeight="1" spans="6:7">
      <c r="F9820" s="385"/>
      <c r="G9820" s="232"/>
    </row>
    <row r="9821" s="379" customFormat="1" customHeight="1" spans="6:7">
      <c r="F9821" s="385"/>
      <c r="G9821" s="232"/>
    </row>
    <row r="9822" s="379" customFormat="1" customHeight="1" spans="6:7">
      <c r="F9822" s="385"/>
      <c r="G9822" s="232"/>
    </row>
    <row r="9823" s="379" customFormat="1" customHeight="1" spans="6:7">
      <c r="F9823" s="385"/>
      <c r="G9823" s="232"/>
    </row>
    <row r="9824" s="379" customFormat="1" customHeight="1" spans="6:7">
      <c r="F9824" s="385"/>
      <c r="G9824" s="232"/>
    </row>
    <row r="9825" s="379" customFormat="1" customHeight="1" spans="6:7">
      <c r="F9825" s="385"/>
      <c r="G9825" s="232"/>
    </row>
    <row r="9826" s="379" customFormat="1" customHeight="1" spans="6:7">
      <c r="F9826" s="385"/>
      <c r="G9826" s="232"/>
    </row>
    <row r="9827" s="379" customFormat="1" customHeight="1" spans="6:7">
      <c r="F9827" s="385"/>
      <c r="G9827" s="232"/>
    </row>
    <row r="9828" s="379" customFormat="1" customHeight="1" spans="6:7">
      <c r="F9828" s="385"/>
      <c r="G9828" s="232"/>
    </row>
    <row r="9829" s="379" customFormat="1" customHeight="1" spans="6:7">
      <c r="F9829" s="385"/>
      <c r="G9829" s="232"/>
    </row>
    <row r="9830" s="379" customFormat="1" customHeight="1" spans="6:7">
      <c r="F9830" s="385"/>
      <c r="G9830" s="232"/>
    </row>
    <row r="9831" s="379" customFormat="1" customHeight="1" spans="6:7">
      <c r="F9831" s="385"/>
      <c r="G9831" s="232"/>
    </row>
    <row r="9832" s="379" customFormat="1" customHeight="1" spans="6:7">
      <c r="F9832" s="385"/>
      <c r="G9832" s="232"/>
    </row>
    <row r="9833" s="379" customFormat="1" customHeight="1" spans="6:7">
      <c r="F9833" s="385"/>
      <c r="G9833" s="232"/>
    </row>
    <row r="9834" s="379" customFormat="1" customHeight="1" spans="6:7">
      <c r="F9834" s="385"/>
      <c r="G9834" s="232"/>
    </row>
    <row r="9835" s="379" customFormat="1" customHeight="1" spans="6:7">
      <c r="F9835" s="385"/>
      <c r="G9835" s="232"/>
    </row>
    <row r="9836" s="379" customFormat="1" customHeight="1" spans="6:7">
      <c r="F9836" s="385"/>
      <c r="G9836" s="232"/>
    </row>
    <row r="9837" s="379" customFormat="1" customHeight="1" spans="6:7">
      <c r="F9837" s="385"/>
      <c r="G9837" s="232"/>
    </row>
    <row r="9838" s="379" customFormat="1" customHeight="1" spans="6:7">
      <c r="F9838" s="385"/>
      <c r="G9838" s="232"/>
    </row>
    <row r="9839" s="379" customFormat="1" customHeight="1" spans="6:7">
      <c r="F9839" s="385"/>
      <c r="G9839" s="232"/>
    </row>
    <row r="9840" s="379" customFormat="1" customHeight="1" spans="6:7">
      <c r="F9840" s="385"/>
      <c r="G9840" s="232"/>
    </row>
    <row r="9841" s="379" customFormat="1" customHeight="1" spans="6:7">
      <c r="F9841" s="385"/>
      <c r="G9841" s="232"/>
    </row>
    <row r="9842" s="379" customFormat="1" customHeight="1" spans="6:7">
      <c r="F9842" s="385"/>
      <c r="G9842" s="232"/>
    </row>
    <row r="9843" s="379" customFormat="1" customHeight="1" spans="6:7">
      <c r="F9843" s="385"/>
      <c r="G9843" s="232"/>
    </row>
    <row r="9844" s="379" customFormat="1" customHeight="1" spans="6:7">
      <c r="F9844" s="385"/>
      <c r="G9844" s="232"/>
    </row>
    <row r="9845" s="379" customFormat="1" customHeight="1" spans="6:7">
      <c r="F9845" s="385"/>
      <c r="G9845" s="232"/>
    </row>
    <row r="9846" s="379" customFormat="1" customHeight="1" spans="6:7">
      <c r="F9846" s="385"/>
      <c r="G9846" s="232"/>
    </row>
    <row r="9847" s="379" customFormat="1" customHeight="1" spans="6:7">
      <c r="F9847" s="385"/>
      <c r="G9847" s="232"/>
    </row>
    <row r="9848" s="379" customFormat="1" customHeight="1" spans="6:7">
      <c r="F9848" s="385"/>
      <c r="G9848" s="232"/>
    </row>
    <row r="9849" s="379" customFormat="1" customHeight="1" spans="6:7">
      <c r="F9849" s="385"/>
      <c r="G9849" s="232"/>
    </row>
    <row r="9850" s="379" customFormat="1" customHeight="1" spans="6:7">
      <c r="F9850" s="385"/>
      <c r="G9850" s="232"/>
    </row>
    <row r="9851" s="379" customFormat="1" customHeight="1" spans="6:7">
      <c r="F9851" s="385"/>
      <c r="G9851" s="232"/>
    </row>
    <row r="9852" s="379" customFormat="1" customHeight="1" spans="6:7">
      <c r="F9852" s="385"/>
      <c r="G9852" s="232"/>
    </row>
    <row r="9853" s="379" customFormat="1" customHeight="1" spans="6:7">
      <c r="F9853" s="385"/>
      <c r="G9853" s="232"/>
    </row>
    <row r="9854" s="379" customFormat="1" customHeight="1" spans="6:7">
      <c r="F9854" s="385"/>
      <c r="G9854" s="232"/>
    </row>
    <row r="9855" s="379" customFormat="1" customHeight="1" spans="6:7">
      <c r="F9855" s="385"/>
      <c r="G9855" s="232"/>
    </row>
    <row r="9856" s="379" customFormat="1" customHeight="1" spans="6:7">
      <c r="F9856" s="385"/>
      <c r="G9856" s="232"/>
    </row>
    <row r="9857" s="379" customFormat="1" customHeight="1" spans="6:7">
      <c r="F9857" s="385"/>
      <c r="G9857" s="232"/>
    </row>
    <row r="9858" s="379" customFormat="1" customHeight="1" spans="6:7">
      <c r="F9858" s="385"/>
      <c r="G9858" s="232"/>
    </row>
    <row r="9859" s="379" customFormat="1" customHeight="1" spans="6:7">
      <c r="F9859" s="385"/>
      <c r="G9859" s="232"/>
    </row>
    <row r="9860" s="379" customFormat="1" customHeight="1" spans="6:7">
      <c r="F9860" s="385"/>
      <c r="G9860" s="232"/>
    </row>
    <row r="9861" s="379" customFormat="1" customHeight="1" spans="6:7">
      <c r="F9861" s="385"/>
      <c r="G9861" s="232"/>
    </row>
    <row r="9862" s="379" customFormat="1" customHeight="1" spans="6:7">
      <c r="F9862" s="385"/>
      <c r="G9862" s="232"/>
    </row>
    <row r="9863" s="379" customFormat="1" customHeight="1" spans="6:7">
      <c r="F9863" s="385"/>
      <c r="G9863" s="232"/>
    </row>
    <row r="9864" s="379" customFormat="1" customHeight="1" spans="6:7">
      <c r="F9864" s="385"/>
      <c r="G9864" s="232"/>
    </row>
    <row r="9865" s="379" customFormat="1" customHeight="1" spans="6:7">
      <c r="F9865" s="385"/>
      <c r="G9865" s="232"/>
    </row>
    <row r="9866" s="379" customFormat="1" customHeight="1" spans="6:7">
      <c r="F9866" s="385"/>
      <c r="G9866" s="232"/>
    </row>
    <row r="9867" s="379" customFormat="1" customHeight="1" spans="6:7">
      <c r="F9867" s="385"/>
      <c r="G9867" s="232"/>
    </row>
    <row r="9868" s="379" customFormat="1" customHeight="1" spans="6:7">
      <c r="F9868" s="385"/>
      <c r="G9868" s="232"/>
    </row>
    <row r="9869" s="379" customFormat="1" customHeight="1" spans="6:7">
      <c r="F9869" s="385"/>
      <c r="G9869" s="232"/>
    </row>
    <row r="9870" s="379" customFormat="1" customHeight="1" spans="6:7">
      <c r="F9870" s="385"/>
      <c r="G9870" s="232"/>
    </row>
    <row r="9871" s="379" customFormat="1" customHeight="1" spans="6:7">
      <c r="F9871" s="385"/>
      <c r="G9871" s="232"/>
    </row>
    <row r="9872" s="379" customFormat="1" customHeight="1" spans="6:7">
      <c r="F9872" s="385"/>
      <c r="G9872" s="232"/>
    </row>
    <row r="9873" s="379" customFormat="1" customHeight="1" spans="6:7">
      <c r="F9873" s="385"/>
      <c r="G9873" s="232"/>
    </row>
    <row r="9874" s="379" customFormat="1" customHeight="1" spans="6:7">
      <c r="F9874" s="385"/>
      <c r="G9874" s="232"/>
    </row>
    <row r="9875" s="379" customFormat="1" customHeight="1" spans="6:7">
      <c r="F9875" s="385"/>
      <c r="G9875" s="232"/>
    </row>
    <row r="9876" s="379" customFormat="1" customHeight="1" spans="6:7">
      <c r="F9876" s="385"/>
      <c r="G9876" s="232"/>
    </row>
    <row r="9877" s="379" customFormat="1" customHeight="1" spans="6:7">
      <c r="F9877" s="385"/>
      <c r="G9877" s="232"/>
    </row>
    <row r="9878" s="379" customFormat="1" customHeight="1" spans="6:7">
      <c r="F9878" s="385"/>
      <c r="G9878" s="232"/>
    </row>
    <row r="9879" s="379" customFormat="1" customHeight="1" spans="6:7">
      <c r="F9879" s="385"/>
      <c r="G9879" s="232"/>
    </row>
    <row r="9880" s="379" customFormat="1" customHeight="1" spans="6:7">
      <c r="F9880" s="385"/>
      <c r="G9880" s="232"/>
    </row>
    <row r="9881" s="379" customFormat="1" customHeight="1" spans="6:7">
      <c r="F9881" s="385"/>
      <c r="G9881" s="232"/>
    </row>
    <row r="9882" s="379" customFormat="1" customHeight="1" spans="6:7">
      <c r="F9882" s="385"/>
      <c r="G9882" s="232"/>
    </row>
    <row r="9883" s="379" customFormat="1" customHeight="1" spans="6:7">
      <c r="F9883" s="385"/>
      <c r="G9883" s="232"/>
    </row>
    <row r="9884" s="379" customFormat="1" customHeight="1" spans="6:7">
      <c r="F9884" s="385"/>
      <c r="G9884" s="232"/>
    </row>
    <row r="9885" s="379" customFormat="1" customHeight="1" spans="6:7">
      <c r="F9885" s="385"/>
      <c r="G9885" s="232"/>
    </row>
    <row r="9886" s="379" customFormat="1" customHeight="1" spans="6:7">
      <c r="F9886" s="385"/>
      <c r="G9886" s="232"/>
    </row>
    <row r="9887" s="379" customFormat="1" customHeight="1" spans="6:7">
      <c r="F9887" s="385"/>
      <c r="G9887" s="232"/>
    </row>
    <row r="9888" s="379" customFormat="1" customHeight="1" spans="6:7">
      <c r="F9888" s="385"/>
      <c r="G9888" s="232"/>
    </row>
    <row r="9889" s="379" customFormat="1" customHeight="1" spans="6:7">
      <c r="F9889" s="385"/>
      <c r="G9889" s="232"/>
    </row>
    <row r="9890" s="379" customFormat="1" customHeight="1" spans="6:7">
      <c r="F9890" s="385"/>
      <c r="G9890" s="232"/>
    </row>
    <row r="9891" s="379" customFormat="1" customHeight="1" spans="6:7">
      <c r="F9891" s="385"/>
      <c r="G9891" s="232"/>
    </row>
    <row r="9892" s="379" customFormat="1" customHeight="1" spans="6:7">
      <c r="F9892" s="385"/>
      <c r="G9892" s="232"/>
    </row>
    <row r="9893" s="379" customFormat="1" customHeight="1" spans="6:7">
      <c r="F9893" s="385"/>
      <c r="G9893" s="232"/>
    </row>
    <row r="9894" s="379" customFormat="1" customHeight="1" spans="6:7">
      <c r="F9894" s="385"/>
      <c r="G9894" s="232"/>
    </row>
    <row r="9895" s="379" customFormat="1" customHeight="1" spans="6:7">
      <c r="F9895" s="385"/>
      <c r="G9895" s="232"/>
    </row>
    <row r="9896" s="379" customFormat="1" customHeight="1" spans="6:7">
      <c r="F9896" s="385"/>
      <c r="G9896" s="232"/>
    </row>
    <row r="9897" s="379" customFormat="1" customHeight="1" spans="6:7">
      <c r="F9897" s="385"/>
      <c r="G9897" s="232"/>
    </row>
    <row r="9898" s="379" customFormat="1" customHeight="1" spans="6:7">
      <c r="F9898" s="385"/>
      <c r="G9898" s="232"/>
    </row>
    <row r="9899" s="379" customFormat="1" customHeight="1" spans="6:7">
      <c r="F9899" s="385"/>
      <c r="G9899" s="232"/>
    </row>
    <row r="9900" s="379" customFormat="1" customHeight="1" spans="6:7">
      <c r="F9900" s="385"/>
      <c r="G9900" s="232"/>
    </row>
    <row r="9901" s="379" customFormat="1" customHeight="1" spans="6:7">
      <c r="F9901" s="385"/>
      <c r="G9901" s="232"/>
    </row>
    <row r="9902" s="379" customFormat="1" customHeight="1" spans="6:7">
      <c r="F9902" s="385"/>
      <c r="G9902" s="232"/>
    </row>
    <row r="9903" s="379" customFormat="1" customHeight="1" spans="6:7">
      <c r="F9903" s="385"/>
      <c r="G9903" s="232"/>
    </row>
    <row r="9904" s="379" customFormat="1" customHeight="1" spans="6:7">
      <c r="F9904" s="385"/>
      <c r="G9904" s="232"/>
    </row>
    <row r="9905" s="379" customFormat="1" customHeight="1" spans="6:7">
      <c r="F9905" s="385"/>
      <c r="G9905" s="232"/>
    </row>
    <row r="9906" s="379" customFormat="1" customHeight="1" spans="6:7">
      <c r="F9906" s="385"/>
      <c r="G9906" s="232"/>
    </row>
    <row r="9907" s="379" customFormat="1" customHeight="1" spans="6:7">
      <c r="F9907" s="385"/>
      <c r="G9907" s="232"/>
    </row>
    <row r="9908" s="379" customFormat="1" customHeight="1" spans="6:7">
      <c r="F9908" s="385"/>
      <c r="G9908" s="232"/>
    </row>
    <row r="9909" s="379" customFormat="1" customHeight="1" spans="6:7">
      <c r="F9909" s="385"/>
      <c r="G9909" s="232"/>
    </row>
    <row r="9910" s="379" customFormat="1" customHeight="1" spans="6:7">
      <c r="F9910" s="385"/>
      <c r="G9910" s="232"/>
    </row>
    <row r="9911" s="379" customFormat="1" customHeight="1" spans="6:7">
      <c r="F9911" s="385"/>
      <c r="G9911" s="232"/>
    </row>
    <row r="9912" s="379" customFormat="1" customHeight="1" spans="6:7">
      <c r="F9912" s="385"/>
      <c r="G9912" s="232"/>
    </row>
    <row r="9913" s="379" customFormat="1" customHeight="1" spans="6:7">
      <c r="F9913" s="385"/>
      <c r="G9913" s="232"/>
    </row>
    <row r="9914" s="379" customFormat="1" customHeight="1" spans="6:7">
      <c r="F9914" s="385"/>
      <c r="G9914" s="232"/>
    </row>
    <row r="9915" s="379" customFormat="1" customHeight="1" spans="6:7">
      <c r="F9915" s="385"/>
      <c r="G9915" s="232"/>
    </row>
    <row r="9916" s="379" customFormat="1" customHeight="1" spans="6:7">
      <c r="F9916" s="385"/>
      <c r="G9916" s="232"/>
    </row>
    <row r="9917" s="379" customFormat="1" customHeight="1" spans="6:7">
      <c r="F9917" s="385"/>
      <c r="G9917" s="232"/>
    </row>
    <row r="9918" s="379" customFormat="1" customHeight="1" spans="6:7">
      <c r="F9918" s="385"/>
      <c r="G9918" s="232"/>
    </row>
    <row r="9919" s="379" customFormat="1" customHeight="1" spans="6:7">
      <c r="F9919" s="385"/>
      <c r="G9919" s="232"/>
    </row>
    <row r="9920" s="379" customFormat="1" customHeight="1" spans="6:7">
      <c r="F9920" s="385"/>
      <c r="G9920" s="232"/>
    </row>
    <row r="9921" s="379" customFormat="1" customHeight="1" spans="6:7">
      <c r="F9921" s="385"/>
      <c r="G9921" s="232"/>
    </row>
    <row r="9922" s="379" customFormat="1" customHeight="1" spans="6:7">
      <c r="F9922" s="385"/>
      <c r="G9922" s="232"/>
    </row>
    <row r="9923" s="379" customFormat="1" customHeight="1" spans="6:7">
      <c r="F9923" s="385"/>
      <c r="G9923" s="232"/>
    </row>
    <row r="9924" s="379" customFormat="1" customHeight="1" spans="6:7">
      <c r="F9924" s="385"/>
      <c r="G9924" s="232"/>
    </row>
    <row r="9925" s="379" customFormat="1" customHeight="1" spans="6:7">
      <c r="F9925" s="385"/>
      <c r="G9925" s="232"/>
    </row>
    <row r="9926" s="379" customFormat="1" customHeight="1" spans="6:7">
      <c r="F9926" s="385"/>
      <c r="G9926" s="232"/>
    </row>
    <row r="9927" s="379" customFormat="1" customHeight="1" spans="6:7">
      <c r="F9927" s="385"/>
      <c r="G9927" s="232"/>
    </row>
    <row r="9928" s="379" customFormat="1" customHeight="1" spans="6:7">
      <c r="F9928" s="385"/>
      <c r="G9928" s="232"/>
    </row>
    <row r="9929" s="379" customFormat="1" customHeight="1" spans="6:7">
      <c r="F9929" s="385"/>
      <c r="G9929" s="232"/>
    </row>
    <row r="9930" s="379" customFormat="1" customHeight="1" spans="6:7">
      <c r="F9930" s="385"/>
      <c r="G9930" s="232"/>
    </row>
    <row r="9931" s="379" customFormat="1" customHeight="1" spans="6:7">
      <c r="F9931" s="385"/>
      <c r="G9931" s="232"/>
    </row>
    <row r="9932" s="379" customFormat="1" customHeight="1" spans="6:7">
      <c r="F9932" s="385"/>
      <c r="G9932" s="232"/>
    </row>
    <row r="9933" s="379" customFormat="1" customHeight="1" spans="6:7">
      <c r="F9933" s="385"/>
      <c r="G9933" s="232"/>
    </row>
    <row r="9934" s="379" customFormat="1" customHeight="1" spans="6:7">
      <c r="F9934" s="385"/>
      <c r="G9934" s="232"/>
    </row>
    <row r="9935" s="379" customFormat="1" customHeight="1" spans="6:7">
      <c r="F9935" s="385"/>
      <c r="G9935" s="232"/>
    </row>
    <row r="9936" s="379" customFormat="1" customHeight="1" spans="6:7">
      <c r="F9936" s="385"/>
      <c r="G9936" s="232"/>
    </row>
    <row r="9937" s="379" customFormat="1" customHeight="1" spans="6:7">
      <c r="F9937" s="385"/>
      <c r="G9937" s="232"/>
    </row>
    <row r="9938" s="379" customFormat="1" customHeight="1" spans="6:7">
      <c r="F9938" s="385"/>
      <c r="G9938" s="232"/>
    </row>
    <row r="9939" s="379" customFormat="1" customHeight="1" spans="6:7">
      <c r="F9939" s="385"/>
      <c r="G9939" s="232"/>
    </row>
    <row r="9940" s="379" customFormat="1" customHeight="1" spans="6:7">
      <c r="F9940" s="385"/>
      <c r="G9940" s="232"/>
    </row>
    <row r="9941" s="379" customFormat="1" customHeight="1" spans="6:7">
      <c r="F9941" s="385"/>
      <c r="G9941" s="232"/>
    </row>
    <row r="9942" s="379" customFormat="1" customHeight="1" spans="6:7">
      <c r="F9942" s="385"/>
      <c r="G9942" s="232"/>
    </row>
    <row r="9943" s="379" customFormat="1" customHeight="1" spans="6:7">
      <c r="F9943" s="385"/>
      <c r="G9943" s="232"/>
    </row>
    <row r="9944" s="379" customFormat="1" customHeight="1" spans="6:7">
      <c r="F9944" s="385"/>
      <c r="G9944" s="232"/>
    </row>
    <row r="9945" s="379" customFormat="1" customHeight="1" spans="6:7">
      <c r="F9945" s="385"/>
      <c r="G9945" s="232"/>
    </row>
    <row r="9946" s="379" customFormat="1" customHeight="1" spans="6:7">
      <c r="F9946" s="385"/>
      <c r="G9946" s="232"/>
    </row>
    <row r="9947" s="379" customFormat="1" customHeight="1" spans="6:7">
      <c r="F9947" s="385"/>
      <c r="G9947" s="232"/>
    </row>
    <row r="9948" s="379" customFormat="1" customHeight="1" spans="6:7">
      <c r="F9948" s="385"/>
      <c r="G9948" s="232"/>
    </row>
    <row r="9949" s="379" customFormat="1" customHeight="1" spans="6:7">
      <c r="F9949" s="385"/>
      <c r="G9949" s="232"/>
    </row>
    <row r="9950" s="379" customFormat="1" customHeight="1" spans="6:7">
      <c r="F9950" s="385"/>
      <c r="G9950" s="232"/>
    </row>
    <row r="9951" s="379" customFormat="1" customHeight="1" spans="6:7">
      <c r="F9951" s="385"/>
      <c r="G9951" s="232"/>
    </row>
    <row r="9952" s="379" customFormat="1" customHeight="1" spans="6:7">
      <c r="F9952" s="385"/>
      <c r="G9952" s="232"/>
    </row>
    <row r="9953" s="379" customFormat="1" customHeight="1" spans="6:7">
      <c r="F9953" s="385"/>
      <c r="G9953" s="232"/>
    </row>
    <row r="9954" s="379" customFormat="1" customHeight="1" spans="6:7">
      <c r="F9954" s="385"/>
      <c r="G9954" s="232"/>
    </row>
    <row r="9955" s="379" customFormat="1" customHeight="1" spans="6:7">
      <c r="F9955" s="385"/>
      <c r="G9955" s="232"/>
    </row>
    <row r="9956" s="379" customFormat="1" customHeight="1" spans="6:7">
      <c r="F9956" s="385"/>
      <c r="G9956" s="232"/>
    </row>
    <row r="9957" s="379" customFormat="1" customHeight="1" spans="6:7">
      <c r="F9957" s="385"/>
      <c r="G9957" s="232"/>
    </row>
    <row r="9958" s="379" customFormat="1" customHeight="1" spans="6:7">
      <c r="F9958" s="385"/>
      <c r="G9958" s="232"/>
    </row>
    <row r="9959" s="379" customFormat="1" customHeight="1" spans="6:7">
      <c r="F9959" s="385"/>
      <c r="G9959" s="232"/>
    </row>
    <row r="9960" s="379" customFormat="1" customHeight="1" spans="6:7">
      <c r="F9960" s="385"/>
      <c r="G9960" s="232"/>
    </row>
    <row r="9961" s="379" customFormat="1" customHeight="1" spans="6:7">
      <c r="F9961" s="385"/>
      <c r="G9961" s="232"/>
    </row>
    <row r="9962" s="379" customFormat="1" customHeight="1" spans="6:7">
      <c r="F9962" s="385"/>
      <c r="G9962" s="232"/>
    </row>
    <row r="9963" s="379" customFormat="1" customHeight="1" spans="6:7">
      <c r="F9963" s="385"/>
      <c r="G9963" s="232"/>
    </row>
    <row r="9964" s="379" customFormat="1" customHeight="1" spans="6:7">
      <c r="F9964" s="385"/>
      <c r="G9964" s="232"/>
    </row>
    <row r="9965" s="379" customFormat="1" customHeight="1" spans="6:7">
      <c r="F9965" s="385"/>
      <c r="G9965" s="232"/>
    </row>
    <row r="9966" s="379" customFormat="1" customHeight="1" spans="6:7">
      <c r="F9966" s="385"/>
      <c r="G9966" s="232"/>
    </row>
    <row r="9967" s="379" customFormat="1" customHeight="1" spans="6:7">
      <c r="F9967" s="385"/>
      <c r="G9967" s="232"/>
    </row>
    <row r="9968" s="379" customFormat="1" customHeight="1" spans="6:7">
      <c r="F9968" s="385"/>
      <c r="G9968" s="232"/>
    </row>
    <row r="9969" s="379" customFormat="1" customHeight="1" spans="6:7">
      <c r="F9969" s="385"/>
      <c r="G9969" s="232"/>
    </row>
    <row r="9970" s="379" customFormat="1" customHeight="1" spans="6:7">
      <c r="F9970" s="385"/>
      <c r="G9970" s="232"/>
    </row>
    <row r="9971" s="379" customFormat="1" customHeight="1" spans="6:7">
      <c r="F9971" s="385"/>
      <c r="G9971" s="232"/>
    </row>
    <row r="9972" s="379" customFormat="1" customHeight="1" spans="6:7">
      <c r="F9972" s="385"/>
      <c r="G9972" s="232"/>
    </row>
    <row r="9973" s="379" customFormat="1" customHeight="1" spans="6:7">
      <c r="F9973" s="385"/>
      <c r="G9973" s="232"/>
    </row>
    <row r="9974" s="379" customFormat="1" customHeight="1" spans="6:7">
      <c r="F9974" s="385"/>
      <c r="G9974" s="232"/>
    </row>
    <row r="9975" s="379" customFormat="1" customHeight="1" spans="6:7">
      <c r="F9975" s="385"/>
      <c r="G9975" s="232"/>
    </row>
    <row r="9976" s="379" customFormat="1" customHeight="1" spans="6:7">
      <c r="F9976" s="385"/>
      <c r="G9976" s="232"/>
    </row>
    <row r="9977" s="379" customFormat="1" customHeight="1" spans="6:7">
      <c r="F9977" s="385"/>
      <c r="G9977" s="232"/>
    </row>
    <row r="9978" s="379" customFormat="1" customHeight="1" spans="6:7">
      <c r="F9978" s="385"/>
      <c r="G9978" s="232"/>
    </row>
    <row r="9979" s="379" customFormat="1" customHeight="1" spans="6:7">
      <c r="F9979" s="385"/>
      <c r="G9979" s="232"/>
    </row>
    <row r="9980" s="379" customFormat="1" customHeight="1" spans="6:7">
      <c r="F9980" s="385"/>
      <c r="G9980" s="232"/>
    </row>
    <row r="9981" s="379" customFormat="1" customHeight="1" spans="6:7">
      <c r="F9981" s="385"/>
      <c r="G9981" s="232"/>
    </row>
    <row r="9982" s="379" customFormat="1" customHeight="1" spans="6:7">
      <c r="F9982" s="385"/>
      <c r="G9982" s="232"/>
    </row>
    <row r="9983" s="379" customFormat="1" customHeight="1" spans="6:7">
      <c r="F9983" s="385"/>
      <c r="G9983" s="232"/>
    </row>
    <row r="9984" s="379" customFormat="1" customHeight="1" spans="6:7">
      <c r="F9984" s="385"/>
      <c r="G9984" s="232"/>
    </row>
    <row r="9985" s="379" customFormat="1" customHeight="1" spans="6:7">
      <c r="F9985" s="385"/>
      <c r="G9985" s="232"/>
    </row>
    <row r="9986" s="379" customFormat="1" customHeight="1" spans="6:7">
      <c r="F9986" s="385"/>
      <c r="G9986" s="232"/>
    </row>
    <row r="9987" s="379" customFormat="1" customHeight="1" spans="6:7">
      <c r="F9987" s="385"/>
      <c r="G9987" s="232"/>
    </row>
    <row r="9988" s="379" customFormat="1" customHeight="1" spans="6:7">
      <c r="F9988" s="385"/>
      <c r="G9988" s="232"/>
    </row>
    <row r="9989" s="379" customFormat="1" customHeight="1" spans="6:7">
      <c r="F9989" s="385"/>
      <c r="G9989" s="232"/>
    </row>
    <row r="9990" s="379" customFormat="1" customHeight="1" spans="6:7">
      <c r="F9990" s="385"/>
      <c r="G9990" s="232"/>
    </row>
    <row r="9991" s="379" customFormat="1" customHeight="1" spans="6:7">
      <c r="F9991" s="385"/>
      <c r="G9991" s="232"/>
    </row>
    <row r="9992" s="379" customFormat="1" customHeight="1" spans="6:7">
      <c r="F9992" s="385"/>
      <c r="G9992" s="232"/>
    </row>
    <row r="9993" s="379" customFormat="1" customHeight="1" spans="6:7">
      <c r="F9993" s="385"/>
      <c r="G9993" s="232"/>
    </row>
    <row r="9994" s="379" customFormat="1" customHeight="1" spans="6:7">
      <c r="F9994" s="385"/>
      <c r="G9994" s="232"/>
    </row>
    <row r="9995" s="379" customFormat="1" customHeight="1" spans="6:7">
      <c r="F9995" s="385"/>
      <c r="G9995" s="232"/>
    </row>
    <row r="9996" s="379" customFormat="1" customHeight="1" spans="6:7">
      <c r="F9996" s="385"/>
      <c r="G9996" s="232"/>
    </row>
    <row r="9997" s="379" customFormat="1" customHeight="1" spans="6:7">
      <c r="F9997" s="385"/>
      <c r="G9997" s="232"/>
    </row>
    <row r="9998" s="379" customFormat="1" customHeight="1" spans="6:7">
      <c r="F9998" s="385"/>
      <c r="G9998" s="232"/>
    </row>
    <row r="9999" s="379" customFormat="1" customHeight="1" spans="6:7">
      <c r="F9999" s="385"/>
      <c r="G9999" s="232"/>
    </row>
    <row r="10000" s="379" customFormat="1" customHeight="1" spans="6:7">
      <c r="F10000" s="385"/>
      <c r="G10000" s="232"/>
    </row>
    <row r="10001" s="379" customFormat="1" customHeight="1" spans="6:7">
      <c r="F10001" s="385"/>
      <c r="G10001" s="232"/>
    </row>
    <row r="10002" s="379" customFormat="1" customHeight="1" spans="6:7">
      <c r="F10002" s="385"/>
      <c r="G10002" s="232"/>
    </row>
    <row r="10003" s="379" customFormat="1" customHeight="1" spans="6:7">
      <c r="F10003" s="385"/>
      <c r="G10003" s="232"/>
    </row>
    <row r="10004" s="379" customFormat="1" customHeight="1" spans="6:7">
      <c r="F10004" s="385"/>
      <c r="G10004" s="232"/>
    </row>
    <row r="10005" s="379" customFormat="1" customHeight="1" spans="6:7">
      <c r="F10005" s="385"/>
      <c r="G10005" s="232"/>
    </row>
    <row r="10006" s="379" customFormat="1" customHeight="1" spans="6:7">
      <c r="F10006" s="385"/>
      <c r="G10006" s="232"/>
    </row>
    <row r="10007" s="379" customFormat="1" customHeight="1" spans="6:7">
      <c r="F10007" s="385"/>
      <c r="G10007" s="232"/>
    </row>
    <row r="10008" s="379" customFormat="1" customHeight="1" spans="6:7">
      <c r="F10008" s="385"/>
      <c r="G10008" s="232"/>
    </row>
    <row r="10009" s="379" customFormat="1" customHeight="1" spans="6:7">
      <c r="F10009" s="385"/>
      <c r="G10009" s="232"/>
    </row>
    <row r="10010" s="379" customFormat="1" customHeight="1" spans="6:7">
      <c r="F10010" s="385"/>
      <c r="G10010" s="232"/>
    </row>
    <row r="10011" s="379" customFormat="1" customHeight="1" spans="6:7">
      <c r="F10011" s="385"/>
      <c r="G10011" s="232"/>
    </row>
    <row r="10012" s="379" customFormat="1" customHeight="1" spans="6:7">
      <c r="F10012" s="385"/>
      <c r="G10012" s="232"/>
    </row>
    <row r="10013" s="379" customFormat="1" customHeight="1" spans="6:7">
      <c r="F10013" s="385"/>
      <c r="G10013" s="232"/>
    </row>
    <row r="10014" s="379" customFormat="1" customHeight="1" spans="6:7">
      <c r="F10014" s="385"/>
      <c r="G10014" s="232"/>
    </row>
    <row r="10015" s="379" customFormat="1" customHeight="1" spans="6:7">
      <c r="F10015" s="385"/>
      <c r="G10015" s="232"/>
    </row>
    <row r="10016" s="379" customFormat="1" customHeight="1" spans="6:7">
      <c r="F10016" s="385"/>
      <c r="G10016" s="232"/>
    </row>
    <row r="10017" s="379" customFormat="1" customHeight="1" spans="6:7">
      <c r="F10017" s="385"/>
      <c r="G10017" s="232"/>
    </row>
    <row r="10018" s="379" customFormat="1" customHeight="1" spans="6:7">
      <c r="F10018" s="385"/>
      <c r="G10018" s="232"/>
    </row>
    <row r="10019" s="379" customFormat="1" customHeight="1" spans="6:7">
      <c r="F10019" s="385"/>
      <c r="G10019" s="232"/>
    </row>
    <row r="10020" s="379" customFormat="1" customHeight="1" spans="6:7">
      <c r="F10020" s="385"/>
      <c r="G10020" s="232"/>
    </row>
    <row r="10021" s="379" customFormat="1" customHeight="1" spans="6:7">
      <c r="F10021" s="385"/>
      <c r="G10021" s="232"/>
    </row>
    <row r="10022" s="379" customFormat="1" customHeight="1" spans="6:7">
      <c r="F10022" s="385"/>
      <c r="G10022" s="232"/>
    </row>
    <row r="10023" s="379" customFormat="1" customHeight="1" spans="6:7">
      <c r="F10023" s="385"/>
      <c r="G10023" s="232"/>
    </row>
    <row r="10024" s="379" customFormat="1" customHeight="1" spans="6:7">
      <c r="F10024" s="385"/>
      <c r="G10024" s="232"/>
    </row>
    <row r="10025" s="379" customFormat="1" customHeight="1" spans="6:7">
      <c r="F10025" s="385"/>
      <c r="G10025" s="232"/>
    </row>
    <row r="10026" s="379" customFormat="1" customHeight="1" spans="6:7">
      <c r="F10026" s="385"/>
      <c r="G10026" s="232"/>
    </row>
    <row r="10027" s="379" customFormat="1" customHeight="1" spans="6:7">
      <c r="F10027" s="385"/>
      <c r="G10027" s="232"/>
    </row>
    <row r="10028" s="379" customFormat="1" customHeight="1" spans="6:7">
      <c r="F10028" s="385"/>
      <c r="G10028" s="232"/>
    </row>
    <row r="10029" s="379" customFormat="1" customHeight="1" spans="6:7">
      <c r="F10029" s="385"/>
      <c r="G10029" s="232"/>
    </row>
    <row r="10030" s="379" customFormat="1" customHeight="1" spans="6:7">
      <c r="F10030" s="385"/>
      <c r="G10030" s="232"/>
    </row>
    <row r="10031" s="379" customFormat="1" customHeight="1" spans="6:7">
      <c r="F10031" s="385"/>
      <c r="G10031" s="232"/>
    </row>
    <row r="10032" s="379" customFormat="1" customHeight="1" spans="6:7">
      <c r="F10032" s="385"/>
      <c r="G10032" s="232"/>
    </row>
    <row r="10033" s="379" customFormat="1" customHeight="1" spans="6:7">
      <c r="F10033" s="385"/>
      <c r="G10033" s="232"/>
    </row>
    <row r="10034" s="379" customFormat="1" customHeight="1" spans="6:7">
      <c r="F10034" s="385"/>
      <c r="G10034" s="232"/>
    </row>
    <row r="10035" s="379" customFormat="1" customHeight="1" spans="6:7">
      <c r="F10035" s="385"/>
      <c r="G10035" s="232"/>
    </row>
    <row r="10036" s="379" customFormat="1" customHeight="1" spans="6:7">
      <c r="F10036" s="385"/>
      <c r="G10036" s="232"/>
    </row>
    <row r="10037" s="379" customFormat="1" customHeight="1" spans="6:7">
      <c r="F10037" s="385"/>
      <c r="G10037" s="232"/>
    </row>
    <row r="10038" s="379" customFormat="1" customHeight="1" spans="6:7">
      <c r="F10038" s="385"/>
      <c r="G10038" s="232"/>
    </row>
    <row r="10039" s="379" customFormat="1" customHeight="1" spans="6:7">
      <c r="F10039" s="385"/>
      <c r="G10039" s="232"/>
    </row>
    <row r="10040" s="379" customFormat="1" customHeight="1" spans="6:7">
      <c r="F10040" s="385"/>
      <c r="G10040" s="232"/>
    </row>
    <row r="10041" s="379" customFormat="1" customHeight="1" spans="6:7">
      <c r="F10041" s="385"/>
      <c r="G10041" s="232"/>
    </row>
    <row r="10042" s="379" customFormat="1" customHeight="1" spans="6:7">
      <c r="F10042" s="385"/>
      <c r="G10042" s="232"/>
    </row>
    <row r="10043" s="379" customFormat="1" customHeight="1" spans="6:7">
      <c r="F10043" s="385"/>
      <c r="G10043" s="232"/>
    </row>
    <row r="10044" s="379" customFormat="1" customHeight="1" spans="6:7">
      <c r="F10044" s="385"/>
      <c r="G10044" s="232"/>
    </row>
    <row r="10045" s="379" customFormat="1" customHeight="1" spans="6:7">
      <c r="F10045" s="385"/>
      <c r="G10045" s="232"/>
    </row>
    <row r="10046" s="379" customFormat="1" customHeight="1" spans="6:7">
      <c r="F10046" s="385"/>
      <c r="G10046" s="232"/>
    </row>
    <row r="10047" s="379" customFormat="1" customHeight="1" spans="6:7">
      <c r="F10047" s="385"/>
      <c r="G10047" s="232"/>
    </row>
    <row r="10048" s="379" customFormat="1" customHeight="1" spans="6:7">
      <c r="F10048" s="385"/>
      <c r="G10048" s="232"/>
    </row>
    <row r="10049" s="379" customFormat="1" customHeight="1" spans="6:7">
      <c r="F10049" s="385"/>
      <c r="G10049" s="232"/>
    </row>
    <row r="10050" s="379" customFormat="1" customHeight="1" spans="6:7">
      <c r="F10050" s="385"/>
      <c r="G10050" s="232"/>
    </row>
    <row r="10051" s="379" customFormat="1" customHeight="1" spans="6:7">
      <c r="F10051" s="385"/>
      <c r="G10051" s="232"/>
    </row>
    <row r="10052" s="379" customFormat="1" customHeight="1" spans="6:7">
      <c r="F10052" s="385"/>
      <c r="G10052" s="232"/>
    </row>
    <row r="10053" s="379" customFormat="1" customHeight="1" spans="6:7">
      <c r="F10053" s="385"/>
      <c r="G10053" s="232"/>
    </row>
    <row r="10054" s="379" customFormat="1" customHeight="1" spans="6:7">
      <c r="F10054" s="385"/>
      <c r="G10054" s="232"/>
    </row>
    <row r="10055" s="379" customFormat="1" customHeight="1" spans="6:7">
      <c r="F10055" s="385"/>
      <c r="G10055" s="232"/>
    </row>
    <row r="10056" s="379" customFormat="1" customHeight="1" spans="6:7">
      <c r="F10056" s="385"/>
      <c r="G10056" s="232"/>
    </row>
    <row r="10057" s="379" customFormat="1" customHeight="1" spans="6:7">
      <c r="F10057" s="385"/>
      <c r="G10057" s="232"/>
    </row>
    <row r="10058" s="379" customFormat="1" customHeight="1" spans="6:7">
      <c r="F10058" s="385"/>
      <c r="G10058" s="232"/>
    </row>
    <row r="10059" s="379" customFormat="1" customHeight="1" spans="6:7">
      <c r="F10059" s="385"/>
      <c r="G10059" s="232"/>
    </row>
    <row r="10060" s="379" customFormat="1" customHeight="1" spans="6:7">
      <c r="F10060" s="385"/>
      <c r="G10060" s="232"/>
    </row>
    <row r="10061" s="379" customFormat="1" customHeight="1" spans="6:7">
      <c r="F10061" s="385"/>
      <c r="G10061" s="232"/>
    </row>
    <row r="10062" s="379" customFormat="1" customHeight="1" spans="6:7">
      <c r="F10062" s="385"/>
      <c r="G10062" s="232"/>
    </row>
    <row r="10063" s="379" customFormat="1" customHeight="1" spans="6:7">
      <c r="F10063" s="385"/>
      <c r="G10063" s="232"/>
    </row>
    <row r="10064" s="379" customFormat="1" customHeight="1" spans="6:7">
      <c r="F10064" s="385"/>
      <c r="G10064" s="232"/>
    </row>
    <row r="10065" s="379" customFormat="1" customHeight="1" spans="6:7">
      <c r="F10065" s="385"/>
      <c r="G10065" s="232"/>
    </row>
    <row r="10066" s="379" customFormat="1" customHeight="1" spans="6:7">
      <c r="F10066" s="385"/>
      <c r="G10066" s="232"/>
    </row>
    <row r="10067" s="379" customFormat="1" customHeight="1" spans="6:7">
      <c r="F10067" s="385"/>
      <c r="G10067" s="232"/>
    </row>
    <row r="10068" s="379" customFormat="1" customHeight="1" spans="6:7">
      <c r="F10068" s="385"/>
      <c r="G10068" s="232"/>
    </row>
    <row r="10069" s="379" customFormat="1" customHeight="1" spans="6:7">
      <c r="F10069" s="385"/>
      <c r="G10069" s="232"/>
    </row>
    <row r="10070" s="379" customFormat="1" customHeight="1" spans="6:7">
      <c r="F10070" s="385"/>
      <c r="G10070" s="232"/>
    </row>
    <row r="10071" s="379" customFormat="1" customHeight="1" spans="6:7">
      <c r="F10071" s="385"/>
      <c r="G10071" s="232"/>
    </row>
    <row r="10072" s="379" customFormat="1" customHeight="1" spans="6:7">
      <c r="F10072" s="385"/>
      <c r="G10072" s="232"/>
    </row>
    <row r="10073" s="379" customFormat="1" customHeight="1" spans="6:7">
      <c r="F10073" s="385"/>
      <c r="G10073" s="232"/>
    </row>
    <row r="10074" s="379" customFormat="1" customHeight="1" spans="6:7">
      <c r="F10074" s="385"/>
      <c r="G10074" s="232"/>
    </row>
    <row r="10075" s="379" customFormat="1" customHeight="1" spans="6:7">
      <c r="F10075" s="385"/>
      <c r="G10075" s="232"/>
    </row>
    <row r="10076" s="379" customFormat="1" customHeight="1" spans="6:7">
      <c r="F10076" s="385"/>
      <c r="G10076" s="232"/>
    </row>
    <row r="10077" s="379" customFormat="1" customHeight="1" spans="6:7">
      <c r="F10077" s="385"/>
      <c r="G10077" s="232"/>
    </row>
    <row r="10078" s="379" customFormat="1" customHeight="1" spans="6:7">
      <c r="F10078" s="385"/>
      <c r="G10078" s="232"/>
    </row>
    <row r="10079" s="379" customFormat="1" customHeight="1" spans="6:7">
      <c r="F10079" s="385"/>
      <c r="G10079" s="232"/>
    </row>
    <row r="10080" s="379" customFormat="1" customHeight="1" spans="6:7">
      <c r="F10080" s="385"/>
      <c r="G10080" s="232"/>
    </row>
    <row r="10081" s="379" customFormat="1" customHeight="1" spans="6:7">
      <c r="F10081" s="385"/>
      <c r="G10081" s="232"/>
    </row>
    <row r="10082" s="379" customFormat="1" customHeight="1" spans="6:7">
      <c r="F10082" s="385"/>
      <c r="G10082" s="232"/>
    </row>
    <row r="10083" s="379" customFormat="1" customHeight="1" spans="6:7">
      <c r="F10083" s="385"/>
      <c r="G10083" s="232"/>
    </row>
    <row r="10084" s="379" customFormat="1" customHeight="1" spans="6:7">
      <c r="F10084" s="385"/>
      <c r="G10084" s="232"/>
    </row>
    <row r="10085" s="379" customFormat="1" customHeight="1" spans="6:7">
      <c r="F10085" s="385"/>
      <c r="G10085" s="232"/>
    </row>
    <row r="10086" s="379" customFormat="1" customHeight="1" spans="6:7">
      <c r="F10086" s="385"/>
      <c r="G10086" s="232"/>
    </row>
    <row r="10087" s="379" customFormat="1" customHeight="1" spans="6:7">
      <c r="F10087" s="385"/>
      <c r="G10087" s="232"/>
    </row>
    <row r="10088" s="379" customFormat="1" customHeight="1" spans="6:7">
      <c r="F10088" s="385"/>
      <c r="G10088" s="232"/>
    </row>
    <row r="10089" s="379" customFormat="1" customHeight="1" spans="6:7">
      <c r="F10089" s="385"/>
      <c r="G10089" s="232"/>
    </row>
    <row r="10090" s="379" customFormat="1" customHeight="1" spans="6:7">
      <c r="F10090" s="385"/>
      <c r="G10090" s="232"/>
    </row>
    <row r="10091" s="379" customFormat="1" customHeight="1" spans="6:7">
      <c r="F10091" s="385"/>
      <c r="G10091" s="232"/>
    </row>
    <row r="10092" s="379" customFormat="1" customHeight="1" spans="6:7">
      <c r="F10092" s="385"/>
      <c r="G10092" s="232"/>
    </row>
    <row r="10093" s="379" customFormat="1" customHeight="1" spans="6:7">
      <c r="F10093" s="385"/>
      <c r="G10093" s="232"/>
    </row>
    <row r="10094" s="379" customFormat="1" customHeight="1" spans="6:7">
      <c r="F10094" s="385"/>
      <c r="G10094" s="232"/>
    </row>
    <row r="10095" s="379" customFormat="1" customHeight="1" spans="6:7">
      <c r="F10095" s="385"/>
      <c r="G10095" s="232"/>
    </row>
    <row r="10096" s="379" customFormat="1" customHeight="1" spans="6:7">
      <c r="F10096" s="385"/>
      <c r="G10096" s="232"/>
    </row>
    <row r="10097" s="379" customFormat="1" customHeight="1" spans="6:7">
      <c r="F10097" s="385"/>
      <c r="G10097" s="232"/>
    </row>
    <row r="10098" s="379" customFormat="1" customHeight="1" spans="6:7">
      <c r="F10098" s="385"/>
      <c r="G10098" s="232"/>
    </row>
    <row r="10099" s="379" customFormat="1" customHeight="1" spans="6:7">
      <c r="F10099" s="385"/>
      <c r="G10099" s="232"/>
    </row>
    <row r="10100" s="379" customFormat="1" customHeight="1" spans="6:7">
      <c r="F10100" s="385"/>
      <c r="G10100" s="232"/>
    </row>
    <row r="10101" s="379" customFormat="1" customHeight="1" spans="6:7">
      <c r="F10101" s="385"/>
      <c r="G10101" s="232"/>
    </row>
    <row r="10102" s="379" customFormat="1" customHeight="1" spans="6:7">
      <c r="F10102" s="385"/>
      <c r="G10102" s="232"/>
    </row>
    <row r="10103" s="379" customFormat="1" customHeight="1" spans="6:7">
      <c r="F10103" s="385"/>
      <c r="G10103" s="232"/>
    </row>
    <row r="10104" s="379" customFormat="1" customHeight="1" spans="6:7">
      <c r="F10104" s="385"/>
      <c r="G10104" s="232"/>
    </row>
    <row r="10105" s="379" customFormat="1" customHeight="1" spans="6:7">
      <c r="F10105" s="385"/>
      <c r="G10105" s="232"/>
    </row>
    <row r="10106" s="379" customFormat="1" customHeight="1" spans="6:7">
      <c r="F10106" s="385"/>
      <c r="G10106" s="232"/>
    </row>
    <row r="10107" s="379" customFormat="1" customHeight="1" spans="6:7">
      <c r="F10107" s="385"/>
      <c r="G10107" s="232"/>
    </row>
    <row r="10108" s="379" customFormat="1" customHeight="1" spans="6:7">
      <c r="F10108" s="385"/>
      <c r="G10108" s="232"/>
    </row>
    <row r="10109" s="379" customFormat="1" customHeight="1" spans="6:7">
      <c r="F10109" s="385"/>
      <c r="G10109" s="232"/>
    </row>
    <row r="10110" s="379" customFormat="1" customHeight="1" spans="6:7">
      <c r="F10110" s="385"/>
      <c r="G10110" s="232"/>
    </row>
    <row r="10111" s="379" customFormat="1" customHeight="1" spans="6:7">
      <c r="F10111" s="385"/>
      <c r="G10111" s="232"/>
    </row>
    <row r="10112" s="379" customFormat="1" customHeight="1" spans="6:7">
      <c r="F10112" s="385"/>
      <c r="G10112" s="232"/>
    </row>
    <row r="10113" s="379" customFormat="1" customHeight="1" spans="6:7">
      <c r="F10113" s="385"/>
      <c r="G10113" s="232"/>
    </row>
    <row r="10114" s="379" customFormat="1" customHeight="1" spans="6:7">
      <c r="F10114" s="385"/>
      <c r="G10114" s="232"/>
    </row>
    <row r="10115" s="379" customFormat="1" customHeight="1" spans="6:7">
      <c r="F10115" s="385"/>
      <c r="G10115" s="232"/>
    </row>
    <row r="10116" s="379" customFormat="1" customHeight="1" spans="6:7">
      <c r="F10116" s="385"/>
      <c r="G10116" s="232"/>
    </row>
    <row r="10117" s="379" customFormat="1" customHeight="1" spans="6:7">
      <c r="F10117" s="385"/>
      <c r="G10117" s="232"/>
    </row>
    <row r="10118" s="379" customFormat="1" customHeight="1" spans="6:7">
      <c r="F10118" s="385"/>
      <c r="G10118" s="232"/>
    </row>
    <row r="10119" s="379" customFormat="1" customHeight="1" spans="6:7">
      <c r="F10119" s="385"/>
      <c r="G10119" s="232"/>
    </row>
    <row r="10120" s="379" customFormat="1" customHeight="1" spans="6:7">
      <c r="F10120" s="385"/>
      <c r="G10120" s="232"/>
    </row>
    <row r="10121" s="379" customFormat="1" customHeight="1" spans="6:7">
      <c r="F10121" s="385"/>
      <c r="G10121" s="232"/>
    </row>
    <row r="10122" s="379" customFormat="1" customHeight="1" spans="6:7">
      <c r="F10122" s="385"/>
      <c r="G10122" s="232"/>
    </row>
    <row r="10123" s="379" customFormat="1" customHeight="1" spans="6:7">
      <c r="F10123" s="385"/>
      <c r="G10123" s="232"/>
    </row>
    <row r="10124" s="379" customFormat="1" customHeight="1" spans="6:7">
      <c r="F10124" s="385"/>
      <c r="G10124" s="232"/>
    </row>
    <row r="10125" s="379" customFormat="1" customHeight="1" spans="6:7">
      <c r="F10125" s="385"/>
      <c r="G10125" s="232"/>
    </row>
    <row r="10126" s="379" customFormat="1" customHeight="1" spans="6:7">
      <c r="F10126" s="385"/>
      <c r="G10126" s="232"/>
    </row>
    <row r="10127" s="379" customFormat="1" customHeight="1" spans="6:7">
      <c r="F10127" s="385"/>
      <c r="G10127" s="232"/>
    </row>
    <row r="10128" s="379" customFormat="1" customHeight="1" spans="6:7">
      <c r="F10128" s="385"/>
      <c r="G10128" s="232"/>
    </row>
    <row r="10129" s="379" customFormat="1" customHeight="1" spans="6:7">
      <c r="F10129" s="385"/>
      <c r="G10129" s="232"/>
    </row>
    <row r="10130" s="379" customFormat="1" customHeight="1" spans="6:7">
      <c r="F10130" s="385"/>
      <c r="G10130" s="232"/>
    </row>
    <row r="10131" s="379" customFormat="1" customHeight="1" spans="6:7">
      <c r="F10131" s="385"/>
      <c r="G10131" s="232"/>
    </row>
    <row r="10132" s="379" customFormat="1" customHeight="1" spans="6:7">
      <c r="F10132" s="385"/>
      <c r="G10132" s="232"/>
    </row>
    <row r="10133" s="379" customFormat="1" customHeight="1" spans="6:7">
      <c r="F10133" s="385"/>
      <c r="G10133" s="232"/>
    </row>
    <row r="10134" s="379" customFormat="1" customHeight="1" spans="6:7">
      <c r="F10134" s="385"/>
      <c r="G10134" s="232"/>
    </row>
    <row r="10135" s="379" customFormat="1" customHeight="1" spans="6:7">
      <c r="F10135" s="385"/>
      <c r="G10135" s="232"/>
    </row>
    <row r="10136" s="379" customFormat="1" customHeight="1" spans="6:7">
      <c r="F10136" s="385"/>
      <c r="G10136" s="232"/>
    </row>
    <row r="10137" s="379" customFormat="1" customHeight="1" spans="6:7">
      <c r="F10137" s="385"/>
      <c r="G10137" s="232"/>
    </row>
    <row r="10138" s="379" customFormat="1" customHeight="1" spans="6:7">
      <c r="F10138" s="385"/>
      <c r="G10138" s="232"/>
    </row>
    <row r="10139" s="379" customFormat="1" customHeight="1" spans="6:7">
      <c r="F10139" s="385"/>
      <c r="G10139" s="232"/>
    </row>
    <row r="10140" s="379" customFormat="1" customHeight="1" spans="6:7">
      <c r="F10140" s="385"/>
      <c r="G10140" s="232"/>
    </row>
    <row r="10141" s="379" customFormat="1" customHeight="1" spans="6:7">
      <c r="F10141" s="385"/>
      <c r="G10141" s="232"/>
    </row>
    <row r="10142" s="379" customFormat="1" customHeight="1" spans="6:7">
      <c r="F10142" s="385"/>
      <c r="G10142" s="232"/>
    </row>
    <row r="10143" s="379" customFormat="1" customHeight="1" spans="6:7">
      <c r="F10143" s="385"/>
      <c r="G10143" s="232"/>
    </row>
    <row r="10144" s="379" customFormat="1" customHeight="1" spans="6:7">
      <c r="F10144" s="385"/>
      <c r="G10144" s="232"/>
    </row>
    <row r="10145" s="379" customFormat="1" customHeight="1" spans="6:7">
      <c r="F10145" s="385"/>
      <c r="G10145" s="232"/>
    </row>
    <row r="10146" s="379" customFormat="1" customHeight="1" spans="6:7">
      <c r="F10146" s="385"/>
      <c r="G10146" s="232"/>
    </row>
    <row r="10147" s="379" customFormat="1" customHeight="1" spans="6:7">
      <c r="F10147" s="385"/>
      <c r="G10147" s="232"/>
    </row>
    <row r="10148" s="379" customFormat="1" customHeight="1" spans="6:7">
      <c r="F10148" s="385"/>
      <c r="G10148" s="232"/>
    </row>
    <row r="10149" s="379" customFormat="1" customHeight="1" spans="6:7">
      <c r="F10149" s="385"/>
      <c r="G10149" s="232"/>
    </row>
    <row r="10150" s="379" customFormat="1" customHeight="1" spans="6:7">
      <c r="F10150" s="385"/>
      <c r="G10150" s="232"/>
    </row>
    <row r="10151" s="379" customFormat="1" customHeight="1" spans="6:7">
      <c r="F10151" s="385"/>
      <c r="G10151" s="232"/>
    </row>
    <row r="10152" s="379" customFormat="1" customHeight="1" spans="6:7">
      <c r="F10152" s="385"/>
      <c r="G10152" s="232"/>
    </row>
    <row r="10153" s="379" customFormat="1" customHeight="1" spans="6:7">
      <c r="F10153" s="385"/>
      <c r="G10153" s="232"/>
    </row>
    <row r="10154" s="379" customFormat="1" customHeight="1" spans="6:7">
      <c r="F10154" s="385"/>
      <c r="G10154" s="232"/>
    </row>
    <row r="10155" s="379" customFormat="1" customHeight="1" spans="6:7">
      <c r="F10155" s="385"/>
      <c r="G10155" s="232"/>
    </row>
    <row r="10156" s="379" customFormat="1" customHeight="1" spans="6:7">
      <c r="F10156" s="385"/>
      <c r="G10156" s="232"/>
    </row>
    <row r="10157" s="379" customFormat="1" customHeight="1" spans="6:7">
      <c r="F10157" s="385"/>
      <c r="G10157" s="232"/>
    </row>
    <row r="10158" s="379" customFormat="1" customHeight="1" spans="6:7">
      <c r="F10158" s="385"/>
      <c r="G10158" s="232"/>
    </row>
    <row r="10159" s="379" customFormat="1" customHeight="1" spans="6:7">
      <c r="F10159" s="385"/>
      <c r="G10159" s="232"/>
    </row>
    <row r="10160" s="379" customFormat="1" customHeight="1" spans="6:7">
      <c r="F10160" s="385"/>
      <c r="G10160" s="232"/>
    </row>
    <row r="10161" s="379" customFormat="1" customHeight="1" spans="6:7">
      <c r="F10161" s="385"/>
      <c r="G10161" s="232"/>
    </row>
    <row r="10162" s="379" customFormat="1" customHeight="1" spans="6:7">
      <c r="F10162" s="385"/>
      <c r="G10162" s="232"/>
    </row>
    <row r="10163" s="379" customFormat="1" customHeight="1" spans="6:7">
      <c r="F10163" s="385"/>
      <c r="G10163" s="232"/>
    </row>
    <row r="10164" s="379" customFormat="1" customHeight="1" spans="6:7">
      <c r="F10164" s="385"/>
      <c r="G10164" s="232"/>
    </row>
    <row r="10165" s="379" customFormat="1" customHeight="1" spans="6:7">
      <c r="F10165" s="385"/>
      <c r="G10165" s="232"/>
    </row>
    <row r="10166" s="379" customFormat="1" customHeight="1" spans="6:7">
      <c r="F10166" s="385"/>
      <c r="G10166" s="232"/>
    </row>
    <row r="10167" s="379" customFormat="1" customHeight="1" spans="6:7">
      <c r="F10167" s="385"/>
      <c r="G10167" s="232"/>
    </row>
    <row r="10168" s="379" customFormat="1" customHeight="1" spans="6:7">
      <c r="F10168" s="385"/>
      <c r="G10168" s="232"/>
    </row>
    <row r="10169" s="379" customFormat="1" customHeight="1" spans="6:7">
      <c r="F10169" s="385"/>
      <c r="G10169" s="232"/>
    </row>
    <row r="10170" s="379" customFormat="1" customHeight="1" spans="6:7">
      <c r="F10170" s="385"/>
      <c r="G10170" s="232"/>
    </row>
    <row r="10171" s="379" customFormat="1" customHeight="1" spans="6:7">
      <c r="F10171" s="385"/>
      <c r="G10171" s="232"/>
    </row>
    <row r="10172" s="379" customFormat="1" customHeight="1" spans="6:7">
      <c r="F10172" s="385"/>
      <c r="G10172" s="232"/>
    </row>
    <row r="10173" s="379" customFormat="1" customHeight="1" spans="6:7">
      <c r="F10173" s="385"/>
      <c r="G10173" s="232"/>
    </row>
    <row r="10174" s="379" customFormat="1" customHeight="1" spans="6:7">
      <c r="F10174" s="385"/>
      <c r="G10174" s="232"/>
    </row>
    <row r="10175" s="379" customFormat="1" customHeight="1" spans="6:7">
      <c r="F10175" s="385"/>
      <c r="G10175" s="232"/>
    </row>
    <row r="10176" s="379" customFormat="1" customHeight="1" spans="6:7">
      <c r="F10176" s="385"/>
      <c r="G10176" s="232"/>
    </row>
    <row r="10177" s="379" customFormat="1" customHeight="1" spans="6:7">
      <c r="F10177" s="385"/>
      <c r="G10177" s="232"/>
    </row>
    <row r="10178" s="379" customFormat="1" customHeight="1" spans="6:7">
      <c r="F10178" s="385"/>
      <c r="G10178" s="232"/>
    </row>
    <row r="10179" s="379" customFormat="1" customHeight="1" spans="6:7">
      <c r="F10179" s="385"/>
      <c r="G10179" s="232"/>
    </row>
    <row r="10180" s="379" customFormat="1" customHeight="1" spans="6:7">
      <c r="F10180" s="385"/>
      <c r="G10180" s="232"/>
    </row>
    <row r="10181" s="379" customFormat="1" customHeight="1" spans="6:7">
      <c r="F10181" s="385"/>
      <c r="G10181" s="232"/>
    </row>
    <row r="10182" s="379" customFormat="1" customHeight="1" spans="6:7">
      <c r="F10182" s="385"/>
      <c r="G10182" s="232"/>
    </row>
    <row r="10183" s="379" customFormat="1" customHeight="1" spans="6:7">
      <c r="F10183" s="385"/>
      <c r="G10183" s="232"/>
    </row>
    <row r="10184" s="379" customFormat="1" customHeight="1" spans="6:7">
      <c r="F10184" s="385"/>
      <c r="G10184" s="232"/>
    </row>
    <row r="10185" s="379" customFormat="1" customHeight="1" spans="6:7">
      <c r="F10185" s="385"/>
      <c r="G10185" s="232"/>
    </row>
    <row r="10186" s="379" customFormat="1" customHeight="1" spans="6:7">
      <c r="F10186" s="385"/>
      <c r="G10186" s="232"/>
    </row>
    <row r="10187" s="379" customFormat="1" customHeight="1" spans="6:7">
      <c r="F10187" s="385"/>
      <c r="G10187" s="232"/>
    </row>
    <row r="10188" s="379" customFormat="1" customHeight="1" spans="6:7">
      <c r="F10188" s="385"/>
      <c r="G10188" s="232"/>
    </row>
    <row r="10189" s="379" customFormat="1" customHeight="1" spans="6:7">
      <c r="F10189" s="385"/>
      <c r="G10189" s="232"/>
    </row>
    <row r="10190" s="379" customFormat="1" customHeight="1" spans="6:7">
      <c r="F10190" s="385"/>
      <c r="G10190" s="232"/>
    </row>
    <row r="10191" s="379" customFormat="1" customHeight="1" spans="6:7">
      <c r="F10191" s="385"/>
      <c r="G10191" s="232"/>
    </row>
    <row r="10192" s="379" customFormat="1" customHeight="1" spans="6:7">
      <c r="F10192" s="385"/>
      <c r="G10192" s="232"/>
    </row>
    <row r="10193" s="379" customFormat="1" customHeight="1" spans="6:7">
      <c r="F10193" s="385"/>
      <c r="G10193" s="232"/>
    </row>
    <row r="10194" s="379" customFormat="1" customHeight="1" spans="6:7">
      <c r="F10194" s="385"/>
      <c r="G10194" s="232"/>
    </row>
    <row r="10195" s="379" customFormat="1" customHeight="1" spans="6:7">
      <c r="F10195" s="385"/>
      <c r="G10195" s="232"/>
    </row>
    <row r="10196" s="379" customFormat="1" customHeight="1" spans="6:7">
      <c r="F10196" s="385"/>
      <c r="G10196" s="232"/>
    </row>
    <row r="10197" s="379" customFormat="1" customHeight="1" spans="6:7">
      <c r="F10197" s="385"/>
      <c r="G10197" s="232"/>
    </row>
    <row r="10198" s="379" customFormat="1" customHeight="1" spans="6:7">
      <c r="F10198" s="385"/>
      <c r="G10198" s="232"/>
    </row>
    <row r="10199" s="379" customFormat="1" customHeight="1" spans="6:7">
      <c r="F10199" s="385"/>
      <c r="G10199" s="232"/>
    </row>
    <row r="10200" s="379" customFormat="1" customHeight="1" spans="6:7">
      <c r="F10200" s="385"/>
      <c r="G10200" s="232"/>
    </row>
    <row r="10201" s="379" customFormat="1" customHeight="1" spans="6:7">
      <c r="F10201" s="385"/>
      <c r="G10201" s="232"/>
    </row>
    <row r="10202" s="379" customFormat="1" customHeight="1" spans="6:7">
      <c r="F10202" s="385"/>
      <c r="G10202" s="232"/>
    </row>
    <row r="10203" s="379" customFormat="1" customHeight="1" spans="6:7">
      <c r="F10203" s="385"/>
      <c r="G10203" s="232"/>
    </row>
    <row r="10204" s="379" customFormat="1" customHeight="1" spans="6:7">
      <c r="F10204" s="385"/>
      <c r="G10204" s="232"/>
    </row>
    <row r="10205" s="379" customFormat="1" customHeight="1" spans="6:7">
      <c r="F10205" s="385"/>
      <c r="G10205" s="232"/>
    </row>
    <row r="10206" s="379" customFormat="1" customHeight="1" spans="6:7">
      <c r="F10206" s="385"/>
      <c r="G10206" s="232"/>
    </row>
    <row r="10207" s="379" customFormat="1" customHeight="1" spans="6:7">
      <c r="F10207" s="385"/>
      <c r="G10207" s="232"/>
    </row>
    <row r="10208" s="379" customFormat="1" customHeight="1" spans="6:7">
      <c r="F10208" s="385"/>
      <c r="G10208" s="232"/>
    </row>
    <row r="10209" s="379" customFormat="1" customHeight="1" spans="6:7">
      <c r="F10209" s="385"/>
      <c r="G10209" s="232"/>
    </row>
    <row r="10210" s="379" customFormat="1" customHeight="1" spans="6:7">
      <c r="F10210" s="385"/>
      <c r="G10210" s="232"/>
    </row>
    <row r="10211" s="379" customFormat="1" customHeight="1" spans="6:7">
      <c r="F10211" s="385"/>
      <c r="G10211" s="232"/>
    </row>
    <row r="10212" s="379" customFormat="1" customHeight="1" spans="6:7">
      <c r="F10212" s="385"/>
      <c r="G10212" s="232"/>
    </row>
    <row r="10213" s="379" customFormat="1" customHeight="1" spans="6:7">
      <c r="F10213" s="385"/>
      <c r="G10213" s="232"/>
    </row>
    <row r="10214" s="379" customFormat="1" customHeight="1" spans="6:7">
      <c r="F10214" s="385"/>
      <c r="G10214" s="232"/>
    </row>
    <row r="10215" s="379" customFormat="1" customHeight="1" spans="6:7">
      <c r="F10215" s="385"/>
      <c r="G10215" s="232"/>
    </row>
    <row r="10216" s="379" customFormat="1" customHeight="1" spans="6:7">
      <c r="F10216" s="385"/>
      <c r="G10216" s="232"/>
    </row>
    <row r="10217" s="379" customFormat="1" customHeight="1" spans="6:7">
      <c r="F10217" s="385"/>
      <c r="G10217" s="232"/>
    </row>
    <row r="10218" s="379" customFormat="1" customHeight="1" spans="6:7">
      <c r="F10218" s="385"/>
      <c r="G10218" s="232"/>
    </row>
    <row r="10219" s="379" customFormat="1" customHeight="1" spans="6:7">
      <c r="F10219" s="385"/>
      <c r="G10219" s="232"/>
    </row>
    <row r="10220" s="379" customFormat="1" customHeight="1" spans="6:7">
      <c r="F10220" s="385"/>
      <c r="G10220" s="232"/>
    </row>
    <row r="10221" s="379" customFormat="1" customHeight="1" spans="6:7">
      <c r="F10221" s="385"/>
      <c r="G10221" s="232"/>
    </row>
    <row r="10222" s="379" customFormat="1" customHeight="1" spans="6:7">
      <c r="F10222" s="385"/>
      <c r="G10222" s="232"/>
    </row>
    <row r="10223" s="379" customFormat="1" customHeight="1" spans="6:7">
      <c r="F10223" s="385"/>
      <c r="G10223" s="232"/>
    </row>
    <row r="10224" s="379" customFormat="1" customHeight="1" spans="6:7">
      <c r="F10224" s="385"/>
      <c r="G10224" s="232"/>
    </row>
    <row r="10225" s="379" customFormat="1" customHeight="1" spans="6:7">
      <c r="F10225" s="385"/>
      <c r="G10225" s="232"/>
    </row>
    <row r="10226" s="379" customFormat="1" customHeight="1" spans="6:7">
      <c r="F10226" s="385"/>
      <c r="G10226" s="232"/>
    </row>
    <row r="10227" s="379" customFormat="1" customHeight="1" spans="6:7">
      <c r="F10227" s="385"/>
      <c r="G10227" s="232"/>
    </row>
    <row r="10228" s="379" customFormat="1" customHeight="1" spans="6:7">
      <c r="F10228" s="385"/>
      <c r="G10228" s="232"/>
    </row>
    <row r="10229" s="379" customFormat="1" customHeight="1" spans="6:7">
      <c r="F10229" s="385"/>
      <c r="G10229" s="232"/>
    </row>
    <row r="10230" s="379" customFormat="1" customHeight="1" spans="6:7">
      <c r="F10230" s="385"/>
      <c r="G10230" s="232"/>
    </row>
    <row r="10231" s="379" customFormat="1" customHeight="1" spans="6:7">
      <c r="F10231" s="385"/>
      <c r="G10231" s="232"/>
    </row>
    <row r="10232" s="379" customFormat="1" customHeight="1" spans="6:7">
      <c r="F10232" s="385"/>
      <c r="G10232" s="232"/>
    </row>
    <row r="10233" s="379" customFormat="1" customHeight="1" spans="6:7">
      <c r="F10233" s="385"/>
      <c r="G10233" s="232"/>
    </row>
    <row r="10234" s="379" customFormat="1" customHeight="1" spans="6:7">
      <c r="F10234" s="385"/>
      <c r="G10234" s="232"/>
    </row>
    <row r="10235" s="379" customFormat="1" customHeight="1" spans="6:7">
      <c r="F10235" s="385"/>
      <c r="G10235" s="232"/>
    </row>
    <row r="10236" s="379" customFormat="1" customHeight="1" spans="6:7">
      <c r="F10236" s="385"/>
      <c r="G10236" s="232"/>
    </row>
    <row r="10237" s="379" customFormat="1" customHeight="1" spans="6:7">
      <c r="F10237" s="385"/>
      <c r="G10237" s="232"/>
    </row>
    <row r="10238" s="379" customFormat="1" customHeight="1" spans="6:7">
      <c r="F10238" s="385"/>
      <c r="G10238" s="232"/>
    </row>
    <row r="10239" s="379" customFormat="1" customHeight="1" spans="6:7">
      <c r="F10239" s="385"/>
      <c r="G10239" s="232"/>
    </row>
    <row r="10240" s="379" customFormat="1" customHeight="1" spans="6:7">
      <c r="F10240" s="385"/>
      <c r="G10240" s="232"/>
    </row>
    <row r="10241" s="379" customFormat="1" customHeight="1" spans="6:7">
      <c r="F10241" s="385"/>
      <c r="G10241" s="232"/>
    </row>
    <row r="10242" s="379" customFormat="1" customHeight="1" spans="6:7">
      <c r="F10242" s="385"/>
      <c r="G10242" s="232"/>
    </row>
    <row r="10243" s="379" customFormat="1" customHeight="1" spans="6:7">
      <c r="F10243" s="385"/>
      <c r="G10243" s="232"/>
    </row>
    <row r="10244" s="379" customFormat="1" customHeight="1" spans="6:7">
      <c r="F10244" s="385"/>
      <c r="G10244" s="232"/>
    </row>
    <row r="10245" s="379" customFormat="1" customHeight="1" spans="6:7">
      <c r="F10245" s="385"/>
      <c r="G10245" s="232"/>
    </row>
    <row r="10246" s="379" customFormat="1" customHeight="1" spans="6:7">
      <c r="F10246" s="385"/>
      <c r="G10246" s="232"/>
    </row>
    <row r="10247" s="379" customFormat="1" customHeight="1" spans="6:7">
      <c r="F10247" s="385"/>
      <c r="G10247" s="232"/>
    </row>
    <row r="10248" s="379" customFormat="1" customHeight="1" spans="6:7">
      <c r="F10248" s="385"/>
      <c r="G10248" s="232"/>
    </row>
    <row r="10249" s="379" customFormat="1" customHeight="1" spans="6:7">
      <c r="F10249" s="385"/>
      <c r="G10249" s="232"/>
    </row>
    <row r="10250" s="379" customFormat="1" customHeight="1" spans="6:7">
      <c r="F10250" s="385"/>
      <c r="G10250" s="232"/>
    </row>
    <row r="10251" s="379" customFormat="1" customHeight="1" spans="6:7">
      <c r="F10251" s="385"/>
      <c r="G10251" s="232"/>
    </row>
    <row r="10252" s="379" customFormat="1" customHeight="1" spans="6:7">
      <c r="F10252" s="385"/>
      <c r="G10252" s="232"/>
    </row>
    <row r="10253" s="379" customFormat="1" customHeight="1" spans="6:7">
      <c r="F10253" s="385"/>
      <c r="G10253" s="232"/>
    </row>
    <row r="10254" s="379" customFormat="1" customHeight="1" spans="6:7">
      <c r="F10254" s="385"/>
      <c r="G10254" s="232"/>
    </row>
    <row r="10255" s="379" customFormat="1" customHeight="1" spans="6:7">
      <c r="F10255" s="385"/>
      <c r="G10255" s="232"/>
    </row>
    <row r="10256" s="379" customFormat="1" customHeight="1" spans="6:7">
      <c r="F10256" s="385"/>
      <c r="G10256" s="232"/>
    </row>
    <row r="10257" s="379" customFormat="1" customHeight="1" spans="6:7">
      <c r="F10257" s="385"/>
      <c r="G10257" s="232"/>
    </row>
    <row r="10258" s="379" customFormat="1" customHeight="1" spans="6:7">
      <c r="F10258" s="385"/>
      <c r="G10258" s="232"/>
    </row>
    <row r="10259" s="379" customFormat="1" customHeight="1" spans="6:7">
      <c r="F10259" s="385"/>
      <c r="G10259" s="232"/>
    </row>
    <row r="10260" s="379" customFormat="1" customHeight="1" spans="6:7">
      <c r="F10260" s="385"/>
      <c r="G10260" s="232"/>
    </row>
    <row r="10261" s="379" customFormat="1" customHeight="1" spans="6:7">
      <c r="F10261" s="385"/>
      <c r="G10261" s="232"/>
    </row>
    <row r="10262" s="379" customFormat="1" customHeight="1" spans="6:7">
      <c r="F10262" s="385"/>
      <c r="G10262" s="232"/>
    </row>
    <row r="10263" s="379" customFormat="1" customHeight="1" spans="6:7">
      <c r="F10263" s="385"/>
      <c r="G10263" s="232"/>
    </row>
    <row r="10264" s="379" customFormat="1" customHeight="1" spans="6:7">
      <c r="F10264" s="385"/>
      <c r="G10264" s="232"/>
    </row>
    <row r="10265" s="379" customFormat="1" customHeight="1" spans="6:7">
      <c r="F10265" s="385"/>
      <c r="G10265" s="232"/>
    </row>
    <row r="10266" s="379" customFormat="1" customHeight="1" spans="6:7">
      <c r="F10266" s="385"/>
      <c r="G10266" s="232"/>
    </row>
    <row r="10267" s="379" customFormat="1" customHeight="1" spans="6:7">
      <c r="F10267" s="385"/>
      <c r="G10267" s="232"/>
    </row>
    <row r="10268" s="379" customFormat="1" customHeight="1" spans="6:7">
      <c r="F10268" s="385"/>
      <c r="G10268" s="232"/>
    </row>
    <row r="10269" s="379" customFormat="1" customHeight="1" spans="6:7">
      <c r="F10269" s="385"/>
      <c r="G10269" s="232"/>
    </row>
    <row r="10270" s="379" customFormat="1" customHeight="1" spans="6:7">
      <c r="F10270" s="385"/>
      <c r="G10270" s="232"/>
    </row>
    <row r="10271" s="379" customFormat="1" customHeight="1" spans="6:7">
      <c r="F10271" s="385"/>
      <c r="G10271" s="232"/>
    </row>
    <row r="10272" s="379" customFormat="1" customHeight="1" spans="6:7">
      <c r="F10272" s="385"/>
      <c r="G10272" s="232"/>
    </row>
    <row r="10273" s="379" customFormat="1" customHeight="1" spans="6:7">
      <c r="F10273" s="385"/>
      <c r="G10273" s="232"/>
    </row>
    <row r="10274" s="379" customFormat="1" customHeight="1" spans="6:7">
      <c r="F10274" s="385"/>
      <c r="G10274" s="232"/>
    </row>
    <row r="10275" s="379" customFormat="1" customHeight="1" spans="6:7">
      <c r="F10275" s="385"/>
      <c r="G10275" s="232"/>
    </row>
    <row r="10276" s="379" customFormat="1" customHeight="1" spans="6:7">
      <c r="F10276" s="385"/>
      <c r="G10276" s="232"/>
    </row>
    <row r="10277" s="379" customFormat="1" customHeight="1" spans="6:7">
      <c r="F10277" s="385"/>
      <c r="G10277" s="232"/>
    </row>
    <row r="10278" s="379" customFormat="1" customHeight="1" spans="6:7">
      <c r="F10278" s="385"/>
      <c r="G10278" s="232"/>
    </row>
    <row r="10279" s="379" customFormat="1" customHeight="1" spans="6:7">
      <c r="F10279" s="385"/>
      <c r="G10279" s="232"/>
    </row>
    <row r="10280" s="379" customFormat="1" customHeight="1" spans="6:7">
      <c r="F10280" s="385"/>
      <c r="G10280" s="232"/>
    </row>
    <row r="10281" s="379" customFormat="1" customHeight="1" spans="6:7">
      <c r="F10281" s="385"/>
      <c r="G10281" s="232"/>
    </row>
    <row r="10282" s="379" customFormat="1" customHeight="1" spans="6:7">
      <c r="F10282" s="385"/>
      <c r="G10282" s="232"/>
    </row>
    <row r="10283" s="379" customFormat="1" customHeight="1" spans="6:7">
      <c r="F10283" s="385"/>
      <c r="G10283" s="232"/>
    </row>
    <row r="10284" s="379" customFormat="1" customHeight="1" spans="6:7">
      <c r="F10284" s="385"/>
      <c r="G10284" s="232"/>
    </row>
    <row r="10285" s="379" customFormat="1" customHeight="1" spans="6:7">
      <c r="F10285" s="385"/>
      <c r="G10285" s="232"/>
    </row>
    <row r="10286" s="379" customFormat="1" customHeight="1" spans="6:7">
      <c r="F10286" s="385"/>
      <c r="G10286" s="232"/>
    </row>
    <row r="10287" s="379" customFormat="1" customHeight="1" spans="6:7">
      <c r="F10287" s="385"/>
      <c r="G10287" s="232"/>
    </row>
    <row r="10288" s="379" customFormat="1" customHeight="1" spans="6:7">
      <c r="F10288" s="385"/>
      <c r="G10288" s="232"/>
    </row>
    <row r="10289" s="379" customFormat="1" customHeight="1" spans="6:7">
      <c r="F10289" s="385"/>
      <c r="G10289" s="232"/>
    </row>
    <row r="10290" s="379" customFormat="1" customHeight="1" spans="6:7">
      <c r="F10290" s="385"/>
      <c r="G10290" s="232"/>
    </row>
    <row r="10291" s="379" customFormat="1" customHeight="1" spans="6:7">
      <c r="F10291" s="385"/>
      <c r="G10291" s="232"/>
    </row>
    <row r="10292" s="379" customFormat="1" customHeight="1" spans="6:7">
      <c r="F10292" s="385"/>
      <c r="G10292" s="232"/>
    </row>
    <row r="10293" s="379" customFormat="1" customHeight="1" spans="6:7">
      <c r="F10293" s="385"/>
      <c r="G10293" s="232"/>
    </row>
    <row r="10294" s="379" customFormat="1" customHeight="1" spans="6:7">
      <c r="F10294" s="385"/>
      <c r="G10294" s="232"/>
    </row>
    <row r="10295" s="379" customFormat="1" customHeight="1" spans="6:7">
      <c r="F10295" s="385"/>
      <c r="G10295" s="232"/>
    </row>
    <row r="10296" s="379" customFormat="1" customHeight="1" spans="6:7">
      <c r="F10296" s="385"/>
      <c r="G10296" s="232"/>
    </row>
    <row r="10297" s="379" customFormat="1" customHeight="1" spans="6:7">
      <c r="F10297" s="385"/>
      <c r="G10297" s="232"/>
    </row>
    <row r="10298" s="379" customFormat="1" customHeight="1" spans="6:7">
      <c r="F10298" s="385"/>
      <c r="G10298" s="232"/>
    </row>
    <row r="10299" s="379" customFormat="1" customHeight="1" spans="6:7">
      <c r="F10299" s="385"/>
      <c r="G10299" s="232"/>
    </row>
    <row r="10300" s="379" customFormat="1" customHeight="1" spans="6:7">
      <c r="F10300" s="385"/>
      <c r="G10300" s="232"/>
    </row>
    <row r="10301" s="379" customFormat="1" customHeight="1" spans="6:7">
      <c r="F10301" s="385"/>
      <c r="G10301" s="232"/>
    </row>
    <row r="10302" s="379" customFormat="1" customHeight="1" spans="6:7">
      <c r="F10302" s="385"/>
      <c r="G10302" s="232"/>
    </row>
    <row r="10303" s="379" customFormat="1" customHeight="1" spans="6:7">
      <c r="F10303" s="385"/>
      <c r="G10303" s="232"/>
    </row>
    <row r="10304" s="379" customFormat="1" customHeight="1" spans="6:7">
      <c r="F10304" s="385"/>
      <c r="G10304" s="232"/>
    </row>
    <row r="10305" s="379" customFormat="1" customHeight="1" spans="6:7">
      <c r="F10305" s="385"/>
      <c r="G10305" s="232"/>
    </row>
    <row r="10306" s="379" customFormat="1" customHeight="1" spans="6:7">
      <c r="F10306" s="385"/>
      <c r="G10306" s="232"/>
    </row>
    <row r="10307" s="379" customFormat="1" customHeight="1" spans="6:7">
      <c r="F10307" s="385"/>
      <c r="G10307" s="232"/>
    </row>
    <row r="10308" s="379" customFormat="1" customHeight="1" spans="6:7">
      <c r="F10308" s="385"/>
      <c r="G10308" s="232"/>
    </row>
    <row r="10309" s="379" customFormat="1" customHeight="1" spans="6:7">
      <c r="F10309" s="385"/>
      <c r="G10309" s="232"/>
    </row>
    <row r="10310" s="379" customFormat="1" customHeight="1" spans="6:7">
      <c r="F10310" s="385"/>
      <c r="G10310" s="232"/>
    </row>
    <row r="10311" s="379" customFormat="1" customHeight="1" spans="6:7">
      <c r="F10311" s="385"/>
      <c r="G10311" s="232"/>
    </row>
    <row r="10312" s="379" customFormat="1" customHeight="1" spans="6:7">
      <c r="F10312" s="385"/>
      <c r="G10312" s="232"/>
    </row>
    <row r="10313" s="379" customFormat="1" customHeight="1" spans="6:7">
      <c r="F10313" s="385"/>
      <c r="G10313" s="232"/>
    </row>
    <row r="10314" s="379" customFormat="1" customHeight="1" spans="6:7">
      <c r="F10314" s="385"/>
      <c r="G10314" s="232"/>
    </row>
    <row r="10315" s="379" customFormat="1" customHeight="1" spans="6:7">
      <c r="F10315" s="385"/>
      <c r="G10315" s="232"/>
    </row>
    <row r="10316" s="379" customFormat="1" customHeight="1" spans="6:7">
      <c r="F10316" s="385"/>
      <c r="G10316" s="232"/>
    </row>
    <row r="10317" s="379" customFormat="1" customHeight="1" spans="6:7">
      <c r="F10317" s="385"/>
      <c r="G10317" s="232"/>
    </row>
    <row r="10318" s="379" customFormat="1" customHeight="1" spans="6:7">
      <c r="F10318" s="385"/>
      <c r="G10318" s="232"/>
    </row>
    <row r="10319" s="379" customFormat="1" customHeight="1" spans="6:7">
      <c r="F10319" s="385"/>
      <c r="G10319" s="232"/>
    </row>
    <row r="10320" s="379" customFormat="1" customHeight="1" spans="6:7">
      <c r="F10320" s="385"/>
      <c r="G10320" s="232"/>
    </row>
    <row r="10321" s="379" customFormat="1" customHeight="1" spans="6:7">
      <c r="F10321" s="385"/>
      <c r="G10321" s="232"/>
    </row>
    <row r="10322" s="379" customFormat="1" customHeight="1" spans="6:7">
      <c r="F10322" s="385"/>
      <c r="G10322" s="232"/>
    </row>
    <row r="10323" s="379" customFormat="1" customHeight="1" spans="6:7">
      <c r="F10323" s="385"/>
      <c r="G10323" s="232"/>
    </row>
    <row r="10324" s="379" customFormat="1" customHeight="1" spans="6:7">
      <c r="F10324" s="385"/>
      <c r="G10324" s="232"/>
    </row>
    <row r="10325" s="379" customFormat="1" customHeight="1" spans="6:7">
      <c r="F10325" s="385"/>
      <c r="G10325" s="232"/>
    </row>
    <row r="10326" s="379" customFormat="1" customHeight="1" spans="6:7">
      <c r="F10326" s="385"/>
      <c r="G10326" s="232"/>
    </row>
    <row r="10327" s="379" customFormat="1" customHeight="1" spans="6:7">
      <c r="F10327" s="385"/>
      <c r="G10327" s="232"/>
    </row>
    <row r="10328" s="379" customFormat="1" customHeight="1" spans="6:7">
      <c r="F10328" s="385"/>
      <c r="G10328" s="232"/>
    </row>
    <row r="10329" s="379" customFormat="1" customHeight="1" spans="6:7">
      <c r="F10329" s="385"/>
      <c r="G10329" s="232"/>
    </row>
    <row r="10330" s="379" customFormat="1" customHeight="1" spans="6:7">
      <c r="F10330" s="385"/>
      <c r="G10330" s="232"/>
    </row>
    <row r="10331" s="379" customFormat="1" customHeight="1" spans="6:7">
      <c r="F10331" s="385"/>
      <c r="G10331" s="232"/>
    </row>
    <row r="10332" s="379" customFormat="1" customHeight="1" spans="6:7">
      <c r="F10332" s="385"/>
      <c r="G10332" s="232"/>
    </row>
    <row r="10333" s="379" customFormat="1" customHeight="1" spans="6:7">
      <c r="F10333" s="385"/>
      <c r="G10333" s="232"/>
    </row>
    <row r="10334" s="379" customFormat="1" customHeight="1" spans="6:7">
      <c r="F10334" s="385"/>
      <c r="G10334" s="232"/>
    </row>
    <row r="10335" s="379" customFormat="1" customHeight="1" spans="6:7">
      <c r="F10335" s="385"/>
      <c r="G10335" s="232"/>
    </row>
    <row r="10336" s="379" customFormat="1" customHeight="1" spans="6:7">
      <c r="F10336" s="385"/>
      <c r="G10336" s="232"/>
    </row>
    <row r="10337" s="379" customFormat="1" customHeight="1" spans="6:7">
      <c r="F10337" s="385"/>
      <c r="G10337" s="232"/>
    </row>
    <row r="10338" s="379" customFormat="1" customHeight="1" spans="6:7">
      <c r="F10338" s="385"/>
      <c r="G10338" s="232"/>
    </row>
    <row r="10339" s="379" customFormat="1" customHeight="1" spans="6:7">
      <c r="F10339" s="385"/>
      <c r="G10339" s="232"/>
    </row>
    <row r="10340" s="379" customFormat="1" customHeight="1" spans="6:7">
      <c r="F10340" s="385"/>
      <c r="G10340" s="232"/>
    </row>
    <row r="10341" s="379" customFormat="1" customHeight="1" spans="6:7">
      <c r="F10341" s="385"/>
      <c r="G10341" s="232"/>
    </row>
    <row r="10342" s="379" customFormat="1" customHeight="1" spans="6:7">
      <c r="F10342" s="385"/>
      <c r="G10342" s="232"/>
    </row>
    <row r="10343" s="379" customFormat="1" customHeight="1" spans="6:7">
      <c r="F10343" s="385"/>
      <c r="G10343" s="232"/>
    </row>
    <row r="10344" s="379" customFormat="1" customHeight="1" spans="6:7">
      <c r="F10344" s="385"/>
      <c r="G10344" s="232"/>
    </row>
    <row r="10345" s="379" customFormat="1" customHeight="1" spans="6:7">
      <c r="F10345" s="385"/>
      <c r="G10345" s="232"/>
    </row>
    <row r="10346" s="379" customFormat="1" customHeight="1" spans="6:7">
      <c r="F10346" s="385"/>
      <c r="G10346" s="232"/>
    </row>
    <row r="10347" s="379" customFormat="1" customHeight="1" spans="6:7">
      <c r="F10347" s="385"/>
      <c r="G10347" s="232"/>
    </row>
    <row r="10348" s="379" customFormat="1" customHeight="1" spans="6:7">
      <c r="F10348" s="385"/>
      <c r="G10348" s="232"/>
    </row>
    <row r="10349" s="379" customFormat="1" customHeight="1" spans="6:7">
      <c r="F10349" s="385"/>
      <c r="G10349" s="232"/>
    </row>
    <row r="10350" s="379" customFormat="1" customHeight="1" spans="6:7">
      <c r="F10350" s="385"/>
      <c r="G10350" s="232"/>
    </row>
    <row r="10351" s="379" customFormat="1" customHeight="1" spans="6:7">
      <c r="F10351" s="385"/>
      <c r="G10351" s="232"/>
    </row>
    <row r="10352" s="379" customFormat="1" customHeight="1" spans="6:7">
      <c r="F10352" s="385"/>
      <c r="G10352" s="232"/>
    </row>
    <row r="10353" s="379" customFormat="1" customHeight="1" spans="6:7">
      <c r="F10353" s="385"/>
      <c r="G10353" s="232"/>
    </row>
    <row r="10354" s="379" customFormat="1" customHeight="1" spans="6:7">
      <c r="F10354" s="385"/>
      <c r="G10354" s="232"/>
    </row>
    <row r="10355" s="379" customFormat="1" customHeight="1" spans="6:7">
      <c r="F10355" s="385"/>
      <c r="G10355" s="232"/>
    </row>
    <row r="10356" s="379" customFormat="1" customHeight="1" spans="6:7">
      <c r="F10356" s="385"/>
      <c r="G10356" s="232"/>
    </row>
    <row r="10357" s="379" customFormat="1" customHeight="1" spans="6:7">
      <c r="F10357" s="385"/>
      <c r="G10357" s="232"/>
    </row>
    <row r="10358" s="379" customFormat="1" customHeight="1" spans="6:7">
      <c r="F10358" s="385"/>
      <c r="G10358" s="232"/>
    </row>
    <row r="10359" s="379" customFormat="1" customHeight="1" spans="6:7">
      <c r="F10359" s="385"/>
      <c r="G10359" s="232"/>
    </row>
    <row r="10360" s="379" customFormat="1" customHeight="1" spans="6:7">
      <c r="F10360" s="385"/>
      <c r="G10360" s="232"/>
    </row>
    <row r="10361" s="379" customFormat="1" customHeight="1" spans="6:7">
      <c r="F10361" s="385"/>
      <c r="G10361" s="232"/>
    </row>
    <row r="10362" s="379" customFormat="1" customHeight="1" spans="6:7">
      <c r="F10362" s="385"/>
      <c r="G10362" s="232"/>
    </row>
    <row r="10363" s="379" customFormat="1" customHeight="1" spans="6:7">
      <c r="F10363" s="385"/>
      <c r="G10363" s="232"/>
    </row>
    <row r="10364" s="379" customFormat="1" customHeight="1" spans="6:7">
      <c r="F10364" s="385"/>
      <c r="G10364" s="232"/>
    </row>
    <row r="10365" s="379" customFormat="1" customHeight="1" spans="6:7">
      <c r="F10365" s="385"/>
      <c r="G10365" s="232"/>
    </row>
    <row r="10366" s="379" customFormat="1" customHeight="1" spans="6:7">
      <c r="F10366" s="385"/>
      <c r="G10366" s="232"/>
    </row>
    <row r="10367" s="379" customFormat="1" customHeight="1" spans="6:7">
      <c r="F10367" s="385"/>
      <c r="G10367" s="232"/>
    </row>
    <row r="10368" s="379" customFormat="1" customHeight="1" spans="6:7">
      <c r="F10368" s="385"/>
      <c r="G10368" s="232"/>
    </row>
    <row r="10369" s="379" customFormat="1" customHeight="1" spans="6:7">
      <c r="F10369" s="385"/>
      <c r="G10369" s="232"/>
    </row>
    <row r="10370" s="379" customFormat="1" customHeight="1" spans="6:7">
      <c r="F10370" s="385"/>
      <c r="G10370" s="232"/>
    </row>
    <row r="10371" s="379" customFormat="1" customHeight="1" spans="6:7">
      <c r="F10371" s="385"/>
      <c r="G10371" s="232"/>
    </row>
    <row r="10372" s="379" customFormat="1" customHeight="1" spans="6:7">
      <c r="F10372" s="385"/>
      <c r="G10372" s="232"/>
    </row>
    <row r="10373" s="379" customFormat="1" customHeight="1" spans="6:7">
      <c r="F10373" s="385"/>
      <c r="G10373" s="232"/>
    </row>
    <row r="10374" s="379" customFormat="1" customHeight="1" spans="6:7">
      <c r="F10374" s="385"/>
      <c r="G10374" s="232"/>
    </row>
    <row r="10375" s="379" customFormat="1" customHeight="1" spans="6:7">
      <c r="F10375" s="385"/>
      <c r="G10375" s="232"/>
    </row>
    <row r="10376" s="379" customFormat="1" customHeight="1" spans="6:7">
      <c r="F10376" s="385"/>
      <c r="G10376" s="232"/>
    </row>
    <row r="10377" s="379" customFormat="1" customHeight="1" spans="6:7">
      <c r="F10377" s="385"/>
      <c r="G10377" s="232"/>
    </row>
    <row r="10378" s="379" customFormat="1" customHeight="1" spans="6:7">
      <c r="F10378" s="385"/>
      <c r="G10378" s="232"/>
    </row>
    <row r="10379" s="379" customFormat="1" customHeight="1" spans="6:7">
      <c r="F10379" s="385"/>
      <c r="G10379" s="232"/>
    </row>
    <row r="10380" s="379" customFormat="1" customHeight="1" spans="6:7">
      <c r="F10380" s="385"/>
      <c r="G10380" s="232"/>
    </row>
    <row r="10381" s="379" customFormat="1" customHeight="1" spans="6:7">
      <c r="F10381" s="385"/>
      <c r="G10381" s="232"/>
    </row>
    <row r="10382" s="379" customFormat="1" customHeight="1" spans="6:7">
      <c r="F10382" s="385"/>
      <c r="G10382" s="232"/>
    </row>
    <row r="10383" s="379" customFormat="1" customHeight="1" spans="6:7">
      <c r="F10383" s="385"/>
      <c r="G10383" s="232"/>
    </row>
    <row r="10384" s="379" customFormat="1" customHeight="1" spans="6:7">
      <c r="F10384" s="385"/>
      <c r="G10384" s="232"/>
    </row>
    <row r="10385" s="379" customFormat="1" customHeight="1" spans="6:7">
      <c r="F10385" s="385"/>
      <c r="G10385" s="232"/>
    </row>
    <row r="10386" s="379" customFormat="1" customHeight="1" spans="6:7">
      <c r="F10386" s="385"/>
      <c r="G10386" s="232"/>
    </row>
    <row r="10387" s="379" customFormat="1" customHeight="1" spans="6:7">
      <c r="F10387" s="385"/>
      <c r="G10387" s="232"/>
    </row>
    <row r="10388" s="379" customFormat="1" customHeight="1" spans="6:7">
      <c r="F10388" s="385"/>
      <c r="G10388" s="232"/>
    </row>
    <row r="10389" s="379" customFormat="1" customHeight="1" spans="6:7">
      <c r="F10389" s="385"/>
      <c r="G10389" s="232"/>
    </row>
    <row r="10390" s="379" customFormat="1" customHeight="1" spans="6:7">
      <c r="F10390" s="385"/>
      <c r="G10390" s="232"/>
    </row>
    <row r="10391" s="379" customFormat="1" customHeight="1" spans="6:7">
      <c r="F10391" s="385"/>
      <c r="G10391" s="232"/>
    </row>
    <row r="10392" s="379" customFormat="1" customHeight="1" spans="6:7">
      <c r="F10392" s="385"/>
      <c r="G10392" s="232"/>
    </row>
    <row r="10393" s="379" customFormat="1" customHeight="1" spans="6:7">
      <c r="F10393" s="385"/>
      <c r="G10393" s="232"/>
    </row>
    <row r="10394" s="379" customFormat="1" customHeight="1" spans="6:7">
      <c r="F10394" s="385"/>
      <c r="G10394" s="232"/>
    </row>
    <row r="10395" s="379" customFormat="1" customHeight="1" spans="6:7">
      <c r="F10395" s="385"/>
      <c r="G10395" s="232"/>
    </row>
    <row r="10396" s="379" customFormat="1" customHeight="1" spans="6:7">
      <c r="F10396" s="385"/>
      <c r="G10396" s="232"/>
    </row>
    <row r="10397" s="379" customFormat="1" customHeight="1" spans="6:7">
      <c r="F10397" s="385"/>
      <c r="G10397" s="232"/>
    </row>
    <row r="10398" s="379" customFormat="1" customHeight="1" spans="6:7">
      <c r="F10398" s="385"/>
      <c r="G10398" s="232"/>
    </row>
    <row r="10399" s="379" customFormat="1" customHeight="1" spans="6:7">
      <c r="F10399" s="385"/>
      <c r="G10399" s="232"/>
    </row>
    <row r="10400" s="379" customFormat="1" customHeight="1" spans="6:7">
      <c r="F10400" s="385"/>
      <c r="G10400" s="232"/>
    </row>
    <row r="10401" s="379" customFormat="1" customHeight="1" spans="6:7">
      <c r="F10401" s="385"/>
      <c r="G10401" s="232"/>
    </row>
    <row r="10402" s="379" customFormat="1" customHeight="1" spans="6:7">
      <c r="F10402" s="385"/>
      <c r="G10402" s="232"/>
    </row>
    <row r="10403" s="379" customFormat="1" customHeight="1" spans="6:7">
      <c r="F10403" s="385"/>
      <c r="G10403" s="232"/>
    </row>
    <row r="10404" s="379" customFormat="1" customHeight="1" spans="6:7">
      <c r="F10404" s="385"/>
      <c r="G10404" s="232"/>
    </row>
    <row r="10405" s="379" customFormat="1" customHeight="1" spans="6:7">
      <c r="F10405" s="385"/>
      <c r="G10405" s="232"/>
    </row>
    <row r="10406" s="379" customFormat="1" customHeight="1" spans="6:7">
      <c r="F10406" s="385"/>
      <c r="G10406" s="232"/>
    </row>
    <row r="10407" s="379" customFormat="1" customHeight="1" spans="6:7">
      <c r="F10407" s="385"/>
      <c r="G10407" s="232"/>
    </row>
    <row r="10408" s="379" customFormat="1" customHeight="1" spans="6:7">
      <c r="F10408" s="385"/>
      <c r="G10408" s="232"/>
    </row>
    <row r="10409" s="379" customFormat="1" customHeight="1" spans="6:7">
      <c r="F10409" s="385"/>
      <c r="G10409" s="232"/>
    </row>
    <row r="10410" s="379" customFormat="1" customHeight="1" spans="6:7">
      <c r="F10410" s="385"/>
      <c r="G10410" s="232"/>
    </row>
    <row r="10411" s="379" customFormat="1" customHeight="1" spans="6:7">
      <c r="F10411" s="385"/>
      <c r="G10411" s="232"/>
    </row>
    <row r="10412" s="379" customFormat="1" customHeight="1" spans="6:7">
      <c r="F10412" s="385"/>
      <c r="G10412" s="232"/>
    </row>
    <row r="10413" s="379" customFormat="1" customHeight="1" spans="6:7">
      <c r="F10413" s="385"/>
      <c r="G10413" s="232"/>
    </row>
    <row r="10414" s="379" customFormat="1" customHeight="1" spans="6:7">
      <c r="F10414" s="385"/>
      <c r="G10414" s="232"/>
    </row>
    <row r="10415" s="379" customFormat="1" customHeight="1" spans="6:7">
      <c r="F10415" s="385"/>
      <c r="G10415" s="232"/>
    </row>
    <row r="10416" s="379" customFormat="1" customHeight="1" spans="6:7">
      <c r="F10416" s="385"/>
      <c r="G10416" s="232"/>
    </row>
    <row r="10417" s="379" customFormat="1" customHeight="1" spans="6:7">
      <c r="F10417" s="385"/>
      <c r="G10417" s="232"/>
    </row>
    <row r="10418" s="379" customFormat="1" customHeight="1" spans="6:7">
      <c r="F10418" s="385"/>
      <c r="G10418" s="232"/>
    </row>
    <row r="10419" s="379" customFormat="1" customHeight="1" spans="6:7">
      <c r="F10419" s="385"/>
      <c r="G10419" s="232"/>
    </row>
    <row r="10420" s="379" customFormat="1" customHeight="1" spans="6:7">
      <c r="F10420" s="385"/>
      <c r="G10420" s="232"/>
    </row>
    <row r="10421" s="379" customFormat="1" customHeight="1" spans="6:7">
      <c r="F10421" s="385"/>
      <c r="G10421" s="232"/>
    </row>
    <row r="10422" s="379" customFormat="1" customHeight="1" spans="6:7">
      <c r="F10422" s="385"/>
      <c r="G10422" s="232"/>
    </row>
    <row r="10423" s="379" customFormat="1" customHeight="1" spans="6:7">
      <c r="F10423" s="385"/>
      <c r="G10423" s="232"/>
    </row>
    <row r="10424" s="379" customFormat="1" customHeight="1" spans="6:7">
      <c r="F10424" s="385"/>
      <c r="G10424" s="232"/>
    </row>
    <row r="10425" s="379" customFormat="1" customHeight="1" spans="6:7">
      <c r="F10425" s="385"/>
      <c r="G10425" s="232"/>
    </row>
    <row r="10426" s="379" customFormat="1" customHeight="1" spans="6:7">
      <c r="F10426" s="385"/>
      <c r="G10426" s="232"/>
    </row>
    <row r="10427" s="379" customFormat="1" customHeight="1" spans="6:7">
      <c r="F10427" s="385"/>
      <c r="G10427" s="232"/>
    </row>
    <row r="10428" s="379" customFormat="1" customHeight="1" spans="6:7">
      <c r="F10428" s="385"/>
      <c r="G10428" s="232"/>
    </row>
    <row r="10429" s="379" customFormat="1" customHeight="1" spans="6:7">
      <c r="F10429" s="385"/>
      <c r="G10429" s="232"/>
    </row>
    <row r="10430" s="379" customFormat="1" customHeight="1" spans="6:7">
      <c r="F10430" s="385"/>
      <c r="G10430" s="232"/>
    </row>
    <row r="10431" s="379" customFormat="1" customHeight="1" spans="6:7">
      <c r="F10431" s="385"/>
      <c r="G10431" s="232"/>
    </row>
    <row r="10432" s="379" customFormat="1" customHeight="1" spans="6:7">
      <c r="F10432" s="385"/>
      <c r="G10432" s="232"/>
    </row>
    <row r="10433" s="379" customFormat="1" customHeight="1" spans="6:7">
      <c r="F10433" s="385"/>
      <c r="G10433" s="232"/>
    </row>
    <row r="10434" s="379" customFormat="1" customHeight="1" spans="6:7">
      <c r="F10434" s="385"/>
      <c r="G10434" s="232"/>
    </row>
    <row r="10435" s="379" customFormat="1" customHeight="1" spans="6:7">
      <c r="F10435" s="385"/>
      <c r="G10435" s="232"/>
    </row>
    <row r="10436" s="379" customFormat="1" customHeight="1" spans="6:7">
      <c r="F10436" s="385"/>
      <c r="G10436" s="232"/>
    </row>
    <row r="10437" s="379" customFormat="1" customHeight="1" spans="6:7">
      <c r="F10437" s="385"/>
      <c r="G10437" s="232"/>
    </row>
    <row r="10438" s="379" customFormat="1" customHeight="1" spans="6:7">
      <c r="F10438" s="385"/>
      <c r="G10438" s="232"/>
    </row>
    <row r="10439" s="379" customFormat="1" customHeight="1" spans="6:7">
      <c r="F10439" s="385"/>
      <c r="G10439" s="232"/>
    </row>
    <row r="10440" s="379" customFormat="1" customHeight="1" spans="6:7">
      <c r="F10440" s="385"/>
      <c r="G10440" s="232"/>
    </row>
    <row r="10441" s="379" customFormat="1" customHeight="1" spans="6:7">
      <c r="F10441" s="385"/>
      <c r="G10441" s="232"/>
    </row>
    <row r="10442" s="379" customFormat="1" customHeight="1" spans="6:7">
      <c r="F10442" s="385"/>
      <c r="G10442" s="232"/>
    </row>
    <row r="10443" s="379" customFormat="1" customHeight="1" spans="6:7">
      <c r="F10443" s="385"/>
      <c r="G10443" s="232"/>
    </row>
    <row r="10444" s="379" customFormat="1" customHeight="1" spans="6:7">
      <c r="F10444" s="385"/>
      <c r="G10444" s="232"/>
    </row>
    <row r="10445" s="379" customFormat="1" customHeight="1" spans="6:7">
      <c r="F10445" s="385"/>
      <c r="G10445" s="232"/>
    </row>
    <row r="10446" s="379" customFormat="1" customHeight="1" spans="6:7">
      <c r="F10446" s="385"/>
      <c r="G10446" s="232"/>
    </row>
    <row r="10447" s="379" customFormat="1" customHeight="1" spans="6:7">
      <c r="F10447" s="385"/>
      <c r="G10447" s="232"/>
    </row>
    <row r="10448" s="379" customFormat="1" customHeight="1" spans="6:7">
      <c r="F10448" s="385"/>
      <c r="G10448" s="232"/>
    </row>
    <row r="10449" s="379" customFormat="1" customHeight="1" spans="6:7">
      <c r="F10449" s="385"/>
      <c r="G10449" s="232"/>
    </row>
    <row r="10450" s="379" customFormat="1" customHeight="1" spans="6:7">
      <c r="F10450" s="385"/>
      <c r="G10450" s="232"/>
    </row>
    <row r="10451" s="379" customFormat="1" customHeight="1" spans="6:7">
      <c r="F10451" s="385"/>
      <c r="G10451" s="232"/>
    </row>
    <row r="10452" s="379" customFormat="1" customHeight="1" spans="6:7">
      <c r="F10452" s="385"/>
      <c r="G10452" s="232"/>
    </row>
    <row r="10453" s="379" customFormat="1" customHeight="1" spans="6:7">
      <c r="F10453" s="385"/>
      <c r="G10453" s="232"/>
    </row>
    <row r="10454" s="379" customFormat="1" customHeight="1" spans="6:7">
      <c r="F10454" s="385"/>
      <c r="G10454" s="232"/>
    </row>
    <row r="10455" s="379" customFormat="1" customHeight="1" spans="6:7">
      <c r="F10455" s="385"/>
      <c r="G10455" s="232"/>
    </row>
    <row r="10456" s="379" customFormat="1" customHeight="1" spans="6:7">
      <c r="F10456" s="385"/>
      <c r="G10456" s="232"/>
    </row>
    <row r="10457" s="379" customFormat="1" customHeight="1" spans="6:7">
      <c r="F10457" s="385"/>
      <c r="G10457" s="232"/>
    </row>
    <row r="10458" s="379" customFormat="1" customHeight="1" spans="6:7">
      <c r="F10458" s="385"/>
      <c r="G10458" s="232"/>
    </row>
    <row r="10459" s="379" customFormat="1" customHeight="1" spans="6:7">
      <c r="F10459" s="385"/>
      <c r="G10459" s="232"/>
    </row>
    <row r="10460" s="379" customFormat="1" customHeight="1" spans="6:7">
      <c r="F10460" s="385"/>
      <c r="G10460" s="232"/>
    </row>
    <row r="10461" s="379" customFormat="1" customHeight="1" spans="6:7">
      <c r="F10461" s="385"/>
      <c r="G10461" s="232"/>
    </row>
    <row r="10462" s="379" customFormat="1" customHeight="1" spans="6:7">
      <c r="F10462" s="385"/>
      <c r="G10462" s="232"/>
    </row>
    <row r="10463" s="379" customFormat="1" customHeight="1" spans="6:7">
      <c r="F10463" s="385"/>
      <c r="G10463" s="232"/>
    </row>
    <row r="10464" s="379" customFormat="1" customHeight="1" spans="6:7">
      <c r="F10464" s="385"/>
      <c r="G10464" s="232"/>
    </row>
    <row r="10465" s="379" customFormat="1" customHeight="1" spans="6:7">
      <c r="F10465" s="385"/>
      <c r="G10465" s="232"/>
    </row>
    <row r="10466" s="379" customFormat="1" customHeight="1" spans="6:7">
      <c r="F10466" s="385"/>
      <c r="G10466" s="232"/>
    </row>
    <row r="10467" s="379" customFormat="1" customHeight="1" spans="6:7">
      <c r="F10467" s="385"/>
      <c r="G10467" s="232"/>
    </row>
    <row r="10468" s="379" customFormat="1" customHeight="1" spans="6:7">
      <c r="F10468" s="385"/>
      <c r="G10468" s="232"/>
    </row>
    <row r="10469" s="379" customFormat="1" customHeight="1" spans="6:7">
      <c r="F10469" s="385"/>
      <c r="G10469" s="232"/>
    </row>
    <row r="10470" s="379" customFormat="1" customHeight="1" spans="6:7">
      <c r="F10470" s="385"/>
      <c r="G10470" s="232"/>
    </row>
    <row r="10471" s="379" customFormat="1" customHeight="1" spans="6:7">
      <c r="F10471" s="385"/>
      <c r="G10471" s="232"/>
    </row>
    <row r="10472" s="379" customFormat="1" customHeight="1" spans="6:7">
      <c r="F10472" s="385"/>
      <c r="G10472" s="232"/>
    </row>
    <row r="10473" s="379" customFormat="1" customHeight="1" spans="6:7">
      <c r="F10473" s="385"/>
      <c r="G10473" s="232"/>
    </row>
    <row r="10474" s="379" customFormat="1" customHeight="1" spans="6:7">
      <c r="F10474" s="385"/>
      <c r="G10474" s="232"/>
    </row>
    <row r="10475" s="379" customFormat="1" customHeight="1" spans="6:7">
      <c r="F10475" s="385"/>
      <c r="G10475" s="232"/>
    </row>
    <row r="10476" s="379" customFormat="1" customHeight="1" spans="6:7">
      <c r="F10476" s="385"/>
      <c r="G10476" s="232"/>
    </row>
    <row r="10477" s="379" customFormat="1" customHeight="1" spans="6:7">
      <c r="F10477" s="385"/>
      <c r="G10477" s="232"/>
    </row>
    <row r="10478" s="379" customFormat="1" customHeight="1" spans="6:7">
      <c r="F10478" s="385"/>
      <c r="G10478" s="232"/>
    </row>
    <row r="10479" s="379" customFormat="1" customHeight="1" spans="6:7">
      <c r="F10479" s="385"/>
      <c r="G10479" s="232"/>
    </row>
    <row r="10480" s="379" customFormat="1" customHeight="1" spans="6:7">
      <c r="F10480" s="385"/>
      <c r="G10480" s="232"/>
    </row>
    <row r="10481" s="379" customFormat="1" customHeight="1" spans="6:7">
      <c r="F10481" s="385"/>
      <c r="G10481" s="232"/>
    </row>
    <row r="10482" s="379" customFormat="1" customHeight="1" spans="6:7">
      <c r="F10482" s="385"/>
      <c r="G10482" s="232"/>
    </row>
    <row r="10483" s="379" customFormat="1" customHeight="1" spans="6:7">
      <c r="F10483" s="385"/>
      <c r="G10483" s="232"/>
    </row>
    <row r="10484" s="379" customFormat="1" customHeight="1" spans="6:7">
      <c r="F10484" s="385"/>
      <c r="G10484" s="232"/>
    </row>
    <row r="10485" s="379" customFormat="1" customHeight="1" spans="6:7">
      <c r="F10485" s="385"/>
      <c r="G10485" s="232"/>
    </row>
    <row r="10486" s="379" customFormat="1" customHeight="1" spans="6:7">
      <c r="F10486" s="385"/>
      <c r="G10486" s="232"/>
    </row>
    <row r="10487" s="379" customFormat="1" customHeight="1" spans="6:7">
      <c r="F10487" s="385"/>
      <c r="G10487" s="232"/>
    </row>
    <row r="10488" s="379" customFormat="1" customHeight="1" spans="6:7">
      <c r="F10488" s="385"/>
      <c r="G10488" s="232"/>
    </row>
    <row r="10489" s="379" customFormat="1" customHeight="1" spans="6:7">
      <c r="F10489" s="385"/>
      <c r="G10489" s="232"/>
    </row>
    <row r="10490" s="379" customFormat="1" customHeight="1" spans="6:7">
      <c r="F10490" s="385"/>
      <c r="G10490" s="232"/>
    </row>
    <row r="10491" s="379" customFormat="1" customHeight="1" spans="6:7">
      <c r="F10491" s="385"/>
      <c r="G10491" s="232"/>
    </row>
    <row r="10492" s="379" customFormat="1" customHeight="1" spans="6:7">
      <c r="F10492" s="385"/>
      <c r="G10492" s="232"/>
    </row>
    <row r="10493" s="379" customFormat="1" customHeight="1" spans="6:7">
      <c r="F10493" s="385"/>
      <c r="G10493" s="232"/>
    </row>
    <row r="10494" s="379" customFormat="1" customHeight="1" spans="6:7">
      <c r="F10494" s="385"/>
      <c r="G10494" s="232"/>
    </row>
    <row r="10495" s="379" customFormat="1" customHeight="1" spans="6:7">
      <c r="F10495" s="385"/>
      <c r="G10495" s="232"/>
    </row>
    <row r="10496" s="379" customFormat="1" customHeight="1" spans="6:7">
      <c r="F10496" s="385"/>
      <c r="G10496" s="232"/>
    </row>
    <row r="10497" s="379" customFormat="1" customHeight="1" spans="6:7">
      <c r="F10497" s="385"/>
      <c r="G10497" s="232"/>
    </row>
    <row r="10498" s="379" customFormat="1" customHeight="1" spans="6:7">
      <c r="F10498" s="385"/>
      <c r="G10498" s="232"/>
    </row>
    <row r="10499" s="379" customFormat="1" customHeight="1" spans="6:7">
      <c r="F10499" s="385"/>
      <c r="G10499" s="232"/>
    </row>
    <row r="10500" s="379" customFormat="1" customHeight="1" spans="6:7">
      <c r="F10500" s="385"/>
      <c r="G10500" s="232"/>
    </row>
    <row r="10501" s="379" customFormat="1" customHeight="1" spans="6:7">
      <c r="F10501" s="385"/>
      <c r="G10501" s="232"/>
    </row>
    <row r="10502" s="379" customFormat="1" customHeight="1" spans="6:7">
      <c r="F10502" s="385"/>
      <c r="G10502" s="232"/>
    </row>
    <row r="10503" s="379" customFormat="1" customHeight="1" spans="6:7">
      <c r="F10503" s="385"/>
      <c r="G10503" s="232"/>
    </row>
    <row r="10504" s="379" customFormat="1" customHeight="1" spans="6:7">
      <c r="F10504" s="385"/>
      <c r="G10504" s="232"/>
    </row>
    <row r="10505" s="379" customFormat="1" customHeight="1" spans="6:7">
      <c r="F10505" s="385"/>
      <c r="G10505" s="232"/>
    </row>
    <row r="10506" s="379" customFormat="1" customHeight="1" spans="6:7">
      <c r="F10506" s="385"/>
      <c r="G10506" s="232"/>
    </row>
    <row r="10507" s="379" customFormat="1" customHeight="1" spans="6:7">
      <c r="F10507" s="385"/>
      <c r="G10507" s="232"/>
    </row>
    <row r="10508" s="379" customFormat="1" customHeight="1" spans="6:7">
      <c r="F10508" s="385"/>
      <c r="G10508" s="232"/>
    </row>
    <row r="10509" s="379" customFormat="1" customHeight="1" spans="6:7">
      <c r="F10509" s="385"/>
      <c r="G10509" s="232"/>
    </row>
    <row r="10510" s="379" customFormat="1" customHeight="1" spans="6:7">
      <c r="F10510" s="385"/>
      <c r="G10510" s="232"/>
    </row>
    <row r="10511" s="379" customFormat="1" customHeight="1" spans="6:7">
      <c r="F10511" s="385"/>
      <c r="G10511" s="232"/>
    </row>
    <row r="10512" s="379" customFormat="1" customHeight="1" spans="6:7">
      <c r="F10512" s="385"/>
      <c r="G10512" s="232"/>
    </row>
    <row r="10513" s="379" customFormat="1" customHeight="1" spans="6:7">
      <c r="F10513" s="385"/>
      <c r="G10513" s="232"/>
    </row>
    <row r="10514" s="379" customFormat="1" customHeight="1" spans="6:7">
      <c r="F10514" s="385"/>
      <c r="G10514" s="232"/>
    </row>
    <row r="10515" s="379" customFormat="1" customHeight="1" spans="6:7">
      <c r="F10515" s="385"/>
      <c r="G10515" s="232"/>
    </row>
    <row r="10516" s="379" customFormat="1" customHeight="1" spans="6:7">
      <c r="F10516" s="385"/>
      <c r="G10516" s="232"/>
    </row>
    <row r="10517" s="379" customFormat="1" customHeight="1" spans="6:7">
      <c r="F10517" s="385"/>
      <c r="G10517" s="232"/>
    </row>
    <row r="10518" s="379" customFormat="1" customHeight="1" spans="6:7">
      <c r="F10518" s="385"/>
      <c r="G10518" s="232"/>
    </row>
    <row r="10519" s="379" customFormat="1" customHeight="1" spans="6:7">
      <c r="F10519" s="385"/>
      <c r="G10519" s="232"/>
    </row>
    <row r="10520" s="379" customFormat="1" customHeight="1" spans="6:7">
      <c r="F10520" s="385"/>
      <c r="G10520" s="232"/>
    </row>
    <row r="10521" s="379" customFormat="1" customHeight="1" spans="6:7">
      <c r="F10521" s="385"/>
      <c r="G10521" s="232"/>
    </row>
    <row r="10522" s="379" customFormat="1" customHeight="1" spans="6:7">
      <c r="F10522" s="385"/>
      <c r="G10522" s="232"/>
    </row>
    <row r="10523" s="379" customFormat="1" customHeight="1" spans="6:7">
      <c r="F10523" s="385"/>
      <c r="G10523" s="232"/>
    </row>
    <row r="10524" s="379" customFormat="1" customHeight="1" spans="6:7">
      <c r="F10524" s="385"/>
      <c r="G10524" s="232"/>
    </row>
    <row r="10525" s="379" customFormat="1" customHeight="1" spans="6:7">
      <c r="F10525" s="385"/>
      <c r="G10525" s="232"/>
    </row>
    <row r="10526" s="379" customFormat="1" customHeight="1" spans="6:7">
      <c r="F10526" s="385"/>
      <c r="G10526" s="232"/>
    </row>
    <row r="10527" s="379" customFormat="1" customHeight="1" spans="6:7">
      <c r="F10527" s="385"/>
      <c r="G10527" s="232"/>
    </row>
    <row r="10528" s="379" customFormat="1" customHeight="1" spans="6:7">
      <c r="F10528" s="385"/>
      <c r="G10528" s="232"/>
    </row>
    <row r="10529" s="379" customFormat="1" customHeight="1" spans="6:7">
      <c r="F10529" s="385"/>
      <c r="G10529" s="232"/>
    </row>
    <row r="10530" s="379" customFormat="1" customHeight="1" spans="6:7">
      <c r="F10530" s="385"/>
      <c r="G10530" s="232"/>
    </row>
    <row r="10531" s="379" customFormat="1" customHeight="1" spans="6:7">
      <c r="F10531" s="385"/>
      <c r="G10531" s="232"/>
    </row>
    <row r="10532" s="379" customFormat="1" customHeight="1" spans="6:7">
      <c r="F10532" s="385"/>
      <c r="G10532" s="232"/>
    </row>
    <row r="10533" s="379" customFormat="1" customHeight="1" spans="6:7">
      <c r="F10533" s="385"/>
      <c r="G10533" s="232"/>
    </row>
    <row r="10534" s="379" customFormat="1" customHeight="1" spans="6:7">
      <c r="F10534" s="385"/>
      <c r="G10534" s="232"/>
    </row>
    <row r="10535" s="379" customFormat="1" customHeight="1" spans="6:7">
      <c r="F10535" s="385"/>
      <c r="G10535" s="232"/>
    </row>
    <row r="10536" s="379" customFormat="1" customHeight="1" spans="6:7">
      <c r="F10536" s="385"/>
      <c r="G10536" s="232"/>
    </row>
    <row r="10537" s="379" customFormat="1" customHeight="1" spans="6:7">
      <c r="F10537" s="385"/>
      <c r="G10537" s="232"/>
    </row>
    <row r="10538" s="379" customFormat="1" customHeight="1" spans="6:7">
      <c r="F10538" s="385"/>
      <c r="G10538" s="232"/>
    </row>
    <row r="10539" s="379" customFormat="1" customHeight="1" spans="6:7">
      <c r="F10539" s="385"/>
      <c r="G10539" s="232"/>
    </row>
    <row r="10540" s="379" customFormat="1" customHeight="1" spans="6:7">
      <c r="F10540" s="385"/>
      <c r="G10540" s="232"/>
    </row>
    <row r="10541" s="379" customFormat="1" customHeight="1" spans="6:7">
      <c r="F10541" s="385"/>
      <c r="G10541" s="232"/>
    </row>
    <row r="10542" s="379" customFormat="1" customHeight="1" spans="6:7">
      <c r="F10542" s="385"/>
      <c r="G10542" s="232"/>
    </row>
    <row r="10543" s="379" customFormat="1" customHeight="1" spans="6:7">
      <c r="F10543" s="385"/>
      <c r="G10543" s="232"/>
    </row>
    <row r="10544" s="379" customFormat="1" customHeight="1" spans="6:7">
      <c r="F10544" s="385"/>
      <c r="G10544" s="232"/>
    </row>
    <row r="10545" s="379" customFormat="1" customHeight="1" spans="6:7">
      <c r="F10545" s="385"/>
      <c r="G10545" s="232"/>
    </row>
    <row r="10546" s="379" customFormat="1" customHeight="1" spans="6:7">
      <c r="F10546" s="385"/>
      <c r="G10546" s="232"/>
    </row>
    <row r="10547" s="379" customFormat="1" customHeight="1" spans="6:7">
      <c r="F10547" s="385"/>
      <c r="G10547" s="232"/>
    </row>
    <row r="10548" s="379" customFormat="1" customHeight="1" spans="6:7">
      <c r="F10548" s="385"/>
      <c r="G10548" s="232"/>
    </row>
    <row r="10549" s="379" customFormat="1" customHeight="1" spans="6:7">
      <c r="F10549" s="385"/>
      <c r="G10549" s="232"/>
    </row>
    <row r="10550" s="379" customFormat="1" customHeight="1" spans="6:7">
      <c r="F10550" s="385"/>
      <c r="G10550" s="232"/>
    </row>
    <row r="10551" s="379" customFormat="1" customHeight="1" spans="6:7">
      <c r="F10551" s="385"/>
      <c r="G10551" s="232"/>
    </row>
    <row r="10552" s="379" customFormat="1" customHeight="1" spans="6:7">
      <c r="F10552" s="385"/>
      <c r="G10552" s="232"/>
    </row>
    <row r="10553" s="379" customFormat="1" customHeight="1" spans="6:7">
      <c r="F10553" s="385"/>
      <c r="G10553" s="232"/>
    </row>
    <row r="10554" s="379" customFormat="1" customHeight="1" spans="6:7">
      <c r="F10554" s="385"/>
      <c r="G10554" s="232"/>
    </row>
    <row r="10555" s="379" customFormat="1" customHeight="1" spans="6:7">
      <c r="F10555" s="385"/>
      <c r="G10555" s="232"/>
    </row>
    <row r="10556" s="379" customFormat="1" customHeight="1" spans="6:7">
      <c r="F10556" s="385"/>
      <c r="G10556" s="232"/>
    </row>
    <row r="10557" s="379" customFormat="1" customHeight="1" spans="6:7">
      <c r="F10557" s="385"/>
      <c r="G10557" s="232"/>
    </row>
    <row r="10558" s="379" customFormat="1" customHeight="1" spans="6:7">
      <c r="F10558" s="385"/>
      <c r="G10558" s="232"/>
    </row>
    <row r="10559" s="379" customFormat="1" customHeight="1" spans="6:7">
      <c r="F10559" s="385"/>
      <c r="G10559" s="232"/>
    </row>
    <row r="10560" s="379" customFormat="1" customHeight="1" spans="6:7">
      <c r="F10560" s="385"/>
      <c r="G10560" s="232"/>
    </row>
    <row r="10561" s="379" customFormat="1" customHeight="1" spans="6:7">
      <c r="F10561" s="385"/>
      <c r="G10561" s="232"/>
    </row>
    <row r="10562" s="379" customFormat="1" customHeight="1" spans="6:7">
      <c r="F10562" s="385"/>
      <c r="G10562" s="232"/>
    </row>
    <row r="10563" s="379" customFormat="1" customHeight="1" spans="6:7">
      <c r="F10563" s="385"/>
      <c r="G10563" s="232"/>
    </row>
    <row r="10564" s="379" customFormat="1" customHeight="1" spans="6:7">
      <c r="F10564" s="385"/>
      <c r="G10564" s="232"/>
    </row>
    <row r="10565" s="379" customFormat="1" customHeight="1" spans="6:7">
      <c r="F10565" s="385"/>
      <c r="G10565" s="232"/>
    </row>
    <row r="10566" s="379" customFormat="1" customHeight="1" spans="6:7">
      <c r="F10566" s="385"/>
      <c r="G10566" s="232"/>
    </row>
    <row r="10567" s="379" customFormat="1" customHeight="1" spans="6:7">
      <c r="F10567" s="385"/>
      <c r="G10567" s="232"/>
    </row>
    <row r="10568" s="379" customFormat="1" customHeight="1" spans="6:7">
      <c r="F10568" s="385"/>
      <c r="G10568" s="232"/>
    </row>
    <row r="10569" s="379" customFormat="1" customHeight="1" spans="6:7">
      <c r="F10569" s="385"/>
      <c r="G10569" s="232"/>
    </row>
    <row r="10570" s="379" customFormat="1" customHeight="1" spans="6:7">
      <c r="F10570" s="385"/>
      <c r="G10570" s="232"/>
    </row>
    <row r="10571" s="379" customFormat="1" customHeight="1" spans="6:7">
      <c r="F10571" s="385"/>
      <c r="G10571" s="232"/>
    </row>
    <row r="10572" s="379" customFormat="1" customHeight="1" spans="6:7">
      <c r="F10572" s="385"/>
      <c r="G10572" s="232"/>
    </row>
    <row r="10573" s="379" customFormat="1" customHeight="1" spans="6:7">
      <c r="F10573" s="385"/>
      <c r="G10573" s="232"/>
    </row>
    <row r="10574" s="379" customFormat="1" customHeight="1" spans="6:7">
      <c r="F10574" s="385"/>
      <c r="G10574" s="232"/>
    </row>
    <row r="10575" s="379" customFormat="1" customHeight="1" spans="6:7">
      <c r="F10575" s="385"/>
      <c r="G10575" s="232"/>
    </row>
    <row r="10576" s="379" customFormat="1" customHeight="1" spans="6:7">
      <c r="F10576" s="385"/>
      <c r="G10576" s="232"/>
    </row>
    <row r="10577" s="379" customFormat="1" customHeight="1" spans="6:7">
      <c r="F10577" s="385"/>
      <c r="G10577" s="232"/>
    </row>
    <row r="10578" s="379" customFormat="1" customHeight="1" spans="6:7">
      <c r="F10578" s="385"/>
      <c r="G10578" s="232"/>
    </row>
    <row r="10579" s="379" customFormat="1" customHeight="1" spans="6:7">
      <c r="F10579" s="385"/>
      <c r="G10579" s="232"/>
    </row>
    <row r="10580" s="379" customFormat="1" customHeight="1" spans="6:7">
      <c r="F10580" s="385"/>
      <c r="G10580" s="232"/>
    </row>
    <row r="10581" s="379" customFormat="1" customHeight="1" spans="6:7">
      <c r="F10581" s="385"/>
      <c r="G10581" s="232"/>
    </row>
    <row r="10582" s="379" customFormat="1" customHeight="1" spans="6:7">
      <c r="F10582" s="385"/>
      <c r="G10582" s="232"/>
    </row>
    <row r="10583" s="379" customFormat="1" customHeight="1" spans="6:7">
      <c r="F10583" s="385"/>
      <c r="G10583" s="232"/>
    </row>
    <row r="10584" s="379" customFormat="1" customHeight="1" spans="6:7">
      <c r="F10584" s="385"/>
      <c r="G10584" s="232"/>
    </row>
    <row r="10585" s="379" customFormat="1" customHeight="1" spans="6:7">
      <c r="F10585" s="385"/>
      <c r="G10585" s="232"/>
    </row>
    <row r="10586" s="379" customFormat="1" customHeight="1" spans="6:7">
      <c r="F10586" s="385"/>
      <c r="G10586" s="232"/>
    </row>
    <row r="10587" s="379" customFormat="1" customHeight="1" spans="6:7">
      <c r="F10587" s="385"/>
      <c r="G10587" s="232"/>
    </row>
    <row r="10588" s="379" customFormat="1" customHeight="1" spans="6:7">
      <c r="F10588" s="385"/>
      <c r="G10588" s="232"/>
    </row>
    <row r="10589" s="379" customFormat="1" customHeight="1" spans="6:7">
      <c r="F10589" s="385"/>
      <c r="G10589" s="232"/>
    </row>
    <row r="10590" s="379" customFormat="1" customHeight="1" spans="6:7">
      <c r="F10590" s="385"/>
      <c r="G10590" s="232"/>
    </row>
    <row r="10591" s="379" customFormat="1" customHeight="1" spans="6:7">
      <c r="F10591" s="385"/>
      <c r="G10591" s="232"/>
    </row>
    <row r="10592" s="379" customFormat="1" customHeight="1" spans="6:7">
      <c r="F10592" s="385"/>
      <c r="G10592" s="232"/>
    </row>
    <row r="10593" s="379" customFormat="1" customHeight="1" spans="6:7">
      <c r="F10593" s="385"/>
      <c r="G10593" s="232"/>
    </row>
    <row r="10594" s="379" customFormat="1" customHeight="1" spans="6:7">
      <c r="F10594" s="385"/>
      <c r="G10594" s="232"/>
    </row>
    <row r="10595" s="379" customFormat="1" customHeight="1" spans="6:7">
      <c r="F10595" s="385"/>
      <c r="G10595" s="232"/>
    </row>
    <row r="10596" s="379" customFormat="1" customHeight="1" spans="6:7">
      <c r="F10596" s="385"/>
      <c r="G10596" s="232"/>
    </row>
    <row r="10597" s="379" customFormat="1" customHeight="1" spans="6:7">
      <c r="F10597" s="385"/>
      <c r="G10597" s="232"/>
    </row>
    <row r="10598" s="379" customFormat="1" customHeight="1" spans="6:7">
      <c r="F10598" s="385"/>
      <c r="G10598" s="232"/>
    </row>
    <row r="10599" s="379" customFormat="1" customHeight="1" spans="6:7">
      <c r="F10599" s="385"/>
      <c r="G10599" s="232"/>
    </row>
    <row r="10600" s="379" customFormat="1" customHeight="1" spans="6:7">
      <c r="F10600" s="385"/>
      <c r="G10600" s="232"/>
    </row>
    <row r="10601" s="379" customFormat="1" customHeight="1" spans="6:7">
      <c r="F10601" s="385"/>
      <c r="G10601" s="232"/>
    </row>
    <row r="10602" s="379" customFormat="1" customHeight="1" spans="6:7">
      <c r="F10602" s="385"/>
      <c r="G10602" s="232"/>
    </row>
    <row r="10603" s="379" customFormat="1" customHeight="1" spans="6:7">
      <c r="F10603" s="385"/>
      <c r="G10603" s="232"/>
    </row>
    <row r="10604" s="379" customFormat="1" customHeight="1" spans="6:7">
      <c r="F10604" s="385"/>
      <c r="G10604" s="232"/>
    </row>
    <row r="10605" s="379" customFormat="1" customHeight="1" spans="6:7">
      <c r="F10605" s="385"/>
      <c r="G10605" s="232"/>
    </row>
    <row r="10606" s="379" customFormat="1" customHeight="1" spans="6:7">
      <c r="F10606" s="385"/>
      <c r="G10606" s="232"/>
    </row>
    <row r="10607" s="379" customFormat="1" customHeight="1" spans="6:7">
      <c r="F10607" s="385"/>
      <c r="G10607" s="232"/>
    </row>
    <row r="10608" s="379" customFormat="1" customHeight="1" spans="6:7">
      <c r="F10608" s="385"/>
      <c r="G10608" s="232"/>
    </row>
    <row r="10609" s="379" customFormat="1" customHeight="1" spans="6:7">
      <c r="F10609" s="385"/>
      <c r="G10609" s="232"/>
    </row>
    <row r="10610" s="379" customFormat="1" customHeight="1" spans="6:7">
      <c r="F10610" s="385"/>
      <c r="G10610" s="232"/>
    </row>
    <row r="10611" s="379" customFormat="1" customHeight="1" spans="6:7">
      <c r="F10611" s="385"/>
      <c r="G10611" s="232"/>
    </row>
    <row r="10612" s="379" customFormat="1" customHeight="1" spans="6:7">
      <c r="F10612" s="385"/>
      <c r="G10612" s="232"/>
    </row>
    <row r="10613" s="379" customFormat="1" customHeight="1" spans="6:7">
      <c r="F10613" s="385"/>
      <c r="G10613" s="232"/>
    </row>
    <row r="10614" s="379" customFormat="1" customHeight="1" spans="6:7">
      <c r="F10614" s="385"/>
      <c r="G10614" s="232"/>
    </row>
    <row r="10615" s="379" customFormat="1" customHeight="1" spans="6:7">
      <c r="F10615" s="385"/>
      <c r="G10615" s="232"/>
    </row>
    <row r="10616" s="379" customFormat="1" customHeight="1" spans="6:7">
      <c r="F10616" s="385"/>
      <c r="G10616" s="232"/>
    </row>
    <row r="10617" s="379" customFormat="1" customHeight="1" spans="6:7">
      <c r="F10617" s="385"/>
      <c r="G10617" s="232"/>
    </row>
    <row r="10618" s="379" customFormat="1" customHeight="1" spans="6:7">
      <c r="F10618" s="385"/>
      <c r="G10618" s="232"/>
    </row>
    <row r="10619" s="379" customFormat="1" customHeight="1" spans="6:7">
      <c r="F10619" s="385"/>
      <c r="G10619" s="232"/>
    </row>
    <row r="10620" s="379" customFormat="1" customHeight="1" spans="6:7">
      <c r="F10620" s="385"/>
      <c r="G10620" s="232"/>
    </row>
    <row r="10621" s="379" customFormat="1" customHeight="1" spans="6:7">
      <c r="F10621" s="385"/>
      <c r="G10621" s="232"/>
    </row>
    <row r="10622" s="379" customFormat="1" customHeight="1" spans="6:7">
      <c r="F10622" s="385"/>
      <c r="G10622" s="232"/>
    </row>
    <row r="10623" s="379" customFormat="1" customHeight="1" spans="6:7">
      <c r="F10623" s="385"/>
      <c r="G10623" s="232"/>
    </row>
    <row r="10624" s="379" customFormat="1" customHeight="1" spans="6:7">
      <c r="F10624" s="385"/>
      <c r="G10624" s="232"/>
    </row>
    <row r="10625" s="379" customFormat="1" customHeight="1" spans="6:7">
      <c r="F10625" s="385"/>
      <c r="G10625" s="232"/>
    </row>
    <row r="10626" s="379" customFormat="1" customHeight="1" spans="6:7">
      <c r="F10626" s="385"/>
      <c r="G10626" s="232"/>
    </row>
    <row r="10627" s="379" customFormat="1" customHeight="1" spans="6:7">
      <c r="F10627" s="385"/>
      <c r="G10627" s="232"/>
    </row>
    <row r="10628" s="379" customFormat="1" customHeight="1" spans="6:7">
      <c r="F10628" s="385"/>
      <c r="G10628" s="232"/>
    </row>
    <row r="10629" s="379" customFormat="1" customHeight="1" spans="6:7">
      <c r="F10629" s="385"/>
      <c r="G10629" s="232"/>
    </row>
    <row r="10630" s="379" customFormat="1" customHeight="1" spans="6:7">
      <c r="F10630" s="385"/>
      <c r="G10630" s="232"/>
    </row>
    <row r="10631" s="379" customFormat="1" customHeight="1" spans="6:7">
      <c r="F10631" s="385"/>
      <c r="G10631" s="232"/>
    </row>
    <row r="10632" s="379" customFormat="1" customHeight="1" spans="6:7">
      <c r="F10632" s="385"/>
      <c r="G10632" s="232"/>
    </row>
    <row r="10633" s="379" customFormat="1" customHeight="1" spans="6:7">
      <c r="F10633" s="385"/>
      <c r="G10633" s="232"/>
    </row>
    <row r="10634" s="379" customFormat="1" customHeight="1" spans="6:7">
      <c r="F10634" s="385"/>
      <c r="G10634" s="232"/>
    </row>
    <row r="10635" s="379" customFormat="1" customHeight="1" spans="6:7">
      <c r="F10635" s="385"/>
      <c r="G10635" s="232"/>
    </row>
    <row r="10636" s="379" customFormat="1" customHeight="1" spans="6:7">
      <c r="F10636" s="385"/>
      <c r="G10636" s="232"/>
    </row>
    <row r="10637" s="379" customFormat="1" customHeight="1" spans="6:7">
      <c r="F10637" s="385"/>
      <c r="G10637" s="232"/>
    </row>
    <row r="10638" s="379" customFormat="1" customHeight="1" spans="6:7">
      <c r="F10638" s="385"/>
      <c r="G10638" s="232"/>
    </row>
    <row r="10639" s="379" customFormat="1" customHeight="1" spans="6:7">
      <c r="F10639" s="385"/>
      <c r="G10639" s="232"/>
    </row>
    <row r="10640" s="379" customFormat="1" customHeight="1" spans="6:7">
      <c r="F10640" s="385"/>
      <c r="G10640" s="232"/>
    </row>
    <row r="10641" s="379" customFormat="1" customHeight="1" spans="6:7">
      <c r="F10641" s="385"/>
      <c r="G10641" s="232"/>
    </row>
    <row r="10642" s="379" customFormat="1" customHeight="1" spans="6:7">
      <c r="F10642" s="385"/>
      <c r="G10642" s="232"/>
    </row>
    <row r="10643" s="379" customFormat="1" customHeight="1" spans="6:7">
      <c r="F10643" s="385"/>
      <c r="G10643" s="232"/>
    </row>
    <row r="10644" s="379" customFormat="1" customHeight="1" spans="6:7">
      <c r="F10644" s="385"/>
      <c r="G10644" s="232"/>
    </row>
    <row r="10645" s="379" customFormat="1" customHeight="1" spans="6:7">
      <c r="F10645" s="385"/>
      <c r="G10645" s="232"/>
    </row>
    <row r="10646" s="379" customFormat="1" customHeight="1" spans="6:7">
      <c r="F10646" s="385"/>
      <c r="G10646" s="232"/>
    </row>
    <row r="10647" s="379" customFormat="1" customHeight="1" spans="6:7">
      <c r="F10647" s="385"/>
      <c r="G10647" s="232"/>
    </row>
    <row r="10648" s="379" customFormat="1" customHeight="1" spans="6:7">
      <c r="F10648" s="385"/>
      <c r="G10648" s="232"/>
    </row>
    <row r="10649" s="379" customFormat="1" customHeight="1" spans="6:7">
      <c r="F10649" s="385"/>
      <c r="G10649" s="232"/>
    </row>
    <row r="10650" s="379" customFormat="1" customHeight="1" spans="6:7">
      <c r="F10650" s="385"/>
      <c r="G10650" s="232"/>
    </row>
    <row r="10651" s="379" customFormat="1" customHeight="1" spans="6:7">
      <c r="F10651" s="385"/>
      <c r="G10651" s="232"/>
    </row>
    <row r="10652" s="379" customFormat="1" customHeight="1" spans="6:7">
      <c r="F10652" s="385"/>
      <c r="G10652" s="232"/>
    </row>
    <row r="10653" s="379" customFormat="1" customHeight="1" spans="6:7">
      <c r="F10653" s="385"/>
      <c r="G10653" s="232"/>
    </row>
    <row r="10654" s="379" customFormat="1" customHeight="1" spans="6:7">
      <c r="F10654" s="385"/>
      <c r="G10654" s="232"/>
    </row>
    <row r="10655" s="379" customFormat="1" customHeight="1" spans="6:7">
      <c r="F10655" s="385"/>
      <c r="G10655" s="232"/>
    </row>
    <row r="10656" s="379" customFormat="1" customHeight="1" spans="6:7">
      <c r="F10656" s="385"/>
      <c r="G10656" s="232"/>
    </row>
    <row r="10657" s="379" customFormat="1" customHeight="1" spans="6:7">
      <c r="F10657" s="385"/>
      <c r="G10657" s="232"/>
    </row>
    <row r="10658" s="379" customFormat="1" customHeight="1" spans="6:7">
      <c r="F10658" s="385"/>
      <c r="G10658" s="232"/>
    </row>
    <row r="10659" s="379" customFormat="1" customHeight="1" spans="6:7">
      <c r="F10659" s="385"/>
      <c r="G10659" s="232"/>
    </row>
    <row r="10660" s="379" customFormat="1" customHeight="1" spans="6:7">
      <c r="F10660" s="385"/>
      <c r="G10660" s="232"/>
    </row>
    <row r="10661" s="379" customFormat="1" customHeight="1" spans="6:7">
      <c r="F10661" s="385"/>
      <c r="G10661" s="232"/>
    </row>
    <row r="10662" s="379" customFormat="1" customHeight="1" spans="6:7">
      <c r="F10662" s="385"/>
      <c r="G10662" s="232"/>
    </row>
    <row r="10663" s="379" customFormat="1" customHeight="1" spans="6:7">
      <c r="F10663" s="385"/>
      <c r="G10663" s="232"/>
    </row>
    <row r="10664" s="379" customFormat="1" customHeight="1" spans="6:7">
      <c r="F10664" s="385"/>
      <c r="G10664" s="232"/>
    </row>
    <row r="10665" s="379" customFormat="1" customHeight="1" spans="6:7">
      <c r="F10665" s="385"/>
      <c r="G10665" s="232"/>
    </row>
    <row r="10666" s="379" customFormat="1" customHeight="1" spans="6:7">
      <c r="F10666" s="385"/>
      <c r="G10666" s="232"/>
    </row>
    <row r="10667" s="379" customFormat="1" customHeight="1" spans="6:7">
      <c r="F10667" s="385"/>
      <c r="G10667" s="232"/>
    </row>
    <row r="10668" s="379" customFormat="1" customHeight="1" spans="6:7">
      <c r="F10668" s="385"/>
      <c r="G10668" s="232"/>
    </row>
    <row r="10669" s="379" customFormat="1" customHeight="1" spans="6:7">
      <c r="F10669" s="385"/>
      <c r="G10669" s="232"/>
    </row>
    <row r="10670" s="379" customFormat="1" customHeight="1" spans="6:7">
      <c r="F10670" s="385"/>
      <c r="G10670" s="232"/>
    </row>
    <row r="10671" s="379" customFormat="1" customHeight="1" spans="6:7">
      <c r="F10671" s="385"/>
      <c r="G10671" s="232"/>
    </row>
    <row r="10672" s="379" customFormat="1" customHeight="1" spans="6:7">
      <c r="F10672" s="385"/>
      <c r="G10672" s="232"/>
    </row>
    <row r="10673" s="379" customFormat="1" customHeight="1" spans="6:7">
      <c r="F10673" s="385"/>
      <c r="G10673" s="232"/>
    </row>
    <row r="10674" s="379" customFormat="1" customHeight="1" spans="6:7">
      <c r="F10674" s="385"/>
      <c r="G10674" s="232"/>
    </row>
    <row r="10675" s="379" customFormat="1" customHeight="1" spans="6:7">
      <c r="F10675" s="385"/>
      <c r="G10675" s="232"/>
    </row>
    <row r="10676" s="379" customFormat="1" customHeight="1" spans="6:7">
      <c r="F10676" s="385"/>
      <c r="G10676" s="232"/>
    </row>
    <row r="10677" s="379" customFormat="1" customHeight="1" spans="6:7">
      <c r="F10677" s="385"/>
      <c r="G10677" s="232"/>
    </row>
    <row r="10678" s="379" customFormat="1" customHeight="1" spans="6:7">
      <c r="F10678" s="385"/>
      <c r="G10678" s="232"/>
    </row>
    <row r="10679" s="379" customFormat="1" customHeight="1" spans="6:7">
      <c r="F10679" s="385"/>
      <c r="G10679" s="232"/>
    </row>
    <row r="10680" s="379" customFormat="1" customHeight="1" spans="6:7">
      <c r="F10680" s="385"/>
      <c r="G10680" s="232"/>
    </row>
    <row r="10681" s="379" customFormat="1" customHeight="1" spans="6:7">
      <c r="F10681" s="385"/>
      <c r="G10681" s="232"/>
    </row>
    <row r="10682" s="379" customFormat="1" customHeight="1" spans="6:7">
      <c r="F10682" s="385"/>
      <c r="G10682" s="232"/>
    </row>
    <row r="10683" s="379" customFormat="1" customHeight="1" spans="6:7">
      <c r="F10683" s="385"/>
      <c r="G10683" s="232"/>
    </row>
    <row r="10684" s="379" customFormat="1" customHeight="1" spans="6:7">
      <c r="F10684" s="385"/>
      <c r="G10684" s="232"/>
    </row>
    <row r="10685" s="379" customFormat="1" customHeight="1" spans="6:7">
      <c r="F10685" s="385"/>
      <c r="G10685" s="232"/>
    </row>
    <row r="10686" s="379" customFormat="1" customHeight="1" spans="6:7">
      <c r="F10686" s="385"/>
      <c r="G10686" s="232"/>
    </row>
    <row r="10687" s="379" customFormat="1" customHeight="1" spans="6:7">
      <c r="F10687" s="385"/>
      <c r="G10687" s="232"/>
    </row>
    <row r="10688" s="379" customFormat="1" customHeight="1" spans="6:7">
      <c r="F10688" s="385"/>
      <c r="G10688" s="232"/>
    </row>
    <row r="10689" s="379" customFormat="1" customHeight="1" spans="6:7">
      <c r="F10689" s="385"/>
      <c r="G10689" s="232"/>
    </row>
    <row r="10690" s="379" customFormat="1" customHeight="1" spans="6:7">
      <c r="F10690" s="385"/>
      <c r="G10690" s="232"/>
    </row>
    <row r="10691" s="379" customFormat="1" customHeight="1" spans="6:7">
      <c r="F10691" s="385"/>
      <c r="G10691" s="232"/>
    </row>
    <row r="10692" s="379" customFormat="1" customHeight="1" spans="6:7">
      <c r="F10692" s="385"/>
      <c r="G10692" s="232"/>
    </row>
    <row r="10693" s="379" customFormat="1" customHeight="1" spans="6:7">
      <c r="F10693" s="385"/>
      <c r="G10693" s="232"/>
    </row>
    <row r="10694" s="379" customFormat="1" customHeight="1" spans="6:7">
      <c r="F10694" s="385"/>
      <c r="G10694" s="232"/>
    </row>
    <row r="10695" s="379" customFormat="1" customHeight="1" spans="6:7">
      <c r="F10695" s="385"/>
      <c r="G10695" s="232"/>
    </row>
    <row r="10696" s="379" customFormat="1" customHeight="1" spans="6:7">
      <c r="F10696" s="385"/>
      <c r="G10696" s="232"/>
    </row>
    <row r="10697" s="379" customFormat="1" customHeight="1" spans="6:7">
      <c r="F10697" s="385"/>
      <c r="G10697" s="232"/>
    </row>
    <row r="10698" s="379" customFormat="1" customHeight="1" spans="6:7">
      <c r="F10698" s="385"/>
      <c r="G10698" s="232"/>
    </row>
    <row r="10699" s="379" customFormat="1" customHeight="1" spans="6:7">
      <c r="F10699" s="385"/>
      <c r="G10699" s="232"/>
    </row>
    <row r="10700" s="379" customFormat="1" customHeight="1" spans="6:7">
      <c r="F10700" s="385"/>
      <c r="G10700" s="232"/>
    </row>
    <row r="10701" s="379" customFormat="1" customHeight="1" spans="6:7">
      <c r="F10701" s="385"/>
      <c r="G10701" s="232"/>
    </row>
    <row r="10702" s="379" customFormat="1" customHeight="1" spans="6:7">
      <c r="F10702" s="385"/>
      <c r="G10702" s="232"/>
    </row>
    <row r="10703" s="379" customFormat="1" customHeight="1" spans="6:7">
      <c r="F10703" s="385"/>
      <c r="G10703" s="232"/>
    </row>
    <row r="10704" s="379" customFormat="1" customHeight="1" spans="6:7">
      <c r="F10704" s="385"/>
      <c r="G10704" s="232"/>
    </row>
    <row r="10705" s="379" customFormat="1" customHeight="1" spans="6:7">
      <c r="F10705" s="385"/>
      <c r="G10705" s="232"/>
    </row>
    <row r="10706" s="379" customFormat="1" customHeight="1" spans="6:7">
      <c r="F10706" s="385"/>
      <c r="G10706" s="232"/>
    </row>
    <row r="10707" s="379" customFormat="1" customHeight="1" spans="6:7">
      <c r="F10707" s="385"/>
      <c r="G10707" s="232"/>
    </row>
    <row r="10708" s="379" customFormat="1" customHeight="1" spans="6:7">
      <c r="F10708" s="385"/>
      <c r="G10708" s="232"/>
    </row>
    <row r="10709" s="379" customFormat="1" customHeight="1" spans="6:7">
      <c r="F10709" s="385"/>
      <c r="G10709" s="232"/>
    </row>
    <row r="10710" s="379" customFormat="1" customHeight="1" spans="6:7">
      <c r="F10710" s="385"/>
      <c r="G10710" s="232"/>
    </row>
    <row r="10711" s="379" customFormat="1" customHeight="1" spans="6:7">
      <c r="F10711" s="385"/>
      <c r="G10711" s="232"/>
    </row>
    <row r="10712" s="379" customFormat="1" customHeight="1" spans="6:7">
      <c r="F10712" s="385"/>
      <c r="G10712" s="232"/>
    </row>
    <row r="10713" s="379" customFormat="1" customHeight="1" spans="6:7">
      <c r="F10713" s="385"/>
      <c r="G10713" s="232"/>
    </row>
    <row r="10714" s="379" customFormat="1" customHeight="1" spans="6:7">
      <c r="F10714" s="385"/>
      <c r="G10714" s="232"/>
    </row>
    <row r="10715" s="379" customFormat="1" customHeight="1" spans="6:7">
      <c r="F10715" s="385"/>
      <c r="G10715" s="232"/>
    </row>
    <row r="10716" s="379" customFormat="1" customHeight="1" spans="6:7">
      <c r="F10716" s="385"/>
      <c r="G10716" s="232"/>
    </row>
    <row r="10717" s="379" customFormat="1" customHeight="1" spans="6:7">
      <c r="F10717" s="385"/>
      <c r="G10717" s="232"/>
    </row>
    <row r="10718" s="379" customFormat="1" customHeight="1" spans="6:7">
      <c r="F10718" s="385"/>
      <c r="G10718" s="232"/>
    </row>
    <row r="10719" s="379" customFormat="1" customHeight="1" spans="6:7">
      <c r="F10719" s="385"/>
      <c r="G10719" s="232"/>
    </row>
    <row r="10720" s="379" customFormat="1" customHeight="1" spans="6:7">
      <c r="F10720" s="385"/>
      <c r="G10720" s="232"/>
    </row>
    <row r="10721" s="379" customFormat="1" customHeight="1" spans="6:7">
      <c r="F10721" s="385"/>
      <c r="G10721" s="232"/>
    </row>
    <row r="10722" s="379" customFormat="1" customHeight="1" spans="6:7">
      <c r="F10722" s="385"/>
      <c r="G10722" s="232"/>
    </row>
    <row r="10723" s="379" customFormat="1" customHeight="1" spans="6:7">
      <c r="F10723" s="385"/>
      <c r="G10723" s="232"/>
    </row>
    <row r="10724" s="379" customFormat="1" customHeight="1" spans="6:7">
      <c r="F10724" s="385"/>
      <c r="G10724" s="232"/>
    </row>
    <row r="10725" s="379" customFormat="1" customHeight="1" spans="6:7">
      <c r="F10725" s="385"/>
      <c r="G10725" s="232"/>
    </row>
    <row r="10726" s="379" customFormat="1" customHeight="1" spans="6:7">
      <c r="F10726" s="385"/>
      <c r="G10726" s="232"/>
    </row>
    <row r="10727" s="379" customFormat="1" customHeight="1" spans="6:7">
      <c r="F10727" s="385"/>
      <c r="G10727" s="232"/>
    </row>
    <row r="10728" s="379" customFormat="1" customHeight="1" spans="6:7">
      <c r="F10728" s="385"/>
      <c r="G10728" s="232"/>
    </row>
    <row r="10729" s="379" customFormat="1" customHeight="1" spans="6:7">
      <c r="F10729" s="385"/>
      <c r="G10729" s="232"/>
    </row>
    <row r="10730" s="379" customFormat="1" customHeight="1" spans="6:7">
      <c r="F10730" s="385"/>
      <c r="G10730" s="232"/>
    </row>
    <row r="10731" s="379" customFormat="1" customHeight="1" spans="6:7">
      <c r="F10731" s="385"/>
      <c r="G10731" s="232"/>
    </row>
    <row r="10732" s="379" customFormat="1" customHeight="1" spans="6:7">
      <c r="F10732" s="385"/>
      <c r="G10732" s="232"/>
    </row>
    <row r="10733" s="379" customFormat="1" customHeight="1" spans="6:7">
      <c r="F10733" s="385"/>
      <c r="G10733" s="232"/>
    </row>
    <row r="10734" s="379" customFormat="1" customHeight="1" spans="6:7">
      <c r="F10734" s="385"/>
      <c r="G10734" s="232"/>
    </row>
    <row r="10735" s="379" customFormat="1" customHeight="1" spans="6:7">
      <c r="F10735" s="385"/>
      <c r="G10735" s="232"/>
    </row>
    <row r="10736" s="379" customFormat="1" customHeight="1" spans="6:7">
      <c r="F10736" s="385"/>
      <c r="G10736" s="232"/>
    </row>
    <row r="10737" s="379" customFormat="1" customHeight="1" spans="6:7">
      <c r="F10737" s="385"/>
      <c r="G10737" s="232"/>
    </row>
    <row r="10738" s="379" customFormat="1" customHeight="1" spans="6:7">
      <c r="F10738" s="385"/>
      <c r="G10738" s="232"/>
    </row>
    <row r="10739" s="379" customFormat="1" customHeight="1" spans="6:7">
      <c r="F10739" s="385"/>
      <c r="G10739" s="232"/>
    </row>
    <row r="10740" s="379" customFormat="1" customHeight="1" spans="6:7">
      <c r="F10740" s="385"/>
      <c r="G10740" s="232"/>
    </row>
    <row r="10741" s="379" customFormat="1" customHeight="1" spans="6:7">
      <c r="F10741" s="385"/>
      <c r="G10741" s="232"/>
    </row>
    <row r="10742" s="379" customFormat="1" customHeight="1" spans="6:7">
      <c r="F10742" s="385"/>
      <c r="G10742" s="232"/>
    </row>
    <row r="10743" s="379" customFormat="1" customHeight="1" spans="6:7">
      <c r="F10743" s="385"/>
      <c r="G10743" s="232"/>
    </row>
    <row r="10744" s="379" customFormat="1" customHeight="1" spans="6:7">
      <c r="F10744" s="385"/>
      <c r="G10744" s="232"/>
    </row>
    <row r="10745" s="379" customFormat="1" customHeight="1" spans="6:7">
      <c r="F10745" s="385"/>
      <c r="G10745" s="232"/>
    </row>
    <row r="10746" s="379" customFormat="1" customHeight="1" spans="6:7">
      <c r="F10746" s="385"/>
      <c r="G10746" s="232"/>
    </row>
    <row r="10747" s="379" customFormat="1" customHeight="1" spans="6:7">
      <c r="F10747" s="385"/>
      <c r="G10747" s="232"/>
    </row>
    <row r="10748" s="379" customFormat="1" customHeight="1" spans="6:7">
      <c r="F10748" s="385"/>
      <c r="G10748" s="232"/>
    </row>
    <row r="10749" s="379" customFormat="1" customHeight="1" spans="6:7">
      <c r="F10749" s="385"/>
      <c r="G10749" s="232"/>
    </row>
    <row r="10750" s="379" customFormat="1" customHeight="1" spans="6:7">
      <c r="F10750" s="385"/>
      <c r="G10750" s="232"/>
    </row>
    <row r="10751" s="379" customFormat="1" customHeight="1" spans="6:7">
      <c r="F10751" s="385"/>
      <c r="G10751" s="232"/>
    </row>
    <row r="10752" s="379" customFormat="1" customHeight="1" spans="6:7">
      <c r="F10752" s="385"/>
      <c r="G10752" s="232"/>
    </row>
    <row r="10753" s="379" customFormat="1" customHeight="1" spans="6:7">
      <c r="F10753" s="385"/>
      <c r="G10753" s="232"/>
    </row>
    <row r="10754" s="379" customFormat="1" customHeight="1" spans="6:7">
      <c r="F10754" s="385"/>
      <c r="G10754" s="232"/>
    </row>
    <row r="10755" s="379" customFormat="1" customHeight="1" spans="6:7">
      <c r="F10755" s="385"/>
      <c r="G10755" s="232"/>
    </row>
    <row r="10756" s="379" customFormat="1" customHeight="1" spans="6:7">
      <c r="F10756" s="385"/>
      <c r="G10756" s="232"/>
    </row>
    <row r="10757" s="379" customFormat="1" customHeight="1" spans="6:7">
      <c r="F10757" s="385"/>
      <c r="G10757" s="232"/>
    </row>
    <row r="10758" s="379" customFormat="1" customHeight="1" spans="6:7">
      <c r="F10758" s="385"/>
      <c r="G10758" s="232"/>
    </row>
    <row r="10759" s="379" customFormat="1" customHeight="1" spans="6:7">
      <c r="F10759" s="385"/>
      <c r="G10759" s="232"/>
    </row>
    <row r="10760" s="379" customFormat="1" customHeight="1" spans="6:7">
      <c r="F10760" s="385"/>
      <c r="G10760" s="232"/>
    </row>
    <row r="10761" s="379" customFormat="1" customHeight="1" spans="6:7">
      <c r="F10761" s="385"/>
      <c r="G10761" s="232"/>
    </row>
    <row r="10762" s="379" customFormat="1" customHeight="1" spans="6:7">
      <c r="F10762" s="385"/>
      <c r="G10762" s="232"/>
    </row>
    <row r="10763" s="379" customFormat="1" customHeight="1" spans="6:7">
      <c r="F10763" s="385"/>
      <c r="G10763" s="232"/>
    </row>
    <row r="10764" s="379" customFormat="1" customHeight="1" spans="6:7">
      <c r="F10764" s="385"/>
      <c r="G10764" s="232"/>
    </row>
    <row r="10765" s="379" customFormat="1" customHeight="1" spans="6:7">
      <c r="F10765" s="385"/>
      <c r="G10765" s="232"/>
    </row>
    <row r="10766" s="379" customFormat="1" customHeight="1" spans="6:7">
      <c r="F10766" s="385"/>
      <c r="G10766" s="232"/>
    </row>
    <row r="10767" s="379" customFormat="1" customHeight="1" spans="6:7">
      <c r="F10767" s="385"/>
      <c r="G10767" s="232"/>
    </row>
    <row r="10768" s="379" customFormat="1" customHeight="1" spans="6:7">
      <c r="F10768" s="385"/>
      <c r="G10768" s="232"/>
    </row>
    <row r="10769" s="379" customFormat="1" customHeight="1" spans="6:7">
      <c r="F10769" s="385"/>
      <c r="G10769" s="232"/>
    </row>
    <row r="10770" s="379" customFormat="1" customHeight="1" spans="6:7">
      <c r="F10770" s="385"/>
      <c r="G10770" s="232"/>
    </row>
    <row r="10771" s="379" customFormat="1" customHeight="1" spans="6:7">
      <c r="F10771" s="385"/>
      <c r="G10771" s="232"/>
    </row>
    <row r="10772" s="379" customFormat="1" customHeight="1" spans="6:7">
      <c r="F10772" s="385"/>
      <c r="G10772" s="232"/>
    </row>
    <row r="10773" s="379" customFormat="1" customHeight="1" spans="6:7">
      <c r="F10773" s="385"/>
      <c r="G10773" s="232"/>
    </row>
    <row r="10774" s="379" customFormat="1" customHeight="1" spans="6:7">
      <c r="F10774" s="385"/>
      <c r="G10774" s="232"/>
    </row>
    <row r="10775" s="379" customFormat="1" customHeight="1" spans="6:7">
      <c r="F10775" s="385"/>
      <c r="G10775" s="232"/>
    </row>
    <row r="10776" s="379" customFormat="1" customHeight="1" spans="6:7">
      <c r="F10776" s="385"/>
      <c r="G10776" s="232"/>
    </row>
    <row r="10777" s="379" customFormat="1" customHeight="1" spans="6:7">
      <c r="F10777" s="385"/>
      <c r="G10777" s="232"/>
    </row>
    <row r="10778" s="379" customFormat="1" customHeight="1" spans="6:7">
      <c r="F10778" s="385"/>
      <c r="G10778" s="232"/>
    </row>
    <row r="10779" s="379" customFormat="1" customHeight="1" spans="6:7">
      <c r="F10779" s="385"/>
      <c r="G10779" s="232"/>
    </row>
    <row r="10780" s="379" customFormat="1" customHeight="1" spans="6:7">
      <c r="F10780" s="385"/>
      <c r="G10780" s="232"/>
    </row>
    <row r="10781" s="379" customFormat="1" customHeight="1" spans="6:7">
      <c r="F10781" s="385"/>
      <c r="G10781" s="232"/>
    </row>
    <row r="10782" s="379" customFormat="1" customHeight="1" spans="6:7">
      <c r="F10782" s="385"/>
      <c r="G10782" s="232"/>
    </row>
    <row r="10783" s="379" customFormat="1" customHeight="1" spans="6:7">
      <c r="F10783" s="385"/>
      <c r="G10783" s="232"/>
    </row>
    <row r="10784" s="379" customFormat="1" customHeight="1" spans="6:7">
      <c r="F10784" s="385"/>
      <c r="G10784" s="232"/>
    </row>
    <row r="10785" s="379" customFormat="1" customHeight="1" spans="6:7">
      <c r="F10785" s="385"/>
      <c r="G10785" s="232"/>
    </row>
    <row r="10786" s="379" customFormat="1" customHeight="1" spans="6:7">
      <c r="F10786" s="385"/>
      <c r="G10786" s="232"/>
    </row>
    <row r="10787" s="379" customFormat="1" customHeight="1" spans="6:7">
      <c r="F10787" s="385"/>
      <c r="G10787" s="232"/>
    </row>
    <row r="10788" s="379" customFormat="1" customHeight="1" spans="6:7">
      <c r="F10788" s="385"/>
      <c r="G10788" s="232"/>
    </row>
    <row r="10789" s="379" customFormat="1" customHeight="1" spans="6:7">
      <c r="F10789" s="385"/>
      <c r="G10789" s="232"/>
    </row>
    <row r="10790" s="379" customFormat="1" customHeight="1" spans="6:7">
      <c r="F10790" s="385"/>
      <c r="G10790" s="232"/>
    </row>
    <row r="10791" s="379" customFormat="1" customHeight="1" spans="6:7">
      <c r="F10791" s="385"/>
      <c r="G10791" s="232"/>
    </row>
    <row r="10792" s="379" customFormat="1" customHeight="1" spans="6:7">
      <c r="F10792" s="385"/>
      <c r="G10792" s="232"/>
    </row>
    <row r="10793" s="379" customFormat="1" customHeight="1" spans="6:7">
      <c r="F10793" s="385"/>
      <c r="G10793" s="232"/>
    </row>
    <row r="10794" s="379" customFormat="1" customHeight="1" spans="6:7">
      <c r="F10794" s="385"/>
      <c r="G10794" s="232"/>
    </row>
    <row r="10795" s="379" customFormat="1" customHeight="1" spans="6:7">
      <c r="F10795" s="385"/>
      <c r="G10795" s="232"/>
    </row>
    <row r="10796" s="379" customFormat="1" customHeight="1" spans="6:7">
      <c r="F10796" s="385"/>
      <c r="G10796" s="232"/>
    </row>
    <row r="10797" s="379" customFormat="1" customHeight="1" spans="6:7">
      <c r="F10797" s="385"/>
      <c r="G10797" s="232"/>
    </row>
    <row r="10798" s="379" customFormat="1" customHeight="1" spans="6:7">
      <c r="F10798" s="385"/>
      <c r="G10798" s="232"/>
    </row>
    <row r="10799" s="379" customFormat="1" customHeight="1" spans="6:7">
      <c r="F10799" s="385"/>
      <c r="G10799" s="232"/>
    </row>
    <row r="10800" s="379" customFormat="1" customHeight="1" spans="6:7">
      <c r="F10800" s="385"/>
      <c r="G10800" s="232"/>
    </row>
    <row r="10801" s="379" customFormat="1" customHeight="1" spans="6:7">
      <c r="F10801" s="385"/>
      <c r="G10801" s="232"/>
    </row>
    <row r="10802" s="379" customFormat="1" customHeight="1" spans="6:7">
      <c r="F10802" s="385"/>
      <c r="G10802" s="232"/>
    </row>
    <row r="10803" s="379" customFormat="1" customHeight="1" spans="6:7">
      <c r="F10803" s="385"/>
      <c r="G10803" s="232"/>
    </row>
    <row r="10804" s="379" customFormat="1" customHeight="1" spans="6:7">
      <c r="F10804" s="385"/>
      <c r="G10804" s="232"/>
    </row>
    <row r="10805" s="379" customFormat="1" customHeight="1" spans="6:7">
      <c r="F10805" s="385"/>
      <c r="G10805" s="232"/>
    </row>
    <row r="10806" s="379" customFormat="1" customHeight="1" spans="6:7">
      <c r="F10806" s="385"/>
      <c r="G10806" s="232"/>
    </row>
    <row r="10807" s="379" customFormat="1" customHeight="1" spans="6:7">
      <c r="F10807" s="385"/>
      <c r="G10807" s="232"/>
    </row>
    <row r="10808" s="379" customFormat="1" customHeight="1" spans="6:7">
      <c r="F10808" s="385"/>
      <c r="G10808" s="232"/>
    </row>
    <row r="10809" s="379" customFormat="1" customHeight="1" spans="6:7">
      <c r="F10809" s="385"/>
      <c r="G10809" s="232"/>
    </row>
    <row r="10810" s="379" customFormat="1" customHeight="1" spans="6:7">
      <c r="F10810" s="385"/>
      <c r="G10810" s="232"/>
    </row>
    <row r="10811" s="379" customFormat="1" customHeight="1" spans="6:7">
      <c r="F10811" s="385"/>
      <c r="G10811" s="232"/>
    </row>
    <row r="10812" s="379" customFormat="1" customHeight="1" spans="6:7">
      <c r="F10812" s="385"/>
      <c r="G10812" s="232"/>
    </row>
    <row r="10813" s="379" customFormat="1" customHeight="1" spans="6:7">
      <c r="F10813" s="385"/>
      <c r="G10813" s="232"/>
    </row>
    <row r="10814" s="379" customFormat="1" customHeight="1" spans="6:7">
      <c r="F10814" s="385"/>
      <c r="G10814" s="232"/>
    </row>
    <row r="10815" s="379" customFormat="1" customHeight="1" spans="6:7">
      <c r="F10815" s="385"/>
      <c r="G10815" s="232"/>
    </row>
    <row r="10816" s="379" customFormat="1" customHeight="1" spans="6:7">
      <c r="F10816" s="385"/>
      <c r="G10816" s="232"/>
    </row>
    <row r="10817" s="379" customFormat="1" customHeight="1" spans="6:7">
      <c r="F10817" s="385"/>
      <c r="G10817" s="232"/>
    </row>
    <row r="10818" s="379" customFormat="1" customHeight="1" spans="6:7">
      <c r="F10818" s="385"/>
      <c r="G10818" s="232"/>
    </row>
    <row r="10819" s="379" customFormat="1" customHeight="1" spans="6:7">
      <c r="F10819" s="385"/>
      <c r="G10819" s="232"/>
    </row>
    <row r="10820" s="379" customFormat="1" customHeight="1" spans="6:7">
      <c r="F10820" s="385"/>
      <c r="G10820" s="232"/>
    </row>
    <row r="10821" s="379" customFormat="1" customHeight="1" spans="6:7">
      <c r="F10821" s="385"/>
      <c r="G10821" s="232"/>
    </row>
    <row r="10822" s="379" customFormat="1" customHeight="1" spans="6:7">
      <c r="F10822" s="385"/>
      <c r="G10822" s="232"/>
    </row>
    <row r="10823" s="379" customFormat="1" customHeight="1" spans="6:7">
      <c r="F10823" s="385"/>
      <c r="G10823" s="232"/>
    </row>
    <row r="10824" s="379" customFormat="1" customHeight="1" spans="6:7">
      <c r="F10824" s="385"/>
      <c r="G10824" s="232"/>
    </row>
    <row r="10825" s="379" customFormat="1" customHeight="1" spans="6:7">
      <c r="F10825" s="385"/>
      <c r="G10825" s="232"/>
    </row>
    <row r="10826" s="379" customFormat="1" customHeight="1" spans="6:7">
      <c r="F10826" s="385"/>
      <c r="G10826" s="232"/>
    </row>
    <row r="10827" s="379" customFormat="1" customHeight="1" spans="6:7">
      <c r="F10827" s="385"/>
      <c r="G10827" s="232"/>
    </row>
    <row r="10828" s="379" customFormat="1" customHeight="1" spans="6:7">
      <c r="F10828" s="385"/>
      <c r="G10828" s="232"/>
    </row>
    <row r="10829" s="379" customFormat="1" customHeight="1" spans="6:7">
      <c r="F10829" s="385"/>
      <c r="G10829" s="232"/>
    </row>
    <row r="10830" s="379" customFormat="1" customHeight="1" spans="6:7">
      <c r="F10830" s="385"/>
      <c r="G10830" s="232"/>
    </row>
    <row r="10831" s="379" customFormat="1" customHeight="1" spans="6:7">
      <c r="F10831" s="385"/>
      <c r="G10831" s="232"/>
    </row>
    <row r="10832" s="379" customFormat="1" customHeight="1" spans="6:7">
      <c r="F10832" s="385"/>
      <c r="G10832" s="232"/>
    </row>
    <row r="10833" s="379" customFormat="1" customHeight="1" spans="6:7">
      <c r="F10833" s="385"/>
      <c r="G10833" s="232"/>
    </row>
    <row r="10834" s="379" customFormat="1" customHeight="1" spans="6:7">
      <c r="F10834" s="385"/>
      <c r="G10834" s="232"/>
    </row>
    <row r="10835" s="379" customFormat="1" customHeight="1" spans="6:7">
      <c r="F10835" s="385"/>
      <c r="G10835" s="232"/>
    </row>
    <row r="10836" s="379" customFormat="1" customHeight="1" spans="6:7">
      <c r="F10836" s="385"/>
      <c r="G10836" s="232"/>
    </row>
    <row r="10837" s="379" customFormat="1" customHeight="1" spans="6:7">
      <c r="F10837" s="385"/>
      <c r="G10837" s="232"/>
    </row>
    <row r="10838" s="379" customFormat="1" customHeight="1" spans="6:7">
      <c r="F10838" s="385"/>
      <c r="G10838" s="232"/>
    </row>
    <row r="10839" s="379" customFormat="1" customHeight="1" spans="6:7">
      <c r="F10839" s="385"/>
      <c r="G10839" s="232"/>
    </row>
    <row r="10840" s="379" customFormat="1" customHeight="1" spans="6:7">
      <c r="F10840" s="385"/>
      <c r="G10840" s="232"/>
    </row>
    <row r="10841" s="379" customFormat="1" customHeight="1" spans="6:7">
      <c r="F10841" s="385"/>
      <c r="G10841" s="232"/>
    </row>
    <row r="10842" s="379" customFormat="1" customHeight="1" spans="6:7">
      <c r="F10842" s="385"/>
      <c r="G10842" s="232"/>
    </row>
    <row r="10843" s="379" customFormat="1" customHeight="1" spans="6:7">
      <c r="F10843" s="385"/>
      <c r="G10843" s="232"/>
    </row>
    <row r="10844" s="379" customFormat="1" customHeight="1" spans="6:7">
      <c r="F10844" s="385"/>
      <c r="G10844" s="232"/>
    </row>
    <row r="10845" s="379" customFormat="1" customHeight="1" spans="6:7">
      <c r="F10845" s="385"/>
      <c r="G10845" s="232"/>
    </row>
    <row r="10846" s="379" customFormat="1" customHeight="1" spans="6:7">
      <c r="F10846" s="385"/>
      <c r="G10846" s="232"/>
    </row>
    <row r="10847" s="379" customFormat="1" customHeight="1" spans="6:7">
      <c r="F10847" s="385"/>
      <c r="G10847" s="232"/>
    </row>
    <row r="10848" s="379" customFormat="1" customHeight="1" spans="6:7">
      <c r="F10848" s="385"/>
      <c r="G10848" s="232"/>
    </row>
    <row r="10849" s="379" customFormat="1" customHeight="1" spans="6:7">
      <c r="F10849" s="385"/>
      <c r="G10849" s="232"/>
    </row>
    <row r="10850" s="379" customFormat="1" customHeight="1" spans="6:7">
      <c r="F10850" s="385"/>
      <c r="G10850" s="232"/>
    </row>
    <row r="10851" s="379" customFormat="1" customHeight="1" spans="6:7">
      <c r="F10851" s="385"/>
      <c r="G10851" s="232"/>
    </row>
    <row r="10852" s="379" customFormat="1" customHeight="1" spans="6:7">
      <c r="F10852" s="385"/>
      <c r="G10852" s="232"/>
    </row>
    <row r="10853" s="379" customFormat="1" customHeight="1" spans="6:7">
      <c r="F10853" s="385"/>
      <c r="G10853" s="232"/>
    </row>
    <row r="10854" s="379" customFormat="1" customHeight="1" spans="6:7">
      <c r="F10854" s="385"/>
      <c r="G10854" s="232"/>
    </row>
    <row r="10855" s="379" customFormat="1" customHeight="1" spans="6:7">
      <c r="F10855" s="385"/>
      <c r="G10855" s="232"/>
    </row>
    <row r="10856" s="379" customFormat="1" customHeight="1" spans="6:7">
      <c r="F10856" s="385"/>
      <c r="G10856" s="232"/>
    </row>
    <row r="10857" s="379" customFormat="1" customHeight="1" spans="6:7">
      <c r="F10857" s="385"/>
      <c r="G10857" s="232"/>
    </row>
    <row r="10858" s="379" customFormat="1" customHeight="1" spans="6:7">
      <c r="F10858" s="385"/>
      <c r="G10858" s="232"/>
    </row>
    <row r="10859" s="379" customFormat="1" customHeight="1" spans="6:7">
      <c r="F10859" s="385"/>
      <c r="G10859" s="232"/>
    </row>
    <row r="10860" s="379" customFormat="1" customHeight="1" spans="6:7">
      <c r="F10860" s="385"/>
      <c r="G10860" s="232"/>
    </row>
    <row r="10861" s="379" customFormat="1" customHeight="1" spans="6:7">
      <c r="F10861" s="385"/>
      <c r="G10861" s="232"/>
    </row>
    <row r="10862" s="379" customFormat="1" customHeight="1" spans="6:7">
      <c r="F10862" s="385"/>
      <c r="G10862" s="232"/>
    </row>
    <row r="10863" s="379" customFormat="1" customHeight="1" spans="6:7">
      <c r="F10863" s="385"/>
      <c r="G10863" s="232"/>
    </row>
    <row r="10864" s="379" customFormat="1" customHeight="1" spans="6:7">
      <c r="F10864" s="385"/>
      <c r="G10864" s="232"/>
    </row>
    <row r="10865" s="379" customFormat="1" customHeight="1" spans="6:7">
      <c r="F10865" s="385"/>
      <c r="G10865" s="232"/>
    </row>
    <row r="10866" s="379" customFormat="1" customHeight="1" spans="6:7">
      <c r="F10866" s="385"/>
      <c r="G10866" s="232"/>
    </row>
    <row r="10867" s="379" customFormat="1" customHeight="1" spans="6:7">
      <c r="F10867" s="385"/>
      <c r="G10867" s="232"/>
    </row>
    <row r="10868" s="379" customFormat="1" customHeight="1" spans="6:7">
      <c r="F10868" s="385"/>
      <c r="G10868" s="232"/>
    </row>
    <row r="10869" s="379" customFormat="1" customHeight="1" spans="6:7">
      <c r="F10869" s="385"/>
      <c r="G10869" s="232"/>
    </row>
    <row r="10870" s="379" customFormat="1" customHeight="1" spans="6:7">
      <c r="F10870" s="385"/>
      <c r="G10870" s="232"/>
    </row>
    <row r="10871" s="379" customFormat="1" customHeight="1" spans="6:7">
      <c r="F10871" s="385"/>
      <c r="G10871" s="232"/>
    </row>
    <row r="10872" s="379" customFormat="1" customHeight="1" spans="6:7">
      <c r="F10872" s="385"/>
      <c r="G10872" s="232"/>
    </row>
    <row r="10873" s="379" customFormat="1" customHeight="1" spans="6:7">
      <c r="F10873" s="385"/>
      <c r="G10873" s="232"/>
    </row>
    <row r="10874" s="379" customFormat="1" customHeight="1" spans="6:7">
      <c r="F10874" s="385"/>
      <c r="G10874" s="232"/>
    </row>
    <row r="10875" s="379" customFormat="1" customHeight="1" spans="6:7">
      <c r="F10875" s="385"/>
      <c r="G10875" s="232"/>
    </row>
    <row r="10876" s="379" customFormat="1" customHeight="1" spans="6:7">
      <c r="F10876" s="385"/>
      <c r="G10876" s="232"/>
    </row>
    <row r="10877" s="379" customFormat="1" customHeight="1" spans="6:7">
      <c r="F10877" s="385"/>
      <c r="G10877" s="232"/>
    </row>
    <row r="10878" s="379" customFormat="1" customHeight="1" spans="6:7">
      <c r="F10878" s="385"/>
      <c r="G10878" s="232"/>
    </row>
    <row r="10879" s="379" customFormat="1" customHeight="1" spans="6:7">
      <c r="F10879" s="385"/>
      <c r="G10879" s="232"/>
    </row>
    <row r="10880" s="379" customFormat="1" customHeight="1" spans="6:7">
      <c r="F10880" s="385"/>
      <c r="G10880" s="232"/>
    </row>
    <row r="10881" s="379" customFormat="1" customHeight="1" spans="6:7">
      <c r="F10881" s="385"/>
      <c r="G10881" s="232"/>
    </row>
    <row r="10882" s="379" customFormat="1" customHeight="1" spans="6:7">
      <c r="F10882" s="385"/>
      <c r="G10882" s="232"/>
    </row>
    <row r="10883" s="379" customFormat="1" customHeight="1" spans="6:7">
      <c r="F10883" s="385"/>
      <c r="G10883" s="232"/>
    </row>
    <row r="10884" s="379" customFormat="1" customHeight="1" spans="6:7">
      <c r="F10884" s="385"/>
      <c r="G10884" s="232"/>
    </row>
    <row r="10885" s="379" customFormat="1" customHeight="1" spans="6:7">
      <c r="F10885" s="385"/>
      <c r="G10885" s="232"/>
    </row>
    <row r="10886" s="379" customFormat="1" customHeight="1" spans="6:7">
      <c r="F10886" s="385"/>
      <c r="G10886" s="232"/>
    </row>
    <row r="10887" s="379" customFormat="1" customHeight="1" spans="6:7">
      <c r="F10887" s="385"/>
      <c r="G10887" s="232"/>
    </row>
    <row r="10888" s="379" customFormat="1" customHeight="1" spans="6:7">
      <c r="F10888" s="385"/>
      <c r="G10888" s="232"/>
    </row>
    <row r="10889" s="379" customFormat="1" customHeight="1" spans="6:7">
      <c r="F10889" s="385"/>
      <c r="G10889" s="232"/>
    </row>
    <row r="10890" s="379" customFormat="1" customHeight="1" spans="6:7">
      <c r="F10890" s="385"/>
      <c r="G10890" s="232"/>
    </row>
    <row r="10891" s="379" customFormat="1" customHeight="1" spans="6:7">
      <c r="F10891" s="385"/>
      <c r="G10891" s="232"/>
    </row>
    <row r="10892" s="379" customFormat="1" customHeight="1" spans="6:7">
      <c r="F10892" s="385"/>
      <c r="G10892" s="232"/>
    </row>
    <row r="10893" s="379" customFormat="1" customHeight="1" spans="6:7">
      <c r="F10893" s="385"/>
      <c r="G10893" s="232"/>
    </row>
    <row r="10894" s="379" customFormat="1" customHeight="1" spans="6:7">
      <c r="F10894" s="385"/>
      <c r="G10894" s="232"/>
    </row>
    <row r="10895" s="379" customFormat="1" customHeight="1" spans="6:7">
      <c r="F10895" s="385"/>
      <c r="G10895" s="232"/>
    </row>
    <row r="10896" s="379" customFormat="1" customHeight="1" spans="6:7">
      <c r="F10896" s="385"/>
      <c r="G10896" s="232"/>
    </row>
    <row r="10897" s="379" customFormat="1" customHeight="1" spans="6:7">
      <c r="F10897" s="385"/>
      <c r="G10897" s="232"/>
    </row>
    <row r="10898" s="379" customFormat="1" customHeight="1" spans="6:7">
      <c r="F10898" s="385"/>
      <c r="G10898" s="232"/>
    </row>
    <row r="10899" s="379" customFormat="1" customHeight="1" spans="6:7">
      <c r="F10899" s="385"/>
      <c r="G10899" s="232"/>
    </row>
    <row r="10900" s="379" customFormat="1" customHeight="1" spans="6:7">
      <c r="F10900" s="385"/>
      <c r="G10900" s="232"/>
    </row>
    <row r="10901" s="379" customFormat="1" customHeight="1" spans="6:7">
      <c r="F10901" s="385"/>
      <c r="G10901" s="232"/>
    </row>
    <row r="10902" s="379" customFormat="1" customHeight="1" spans="6:7">
      <c r="F10902" s="385"/>
      <c r="G10902" s="232"/>
    </row>
    <row r="10903" s="379" customFormat="1" customHeight="1" spans="6:7">
      <c r="F10903" s="385"/>
      <c r="G10903" s="232"/>
    </row>
    <row r="10904" s="379" customFormat="1" customHeight="1" spans="6:7">
      <c r="F10904" s="385"/>
      <c r="G10904" s="232"/>
    </row>
    <row r="10905" s="379" customFormat="1" customHeight="1" spans="6:7">
      <c r="F10905" s="385"/>
      <c r="G10905" s="232"/>
    </row>
    <row r="10906" s="379" customFormat="1" customHeight="1" spans="6:7">
      <c r="F10906" s="385"/>
      <c r="G10906" s="232"/>
    </row>
    <row r="10907" s="379" customFormat="1" customHeight="1" spans="6:7">
      <c r="F10907" s="385"/>
      <c r="G10907" s="232"/>
    </row>
    <row r="10908" s="379" customFormat="1" customHeight="1" spans="6:7">
      <c r="F10908" s="385"/>
      <c r="G10908" s="232"/>
    </row>
    <row r="10909" s="379" customFormat="1" customHeight="1" spans="6:7">
      <c r="F10909" s="385"/>
      <c r="G10909" s="232"/>
    </row>
    <row r="10910" s="379" customFormat="1" customHeight="1" spans="6:7">
      <c r="F10910" s="385"/>
      <c r="G10910" s="232"/>
    </row>
    <row r="10911" s="379" customFormat="1" customHeight="1" spans="6:7">
      <c r="F10911" s="385"/>
      <c r="G10911" s="232"/>
    </row>
    <row r="10912" s="379" customFormat="1" customHeight="1" spans="6:7">
      <c r="F10912" s="385"/>
      <c r="G10912" s="232"/>
    </row>
    <row r="10913" s="379" customFormat="1" customHeight="1" spans="6:7">
      <c r="F10913" s="385"/>
      <c r="G10913" s="232"/>
    </row>
    <row r="10914" s="379" customFormat="1" customHeight="1" spans="6:7">
      <c r="F10914" s="385"/>
      <c r="G10914" s="232"/>
    </row>
    <row r="10915" s="379" customFormat="1" customHeight="1" spans="6:7">
      <c r="F10915" s="385"/>
      <c r="G10915" s="232"/>
    </row>
    <row r="10916" s="379" customFormat="1" customHeight="1" spans="6:7">
      <c r="F10916" s="385"/>
      <c r="G10916" s="232"/>
    </row>
    <row r="10917" s="379" customFormat="1" customHeight="1" spans="6:7">
      <c r="F10917" s="385"/>
      <c r="G10917" s="232"/>
    </row>
    <row r="10918" s="379" customFormat="1" customHeight="1" spans="6:7">
      <c r="F10918" s="385"/>
      <c r="G10918" s="232"/>
    </row>
    <row r="10919" s="379" customFormat="1" customHeight="1" spans="6:7">
      <c r="F10919" s="385"/>
      <c r="G10919" s="232"/>
    </row>
    <row r="10920" s="379" customFormat="1" customHeight="1" spans="6:7">
      <c r="F10920" s="385"/>
      <c r="G10920" s="232"/>
    </row>
    <row r="10921" s="379" customFormat="1" customHeight="1" spans="6:7">
      <c r="F10921" s="385"/>
      <c r="G10921" s="232"/>
    </row>
    <row r="10922" s="379" customFormat="1" customHeight="1" spans="6:7">
      <c r="F10922" s="385"/>
      <c r="G10922" s="232"/>
    </row>
    <row r="10923" s="379" customFormat="1" customHeight="1" spans="6:7">
      <c r="F10923" s="385"/>
      <c r="G10923" s="232"/>
    </row>
    <row r="10924" s="379" customFormat="1" customHeight="1" spans="6:7">
      <c r="F10924" s="385"/>
      <c r="G10924" s="232"/>
    </row>
    <row r="10925" s="379" customFormat="1" customHeight="1" spans="6:7">
      <c r="F10925" s="385"/>
      <c r="G10925" s="232"/>
    </row>
    <row r="10926" s="379" customFormat="1" customHeight="1" spans="6:7">
      <c r="F10926" s="385"/>
      <c r="G10926" s="232"/>
    </row>
    <row r="10927" s="379" customFormat="1" customHeight="1" spans="6:7">
      <c r="F10927" s="385"/>
      <c r="G10927" s="232"/>
    </row>
    <row r="10928" s="379" customFormat="1" customHeight="1" spans="6:7">
      <c r="F10928" s="385"/>
      <c r="G10928" s="232"/>
    </row>
    <row r="10929" s="379" customFormat="1" customHeight="1" spans="6:7">
      <c r="F10929" s="385"/>
      <c r="G10929" s="232"/>
    </row>
    <row r="10930" s="379" customFormat="1" customHeight="1" spans="6:7">
      <c r="F10930" s="385"/>
      <c r="G10930" s="232"/>
    </row>
    <row r="10931" s="379" customFormat="1" customHeight="1" spans="6:7">
      <c r="F10931" s="385"/>
      <c r="G10931" s="232"/>
    </row>
    <row r="10932" s="379" customFormat="1" customHeight="1" spans="6:7">
      <c r="F10932" s="385"/>
      <c r="G10932" s="232"/>
    </row>
    <row r="10933" s="379" customFormat="1" customHeight="1" spans="6:7">
      <c r="F10933" s="385"/>
      <c r="G10933" s="232"/>
    </row>
    <row r="10934" s="379" customFormat="1" customHeight="1" spans="6:7">
      <c r="F10934" s="385"/>
      <c r="G10934" s="232"/>
    </row>
    <row r="10935" s="379" customFormat="1" customHeight="1" spans="6:7">
      <c r="F10935" s="385"/>
      <c r="G10935" s="232"/>
    </row>
    <row r="10936" s="379" customFormat="1" customHeight="1" spans="6:7">
      <c r="F10936" s="385"/>
      <c r="G10936" s="232"/>
    </row>
    <row r="10937" s="379" customFormat="1" customHeight="1" spans="6:7">
      <c r="F10937" s="385"/>
      <c r="G10937" s="232"/>
    </row>
    <row r="10938" s="379" customFormat="1" customHeight="1" spans="6:7">
      <c r="F10938" s="385"/>
      <c r="G10938" s="232"/>
    </row>
    <row r="10939" s="379" customFormat="1" customHeight="1" spans="6:7">
      <c r="F10939" s="385"/>
      <c r="G10939" s="232"/>
    </row>
    <row r="10940" s="379" customFormat="1" customHeight="1" spans="6:7">
      <c r="F10940" s="385"/>
      <c r="G10940" s="232"/>
    </row>
    <row r="10941" s="379" customFormat="1" customHeight="1" spans="6:7">
      <c r="F10941" s="385"/>
      <c r="G10941" s="232"/>
    </row>
    <row r="10942" s="379" customFormat="1" customHeight="1" spans="6:7">
      <c r="F10942" s="385"/>
      <c r="G10942" s="232"/>
    </row>
    <row r="10943" s="379" customFormat="1" customHeight="1" spans="6:7">
      <c r="F10943" s="385"/>
      <c r="G10943" s="232"/>
    </row>
    <row r="10944" s="379" customFormat="1" customHeight="1" spans="6:7">
      <c r="F10944" s="385"/>
      <c r="G10944" s="232"/>
    </row>
    <row r="10945" s="379" customFormat="1" customHeight="1" spans="6:7">
      <c r="F10945" s="385"/>
      <c r="G10945" s="232"/>
    </row>
    <row r="10946" s="379" customFormat="1" customHeight="1" spans="6:7">
      <c r="F10946" s="385"/>
      <c r="G10946" s="232"/>
    </row>
    <row r="10947" s="379" customFormat="1" customHeight="1" spans="6:7">
      <c r="F10947" s="385"/>
      <c r="G10947" s="232"/>
    </row>
    <row r="10948" s="379" customFormat="1" customHeight="1" spans="6:7">
      <c r="F10948" s="385"/>
      <c r="G10948" s="232"/>
    </row>
    <row r="10949" s="379" customFormat="1" customHeight="1" spans="6:7">
      <c r="F10949" s="385"/>
      <c r="G10949" s="232"/>
    </row>
    <row r="10950" s="379" customFormat="1" customHeight="1" spans="6:7">
      <c r="F10950" s="385"/>
      <c r="G10950" s="232"/>
    </row>
    <row r="10951" s="379" customFormat="1" customHeight="1" spans="6:7">
      <c r="F10951" s="385"/>
      <c r="G10951" s="232"/>
    </row>
    <row r="10952" s="379" customFormat="1" customHeight="1" spans="6:7">
      <c r="F10952" s="385"/>
      <c r="G10952" s="232"/>
    </row>
    <row r="10953" s="379" customFormat="1" customHeight="1" spans="6:7">
      <c r="F10953" s="385"/>
      <c r="G10953" s="232"/>
    </row>
    <row r="10954" s="379" customFormat="1" customHeight="1" spans="6:7">
      <c r="F10954" s="385"/>
      <c r="G10954" s="232"/>
    </row>
    <row r="10955" s="379" customFormat="1" customHeight="1" spans="6:7">
      <c r="F10955" s="385"/>
      <c r="G10955" s="232"/>
    </row>
    <row r="10956" s="379" customFormat="1" customHeight="1" spans="6:7">
      <c r="F10956" s="385"/>
      <c r="G10956" s="232"/>
    </row>
    <row r="10957" s="379" customFormat="1" customHeight="1" spans="6:7">
      <c r="F10957" s="385"/>
      <c r="G10957" s="232"/>
    </row>
    <row r="10958" s="379" customFormat="1" customHeight="1" spans="6:7">
      <c r="F10958" s="385"/>
      <c r="G10958" s="232"/>
    </row>
    <row r="10959" s="379" customFormat="1" customHeight="1" spans="6:7">
      <c r="F10959" s="385"/>
      <c r="G10959" s="232"/>
    </row>
    <row r="10960" s="379" customFormat="1" customHeight="1" spans="6:7">
      <c r="F10960" s="385"/>
      <c r="G10960" s="232"/>
    </row>
    <row r="10961" s="379" customFormat="1" customHeight="1" spans="6:7">
      <c r="F10961" s="385"/>
      <c r="G10961" s="232"/>
    </row>
    <row r="10962" s="379" customFormat="1" customHeight="1" spans="6:7">
      <c r="F10962" s="385"/>
      <c r="G10962" s="232"/>
    </row>
    <row r="10963" s="379" customFormat="1" customHeight="1" spans="6:7">
      <c r="F10963" s="385"/>
      <c r="G10963" s="232"/>
    </row>
    <row r="10964" s="379" customFormat="1" customHeight="1" spans="6:7">
      <c r="F10964" s="385"/>
      <c r="G10964" s="232"/>
    </row>
    <row r="10965" s="379" customFormat="1" customHeight="1" spans="6:7">
      <c r="F10965" s="385"/>
      <c r="G10965" s="232"/>
    </row>
    <row r="10966" s="379" customFormat="1" customHeight="1" spans="6:7">
      <c r="F10966" s="385"/>
      <c r="G10966" s="232"/>
    </row>
    <row r="10967" s="379" customFormat="1" customHeight="1" spans="6:7">
      <c r="F10967" s="385"/>
      <c r="G10967" s="232"/>
    </row>
    <row r="10968" s="379" customFormat="1" customHeight="1" spans="6:7">
      <c r="F10968" s="385"/>
      <c r="G10968" s="232"/>
    </row>
    <row r="10969" s="379" customFormat="1" customHeight="1" spans="6:7">
      <c r="F10969" s="385"/>
      <c r="G10969" s="232"/>
    </row>
    <row r="10970" s="379" customFormat="1" customHeight="1" spans="6:7">
      <c r="F10970" s="385"/>
      <c r="G10970" s="232"/>
    </row>
    <row r="10971" s="379" customFormat="1" customHeight="1" spans="6:7">
      <c r="F10971" s="385"/>
      <c r="G10971" s="232"/>
    </row>
    <row r="10972" s="379" customFormat="1" customHeight="1" spans="6:7">
      <c r="F10972" s="385"/>
      <c r="G10972" s="232"/>
    </row>
    <row r="10973" s="379" customFormat="1" customHeight="1" spans="6:7">
      <c r="F10973" s="385"/>
      <c r="G10973" s="232"/>
    </row>
    <row r="10974" s="379" customFormat="1" customHeight="1" spans="6:7">
      <c r="F10974" s="385"/>
      <c r="G10974" s="232"/>
    </row>
    <row r="10975" s="379" customFormat="1" customHeight="1" spans="6:7">
      <c r="F10975" s="385"/>
      <c r="G10975" s="232"/>
    </row>
    <row r="10976" s="379" customFormat="1" customHeight="1" spans="6:7">
      <c r="F10976" s="385"/>
      <c r="G10976" s="232"/>
    </row>
    <row r="10977" s="379" customFormat="1" customHeight="1" spans="6:7">
      <c r="F10977" s="385"/>
      <c r="G10977" s="232"/>
    </row>
    <row r="10978" s="379" customFormat="1" customHeight="1" spans="6:7">
      <c r="F10978" s="385"/>
      <c r="G10978" s="232"/>
    </row>
    <row r="10979" s="379" customFormat="1" customHeight="1" spans="6:7">
      <c r="F10979" s="385"/>
      <c r="G10979" s="232"/>
    </row>
    <row r="10980" s="379" customFormat="1" customHeight="1" spans="6:7">
      <c r="F10980" s="385"/>
      <c r="G10980" s="232"/>
    </row>
    <row r="10981" s="379" customFormat="1" customHeight="1" spans="6:7">
      <c r="F10981" s="385"/>
      <c r="G10981" s="232"/>
    </row>
    <row r="10982" s="379" customFormat="1" customHeight="1" spans="6:7">
      <c r="F10982" s="385"/>
      <c r="G10982" s="232"/>
    </row>
    <row r="10983" s="379" customFormat="1" customHeight="1" spans="6:7">
      <c r="F10983" s="385"/>
      <c r="G10983" s="232"/>
    </row>
    <row r="10984" s="379" customFormat="1" customHeight="1" spans="6:7">
      <c r="F10984" s="385"/>
      <c r="G10984" s="232"/>
    </row>
    <row r="10985" s="379" customFormat="1" customHeight="1" spans="6:7">
      <c r="F10985" s="385"/>
      <c r="G10985" s="232"/>
    </row>
    <row r="10986" s="379" customFormat="1" customHeight="1" spans="6:7">
      <c r="F10986" s="385"/>
      <c r="G10986" s="232"/>
    </row>
    <row r="10987" s="379" customFormat="1" customHeight="1" spans="6:7">
      <c r="F10987" s="385"/>
      <c r="G10987" s="232"/>
    </row>
    <row r="10988" s="379" customFormat="1" customHeight="1" spans="6:7">
      <c r="F10988" s="385"/>
      <c r="G10988" s="232"/>
    </row>
    <row r="10989" s="379" customFormat="1" customHeight="1" spans="6:7">
      <c r="F10989" s="385"/>
      <c r="G10989" s="232"/>
    </row>
    <row r="10990" s="379" customFormat="1" customHeight="1" spans="6:7">
      <c r="F10990" s="385"/>
      <c r="G10990" s="232"/>
    </row>
    <row r="10991" s="379" customFormat="1" customHeight="1" spans="6:7">
      <c r="F10991" s="385"/>
      <c r="G10991" s="232"/>
    </row>
    <row r="10992" s="379" customFormat="1" customHeight="1" spans="6:7">
      <c r="F10992" s="385"/>
      <c r="G10992" s="232"/>
    </row>
    <row r="10993" s="379" customFormat="1" customHeight="1" spans="6:7">
      <c r="F10993" s="385"/>
      <c r="G10993" s="232"/>
    </row>
    <row r="10994" s="379" customFormat="1" customHeight="1" spans="6:7">
      <c r="F10994" s="385"/>
      <c r="G10994" s="232"/>
    </row>
    <row r="10995" s="379" customFormat="1" customHeight="1" spans="6:7">
      <c r="F10995" s="385"/>
      <c r="G10995" s="232"/>
    </row>
    <row r="10996" s="379" customFormat="1" customHeight="1" spans="6:7">
      <c r="F10996" s="385"/>
      <c r="G10996" s="232"/>
    </row>
    <row r="10997" s="379" customFormat="1" customHeight="1" spans="6:7">
      <c r="F10997" s="385"/>
      <c r="G10997" s="232"/>
    </row>
    <row r="10998" s="379" customFormat="1" customHeight="1" spans="6:7">
      <c r="F10998" s="385"/>
      <c r="G10998" s="232"/>
    </row>
    <row r="10999" s="379" customFormat="1" customHeight="1" spans="6:7">
      <c r="F10999" s="385"/>
      <c r="G10999" s="232"/>
    </row>
    <row r="11000" s="379" customFormat="1" customHeight="1" spans="6:7">
      <c r="F11000" s="385"/>
      <c r="G11000" s="232"/>
    </row>
    <row r="11001" s="379" customFormat="1" customHeight="1" spans="6:7">
      <c r="F11001" s="385"/>
      <c r="G11001" s="232"/>
    </row>
    <row r="11002" s="379" customFormat="1" customHeight="1" spans="6:7">
      <c r="F11002" s="385"/>
      <c r="G11002" s="232"/>
    </row>
    <row r="11003" s="379" customFormat="1" customHeight="1" spans="6:7">
      <c r="F11003" s="385"/>
      <c r="G11003" s="232"/>
    </row>
    <row r="11004" s="379" customFormat="1" customHeight="1" spans="6:7">
      <c r="F11004" s="385"/>
      <c r="G11004" s="232"/>
    </row>
    <row r="11005" s="379" customFormat="1" customHeight="1" spans="6:7">
      <c r="F11005" s="385"/>
      <c r="G11005" s="232"/>
    </row>
    <row r="11006" s="379" customFormat="1" customHeight="1" spans="6:7">
      <c r="F11006" s="385"/>
      <c r="G11006" s="232"/>
    </row>
    <row r="11007" s="379" customFormat="1" customHeight="1" spans="6:7">
      <c r="F11007" s="385"/>
      <c r="G11007" s="232"/>
    </row>
    <row r="11008" s="379" customFormat="1" customHeight="1" spans="6:7">
      <c r="F11008" s="385"/>
      <c r="G11008" s="232"/>
    </row>
    <row r="11009" s="379" customFormat="1" customHeight="1" spans="6:7">
      <c r="F11009" s="385"/>
      <c r="G11009" s="232"/>
    </row>
    <row r="11010" s="379" customFormat="1" customHeight="1" spans="6:7">
      <c r="F11010" s="385"/>
      <c r="G11010" s="232"/>
    </row>
    <row r="11011" s="379" customFormat="1" customHeight="1" spans="6:7">
      <c r="F11011" s="385"/>
      <c r="G11011" s="232"/>
    </row>
    <row r="11012" s="379" customFormat="1" customHeight="1" spans="6:7">
      <c r="F11012" s="385"/>
      <c r="G11012" s="232"/>
    </row>
    <row r="11013" s="379" customFormat="1" customHeight="1" spans="6:7">
      <c r="F11013" s="385"/>
      <c r="G11013" s="232"/>
    </row>
    <row r="11014" s="379" customFormat="1" customHeight="1" spans="6:7">
      <c r="F11014" s="385"/>
      <c r="G11014" s="232"/>
    </row>
    <row r="11015" s="379" customFormat="1" customHeight="1" spans="6:7">
      <c r="F11015" s="385"/>
      <c r="G11015" s="232"/>
    </row>
    <row r="11016" s="379" customFormat="1" customHeight="1" spans="6:7">
      <c r="F11016" s="385"/>
      <c r="G11016" s="232"/>
    </row>
    <row r="11017" s="379" customFormat="1" customHeight="1" spans="6:7">
      <c r="F11017" s="385"/>
      <c r="G11017" s="232"/>
    </row>
    <row r="11018" s="379" customFormat="1" customHeight="1" spans="6:7">
      <c r="F11018" s="385"/>
      <c r="G11018" s="232"/>
    </row>
    <row r="11019" s="379" customFormat="1" customHeight="1" spans="6:7">
      <c r="F11019" s="385"/>
      <c r="G11019" s="232"/>
    </row>
    <row r="11020" s="379" customFormat="1" customHeight="1" spans="6:7">
      <c r="F11020" s="385"/>
      <c r="G11020" s="232"/>
    </row>
    <row r="11021" s="379" customFormat="1" customHeight="1" spans="6:7">
      <c r="F11021" s="385"/>
      <c r="G11021" s="232"/>
    </row>
    <row r="11022" s="379" customFormat="1" customHeight="1" spans="6:7">
      <c r="F11022" s="385"/>
      <c r="G11022" s="232"/>
    </row>
    <row r="11023" s="379" customFormat="1" customHeight="1" spans="6:7">
      <c r="F11023" s="385"/>
      <c r="G11023" s="232"/>
    </row>
    <row r="11024" s="379" customFormat="1" customHeight="1" spans="6:7">
      <c r="F11024" s="385"/>
      <c r="G11024" s="232"/>
    </row>
    <row r="11025" s="379" customFormat="1" customHeight="1" spans="6:7">
      <c r="F11025" s="385"/>
      <c r="G11025" s="232"/>
    </row>
    <row r="11026" s="379" customFormat="1" customHeight="1" spans="6:7">
      <c r="F11026" s="385"/>
      <c r="G11026" s="232"/>
    </row>
    <row r="11027" s="379" customFormat="1" customHeight="1" spans="6:7">
      <c r="F11027" s="385"/>
      <c r="G11027" s="232"/>
    </row>
    <row r="11028" s="379" customFormat="1" customHeight="1" spans="6:7">
      <c r="F11028" s="385"/>
      <c r="G11028" s="232"/>
    </row>
    <row r="11029" s="379" customFormat="1" customHeight="1" spans="6:7">
      <c r="F11029" s="385"/>
      <c r="G11029" s="232"/>
    </row>
    <row r="11030" s="379" customFormat="1" customHeight="1" spans="6:7">
      <c r="F11030" s="385"/>
      <c r="G11030" s="232"/>
    </row>
    <row r="11031" s="379" customFormat="1" customHeight="1" spans="6:7">
      <c r="F11031" s="385"/>
      <c r="G11031" s="232"/>
    </row>
    <row r="11032" s="379" customFormat="1" customHeight="1" spans="6:7">
      <c r="F11032" s="385"/>
      <c r="G11032" s="232"/>
    </row>
    <row r="11033" s="379" customFormat="1" customHeight="1" spans="6:7">
      <c r="F11033" s="385"/>
      <c r="G11033" s="232"/>
    </row>
    <row r="11034" s="379" customFormat="1" customHeight="1" spans="6:7">
      <c r="F11034" s="385"/>
      <c r="G11034" s="232"/>
    </row>
    <row r="11035" s="379" customFormat="1" customHeight="1" spans="6:7">
      <c r="F11035" s="385"/>
      <c r="G11035" s="232"/>
    </row>
    <row r="11036" s="379" customFormat="1" customHeight="1" spans="6:7">
      <c r="F11036" s="385"/>
      <c r="G11036" s="232"/>
    </row>
    <row r="11037" s="379" customFormat="1" customHeight="1" spans="6:7">
      <c r="F11037" s="385"/>
      <c r="G11037" s="232"/>
    </row>
    <row r="11038" s="379" customFormat="1" customHeight="1" spans="6:7">
      <c r="F11038" s="385"/>
      <c r="G11038" s="232"/>
    </row>
    <row r="11039" s="379" customFormat="1" customHeight="1" spans="6:7">
      <c r="F11039" s="385"/>
      <c r="G11039" s="232"/>
    </row>
    <row r="11040" s="379" customFormat="1" customHeight="1" spans="6:7">
      <c r="F11040" s="385"/>
      <c r="G11040" s="232"/>
    </row>
    <row r="11041" s="379" customFormat="1" customHeight="1" spans="6:7">
      <c r="F11041" s="385"/>
      <c r="G11041" s="232"/>
    </row>
    <row r="11042" s="379" customFormat="1" customHeight="1" spans="6:7">
      <c r="F11042" s="385"/>
      <c r="G11042" s="232"/>
    </row>
    <row r="11043" s="379" customFormat="1" customHeight="1" spans="6:7">
      <c r="F11043" s="385"/>
      <c r="G11043" s="232"/>
    </row>
    <row r="11044" s="379" customFormat="1" customHeight="1" spans="6:7">
      <c r="F11044" s="385"/>
      <c r="G11044" s="232"/>
    </row>
    <row r="11045" s="379" customFormat="1" customHeight="1" spans="6:7">
      <c r="F11045" s="385"/>
      <c r="G11045" s="232"/>
    </row>
    <row r="11046" s="379" customFormat="1" customHeight="1" spans="6:7">
      <c r="F11046" s="385"/>
      <c r="G11046" s="232"/>
    </row>
    <row r="11047" s="379" customFormat="1" customHeight="1" spans="6:7">
      <c r="F11047" s="385"/>
      <c r="G11047" s="232"/>
    </row>
    <row r="11048" s="379" customFormat="1" customHeight="1" spans="6:7">
      <c r="F11048" s="385"/>
      <c r="G11048" s="232"/>
    </row>
    <row r="11049" s="379" customFormat="1" customHeight="1" spans="6:7">
      <c r="F11049" s="385"/>
      <c r="G11049" s="232"/>
    </row>
    <row r="11050" s="379" customFormat="1" customHeight="1" spans="6:7">
      <c r="F11050" s="385"/>
      <c r="G11050" s="232"/>
    </row>
    <row r="11051" s="379" customFormat="1" customHeight="1" spans="6:7">
      <c r="F11051" s="385"/>
      <c r="G11051" s="232"/>
    </row>
    <row r="11052" s="379" customFormat="1" customHeight="1" spans="6:7">
      <c r="F11052" s="385"/>
      <c r="G11052" s="232"/>
    </row>
    <row r="11053" s="379" customFormat="1" customHeight="1" spans="6:7">
      <c r="F11053" s="385"/>
      <c r="G11053" s="232"/>
    </row>
    <row r="11054" s="379" customFormat="1" customHeight="1" spans="6:7">
      <c r="F11054" s="385"/>
      <c r="G11054" s="232"/>
    </row>
    <row r="11055" s="379" customFormat="1" customHeight="1" spans="6:7">
      <c r="F11055" s="385"/>
      <c r="G11055" s="232"/>
    </row>
    <row r="11056" s="379" customFormat="1" customHeight="1" spans="6:7">
      <c r="F11056" s="385"/>
      <c r="G11056" s="232"/>
    </row>
    <row r="11057" s="379" customFormat="1" customHeight="1" spans="6:7">
      <c r="F11057" s="385"/>
      <c r="G11057" s="232"/>
    </row>
    <row r="11058" s="379" customFormat="1" customHeight="1" spans="6:7">
      <c r="F11058" s="385"/>
      <c r="G11058" s="232"/>
    </row>
    <row r="11059" s="379" customFormat="1" customHeight="1" spans="6:7">
      <c r="F11059" s="385"/>
      <c r="G11059" s="232"/>
    </row>
    <row r="11060" s="379" customFormat="1" customHeight="1" spans="6:7">
      <c r="F11060" s="385"/>
      <c r="G11060" s="232"/>
    </row>
    <row r="11061" s="379" customFormat="1" customHeight="1" spans="6:7">
      <c r="F11061" s="385"/>
      <c r="G11061" s="232"/>
    </row>
    <row r="11062" s="379" customFormat="1" customHeight="1" spans="6:7">
      <c r="F11062" s="385"/>
      <c r="G11062" s="232"/>
    </row>
    <row r="11063" s="379" customFormat="1" customHeight="1" spans="6:7">
      <c r="F11063" s="385"/>
      <c r="G11063" s="232"/>
    </row>
    <row r="11064" s="379" customFormat="1" customHeight="1" spans="6:7">
      <c r="F11064" s="385"/>
      <c r="G11064" s="232"/>
    </row>
    <row r="11065" s="379" customFormat="1" customHeight="1" spans="6:7">
      <c r="F11065" s="385"/>
      <c r="G11065" s="232"/>
    </row>
    <row r="11066" s="379" customFormat="1" customHeight="1" spans="6:7">
      <c r="F11066" s="385"/>
      <c r="G11066" s="232"/>
    </row>
    <row r="11067" s="379" customFormat="1" customHeight="1" spans="6:7">
      <c r="F11067" s="385"/>
      <c r="G11067" s="232"/>
    </row>
    <row r="11068" s="379" customFormat="1" customHeight="1" spans="6:7">
      <c r="F11068" s="385"/>
      <c r="G11068" s="232"/>
    </row>
    <row r="11069" s="379" customFormat="1" customHeight="1" spans="6:7">
      <c r="F11069" s="385"/>
      <c r="G11069" s="232"/>
    </row>
    <row r="11070" s="379" customFormat="1" customHeight="1" spans="6:7">
      <c r="F11070" s="385"/>
      <c r="G11070" s="232"/>
    </row>
    <row r="11071" s="379" customFormat="1" customHeight="1" spans="6:7">
      <c r="F11071" s="385"/>
      <c r="G11071" s="232"/>
    </row>
    <row r="11072" s="379" customFormat="1" customHeight="1" spans="6:7">
      <c r="F11072" s="385"/>
      <c r="G11072" s="232"/>
    </row>
    <row r="11073" s="379" customFormat="1" customHeight="1" spans="6:7">
      <c r="F11073" s="385"/>
      <c r="G11073" s="232"/>
    </row>
    <row r="11074" s="379" customFormat="1" customHeight="1" spans="6:7">
      <c r="F11074" s="385"/>
      <c r="G11074" s="232"/>
    </row>
    <row r="11075" s="379" customFormat="1" customHeight="1" spans="6:7">
      <c r="F11075" s="385"/>
      <c r="G11075" s="232"/>
    </row>
    <row r="11076" s="379" customFormat="1" customHeight="1" spans="6:7">
      <c r="F11076" s="385"/>
      <c r="G11076" s="232"/>
    </row>
    <row r="11077" s="379" customFormat="1" customHeight="1" spans="6:7">
      <c r="F11077" s="385"/>
      <c r="G11077" s="232"/>
    </row>
    <row r="11078" s="379" customFormat="1" customHeight="1" spans="6:7">
      <c r="F11078" s="385"/>
      <c r="G11078" s="232"/>
    </row>
    <row r="11079" s="379" customFormat="1" customHeight="1" spans="6:7">
      <c r="F11079" s="385"/>
      <c r="G11079" s="232"/>
    </row>
    <row r="11080" s="379" customFormat="1" customHeight="1" spans="6:7">
      <c r="F11080" s="385"/>
      <c r="G11080" s="232"/>
    </row>
    <row r="11081" s="379" customFormat="1" customHeight="1" spans="6:7">
      <c r="F11081" s="385"/>
      <c r="G11081" s="232"/>
    </row>
    <row r="11082" s="379" customFormat="1" customHeight="1" spans="6:7">
      <c r="F11082" s="385"/>
      <c r="G11082" s="232"/>
    </row>
    <row r="11083" s="379" customFormat="1" customHeight="1" spans="6:7">
      <c r="F11083" s="385"/>
      <c r="G11083" s="232"/>
    </row>
    <row r="11084" s="379" customFormat="1" customHeight="1" spans="6:7">
      <c r="F11084" s="385"/>
      <c r="G11084" s="232"/>
    </row>
    <row r="11085" s="379" customFormat="1" customHeight="1" spans="6:7">
      <c r="F11085" s="385"/>
      <c r="G11085" s="232"/>
    </row>
    <row r="11086" s="379" customFormat="1" customHeight="1" spans="6:7">
      <c r="F11086" s="385"/>
      <c r="G11086" s="232"/>
    </row>
    <row r="11087" s="379" customFormat="1" customHeight="1" spans="6:7">
      <c r="F11087" s="385"/>
      <c r="G11087" s="232"/>
    </row>
    <row r="11088" s="379" customFormat="1" customHeight="1" spans="6:7">
      <c r="F11088" s="385"/>
      <c r="G11088" s="232"/>
    </row>
    <row r="11089" s="379" customFormat="1" customHeight="1" spans="6:7">
      <c r="F11089" s="385"/>
      <c r="G11089" s="232"/>
    </row>
    <row r="11090" s="379" customFormat="1" customHeight="1" spans="6:7">
      <c r="F11090" s="385"/>
      <c r="G11090" s="232"/>
    </row>
    <row r="11091" s="379" customFormat="1" customHeight="1" spans="6:7">
      <c r="F11091" s="385"/>
      <c r="G11091" s="232"/>
    </row>
    <row r="11092" s="379" customFormat="1" customHeight="1" spans="6:7">
      <c r="F11092" s="385"/>
      <c r="G11092" s="232"/>
    </row>
    <row r="11093" s="379" customFormat="1" customHeight="1" spans="6:7">
      <c r="F11093" s="385"/>
      <c r="G11093" s="232"/>
    </row>
    <row r="11094" s="379" customFormat="1" customHeight="1" spans="6:7">
      <c r="F11094" s="385"/>
      <c r="G11094" s="232"/>
    </row>
    <row r="11095" s="379" customFormat="1" customHeight="1" spans="6:7">
      <c r="F11095" s="385"/>
      <c r="G11095" s="232"/>
    </row>
    <row r="11096" s="379" customFormat="1" customHeight="1" spans="6:7">
      <c r="F11096" s="385"/>
      <c r="G11096" s="232"/>
    </row>
    <row r="11097" s="379" customFormat="1" customHeight="1" spans="6:7">
      <c r="F11097" s="385"/>
      <c r="G11097" s="232"/>
    </row>
    <row r="11098" s="379" customFormat="1" customHeight="1" spans="6:7">
      <c r="F11098" s="385"/>
      <c r="G11098" s="232"/>
    </row>
    <row r="11099" s="379" customFormat="1" customHeight="1" spans="6:7">
      <c r="F11099" s="385"/>
      <c r="G11099" s="232"/>
    </row>
    <row r="11100" s="379" customFormat="1" customHeight="1" spans="6:7">
      <c r="F11100" s="385"/>
      <c r="G11100" s="232"/>
    </row>
    <row r="11101" s="379" customFormat="1" customHeight="1" spans="6:7">
      <c r="F11101" s="385"/>
      <c r="G11101" s="232"/>
    </row>
    <row r="11102" s="379" customFormat="1" customHeight="1" spans="6:7">
      <c r="F11102" s="385"/>
      <c r="G11102" s="232"/>
    </row>
    <row r="11103" s="379" customFormat="1" customHeight="1" spans="6:7">
      <c r="F11103" s="385"/>
      <c r="G11103" s="232"/>
    </row>
    <row r="11104" s="379" customFormat="1" customHeight="1" spans="6:7">
      <c r="F11104" s="385"/>
      <c r="G11104" s="232"/>
    </row>
    <row r="11105" s="379" customFormat="1" customHeight="1" spans="6:7">
      <c r="F11105" s="385"/>
      <c r="G11105" s="232"/>
    </row>
    <row r="11106" s="379" customFormat="1" customHeight="1" spans="6:7">
      <c r="F11106" s="385"/>
      <c r="G11106" s="232"/>
    </row>
    <row r="11107" s="379" customFormat="1" customHeight="1" spans="6:7">
      <c r="F11107" s="385"/>
      <c r="G11107" s="232"/>
    </row>
    <row r="11108" s="379" customFormat="1" customHeight="1" spans="6:7">
      <c r="F11108" s="385"/>
      <c r="G11108" s="232"/>
    </row>
    <row r="11109" s="379" customFormat="1" customHeight="1" spans="6:7">
      <c r="F11109" s="385"/>
      <c r="G11109" s="232"/>
    </row>
    <row r="11110" s="379" customFormat="1" customHeight="1" spans="6:7">
      <c r="F11110" s="385"/>
      <c r="G11110" s="232"/>
    </row>
    <row r="11111" s="379" customFormat="1" customHeight="1" spans="6:7">
      <c r="F11111" s="385"/>
      <c r="G11111" s="232"/>
    </row>
    <row r="11112" s="379" customFormat="1" customHeight="1" spans="6:7">
      <c r="F11112" s="385"/>
      <c r="G11112" s="232"/>
    </row>
    <row r="11113" s="379" customFormat="1" customHeight="1" spans="6:7">
      <c r="F11113" s="385"/>
      <c r="G11113" s="232"/>
    </row>
    <row r="11114" s="379" customFormat="1" customHeight="1" spans="6:7">
      <c r="F11114" s="385"/>
      <c r="G11114" s="232"/>
    </row>
    <row r="11115" s="379" customFormat="1" customHeight="1" spans="6:7">
      <c r="F11115" s="385"/>
      <c r="G11115" s="232"/>
    </row>
    <row r="11116" s="379" customFormat="1" customHeight="1" spans="6:7">
      <c r="F11116" s="385"/>
      <c r="G11116" s="232"/>
    </row>
    <row r="11117" s="379" customFormat="1" customHeight="1" spans="6:7">
      <c r="F11117" s="385"/>
      <c r="G11117" s="232"/>
    </row>
    <row r="11118" s="379" customFormat="1" customHeight="1" spans="6:7">
      <c r="F11118" s="385"/>
      <c r="G11118" s="232"/>
    </row>
    <row r="11119" s="379" customFormat="1" customHeight="1" spans="6:7">
      <c r="F11119" s="385"/>
      <c r="G11119" s="232"/>
    </row>
    <row r="11120" s="379" customFormat="1" customHeight="1" spans="6:7">
      <c r="F11120" s="385"/>
      <c r="G11120" s="232"/>
    </row>
    <row r="11121" s="379" customFormat="1" customHeight="1" spans="6:7">
      <c r="F11121" s="385"/>
      <c r="G11121" s="232"/>
    </row>
    <row r="11122" s="379" customFormat="1" customHeight="1" spans="6:7">
      <c r="F11122" s="385"/>
      <c r="G11122" s="232"/>
    </row>
    <row r="11123" s="379" customFormat="1" customHeight="1" spans="6:7">
      <c r="F11123" s="385"/>
      <c r="G11123" s="232"/>
    </row>
    <row r="11124" s="379" customFormat="1" customHeight="1" spans="6:7">
      <c r="F11124" s="385"/>
      <c r="G11124" s="232"/>
    </row>
    <row r="11125" s="379" customFormat="1" customHeight="1" spans="6:7">
      <c r="F11125" s="385"/>
      <c r="G11125" s="232"/>
    </row>
    <row r="11126" s="379" customFormat="1" customHeight="1" spans="6:7">
      <c r="F11126" s="385"/>
      <c r="G11126" s="232"/>
    </row>
    <row r="11127" s="379" customFormat="1" customHeight="1" spans="6:7">
      <c r="F11127" s="385"/>
      <c r="G11127" s="232"/>
    </row>
    <row r="11128" s="379" customFormat="1" customHeight="1" spans="6:7">
      <c r="F11128" s="385"/>
      <c r="G11128" s="232"/>
    </row>
    <row r="11129" s="379" customFormat="1" customHeight="1" spans="6:7">
      <c r="F11129" s="385"/>
      <c r="G11129" s="232"/>
    </row>
    <row r="11130" s="379" customFormat="1" customHeight="1" spans="6:7">
      <c r="F11130" s="385"/>
      <c r="G11130" s="232"/>
    </row>
    <row r="11131" s="379" customFormat="1" customHeight="1" spans="6:7">
      <c r="F11131" s="385"/>
      <c r="G11131" s="232"/>
    </row>
    <row r="11132" s="379" customFormat="1" customHeight="1" spans="6:7">
      <c r="F11132" s="385"/>
      <c r="G11132" s="232"/>
    </row>
    <row r="11133" s="379" customFormat="1" customHeight="1" spans="6:7">
      <c r="F11133" s="385"/>
      <c r="G11133" s="232"/>
    </row>
    <row r="11134" s="379" customFormat="1" customHeight="1" spans="6:7">
      <c r="F11134" s="385"/>
      <c r="G11134" s="232"/>
    </row>
    <row r="11135" s="379" customFormat="1" customHeight="1" spans="6:7">
      <c r="F11135" s="385"/>
      <c r="G11135" s="232"/>
    </row>
    <row r="11136" s="379" customFormat="1" customHeight="1" spans="6:7">
      <c r="F11136" s="385"/>
      <c r="G11136" s="232"/>
    </row>
    <row r="11137" s="379" customFormat="1" customHeight="1" spans="6:7">
      <c r="F11137" s="385"/>
      <c r="G11137" s="232"/>
    </row>
    <row r="11138" s="379" customFormat="1" customHeight="1" spans="6:7">
      <c r="F11138" s="385"/>
      <c r="G11138" s="232"/>
    </row>
    <row r="11139" s="379" customFormat="1" customHeight="1" spans="6:7">
      <c r="F11139" s="385"/>
      <c r="G11139" s="232"/>
    </row>
    <row r="11140" s="379" customFormat="1" customHeight="1" spans="6:7">
      <c r="F11140" s="385"/>
      <c r="G11140" s="232"/>
    </row>
    <row r="11141" s="379" customFormat="1" customHeight="1" spans="6:7">
      <c r="F11141" s="385"/>
      <c r="G11141" s="232"/>
    </row>
    <row r="11142" s="379" customFormat="1" customHeight="1" spans="6:7">
      <c r="F11142" s="385"/>
      <c r="G11142" s="232"/>
    </row>
    <row r="11143" s="379" customFormat="1" customHeight="1" spans="6:7">
      <c r="F11143" s="385"/>
      <c r="G11143" s="232"/>
    </row>
    <row r="11144" s="379" customFormat="1" customHeight="1" spans="6:7">
      <c r="F11144" s="385"/>
      <c r="G11144" s="232"/>
    </row>
    <row r="11145" s="379" customFormat="1" customHeight="1" spans="6:7">
      <c r="F11145" s="385"/>
      <c r="G11145" s="232"/>
    </row>
    <row r="11146" s="379" customFormat="1" customHeight="1" spans="6:7">
      <c r="F11146" s="385"/>
      <c r="G11146" s="232"/>
    </row>
    <row r="11147" s="379" customFormat="1" customHeight="1" spans="6:7">
      <c r="F11147" s="385"/>
      <c r="G11147" s="232"/>
    </row>
    <row r="11148" s="379" customFormat="1" customHeight="1" spans="6:7">
      <c r="F11148" s="385"/>
      <c r="G11148" s="232"/>
    </row>
    <row r="11149" s="379" customFormat="1" customHeight="1" spans="6:7">
      <c r="F11149" s="385"/>
      <c r="G11149" s="232"/>
    </row>
    <row r="11150" s="379" customFormat="1" customHeight="1" spans="6:7">
      <c r="F11150" s="385"/>
      <c r="G11150" s="232"/>
    </row>
    <row r="11151" s="379" customFormat="1" customHeight="1" spans="6:7">
      <c r="F11151" s="385"/>
      <c r="G11151" s="232"/>
    </row>
    <row r="11152" s="379" customFormat="1" customHeight="1" spans="6:7">
      <c r="F11152" s="385"/>
      <c r="G11152" s="232"/>
    </row>
    <row r="11153" s="379" customFormat="1" customHeight="1" spans="6:7">
      <c r="F11153" s="385"/>
      <c r="G11153" s="232"/>
    </row>
    <row r="11154" s="379" customFormat="1" customHeight="1" spans="6:7">
      <c r="F11154" s="385"/>
      <c r="G11154" s="232"/>
    </row>
    <row r="11155" s="379" customFormat="1" customHeight="1" spans="6:7">
      <c r="F11155" s="385"/>
      <c r="G11155" s="232"/>
    </row>
    <row r="11156" s="379" customFormat="1" customHeight="1" spans="6:7">
      <c r="F11156" s="385"/>
      <c r="G11156" s="232"/>
    </row>
    <row r="11157" s="379" customFormat="1" customHeight="1" spans="6:7">
      <c r="F11157" s="385"/>
      <c r="G11157" s="232"/>
    </row>
    <row r="11158" s="379" customFormat="1" customHeight="1" spans="6:7">
      <c r="F11158" s="385"/>
      <c r="G11158" s="232"/>
    </row>
    <row r="11159" s="379" customFormat="1" customHeight="1" spans="6:7">
      <c r="F11159" s="385"/>
      <c r="G11159" s="232"/>
    </row>
    <row r="11160" s="379" customFormat="1" customHeight="1" spans="6:7">
      <c r="F11160" s="385"/>
      <c r="G11160" s="232"/>
    </row>
    <row r="11161" s="379" customFormat="1" customHeight="1" spans="6:7">
      <c r="F11161" s="385"/>
      <c r="G11161" s="232"/>
    </row>
    <row r="11162" s="379" customFormat="1" customHeight="1" spans="6:7">
      <c r="F11162" s="385"/>
      <c r="G11162" s="232"/>
    </row>
    <row r="11163" s="379" customFormat="1" customHeight="1" spans="6:7">
      <c r="F11163" s="385"/>
      <c r="G11163" s="232"/>
    </row>
    <row r="11164" s="379" customFormat="1" customHeight="1" spans="6:7">
      <c r="F11164" s="385"/>
      <c r="G11164" s="232"/>
    </row>
    <row r="11165" s="379" customFormat="1" customHeight="1" spans="6:7">
      <c r="F11165" s="385"/>
      <c r="G11165" s="232"/>
    </row>
    <row r="11166" s="379" customFormat="1" customHeight="1" spans="6:7">
      <c r="F11166" s="385"/>
      <c r="G11166" s="232"/>
    </row>
    <row r="11167" s="379" customFormat="1" customHeight="1" spans="6:7">
      <c r="F11167" s="385"/>
      <c r="G11167" s="232"/>
    </row>
    <row r="11168" s="379" customFormat="1" customHeight="1" spans="6:7">
      <c r="F11168" s="385"/>
      <c r="G11168" s="232"/>
    </row>
    <row r="11169" s="379" customFormat="1" customHeight="1" spans="6:7">
      <c r="F11169" s="385"/>
      <c r="G11169" s="232"/>
    </row>
    <row r="11170" s="379" customFormat="1" customHeight="1" spans="6:7">
      <c r="F11170" s="385"/>
      <c r="G11170" s="232"/>
    </row>
    <row r="11171" s="379" customFormat="1" customHeight="1" spans="6:7">
      <c r="F11171" s="385"/>
      <c r="G11171" s="232"/>
    </row>
    <row r="11172" s="379" customFormat="1" customHeight="1" spans="6:7">
      <c r="F11172" s="385"/>
      <c r="G11172" s="232"/>
    </row>
    <row r="11173" s="379" customFormat="1" customHeight="1" spans="6:7">
      <c r="F11173" s="385"/>
      <c r="G11173" s="232"/>
    </row>
    <row r="11174" s="379" customFormat="1" customHeight="1" spans="6:7">
      <c r="F11174" s="385"/>
      <c r="G11174" s="232"/>
    </row>
    <row r="11175" s="379" customFormat="1" customHeight="1" spans="6:7">
      <c r="F11175" s="385"/>
      <c r="G11175" s="232"/>
    </row>
    <row r="11176" s="379" customFormat="1" customHeight="1" spans="6:7">
      <c r="F11176" s="385"/>
      <c r="G11176" s="232"/>
    </row>
    <row r="11177" s="379" customFormat="1" customHeight="1" spans="6:7">
      <c r="F11177" s="385"/>
      <c r="G11177" s="232"/>
    </row>
    <row r="11178" s="379" customFormat="1" customHeight="1" spans="6:7">
      <c r="F11178" s="385"/>
      <c r="G11178" s="232"/>
    </row>
    <row r="11179" s="379" customFormat="1" customHeight="1" spans="6:7">
      <c r="F11179" s="385"/>
      <c r="G11179" s="232"/>
    </row>
    <row r="11180" s="379" customFormat="1" customHeight="1" spans="6:7">
      <c r="F11180" s="385"/>
      <c r="G11180" s="232"/>
    </row>
    <row r="11181" s="379" customFormat="1" customHeight="1" spans="6:7">
      <c r="F11181" s="385"/>
      <c r="G11181" s="232"/>
    </row>
    <row r="11182" s="379" customFormat="1" customHeight="1" spans="6:7">
      <c r="F11182" s="385"/>
      <c r="G11182" s="232"/>
    </row>
    <row r="11183" s="379" customFormat="1" customHeight="1" spans="6:7">
      <c r="F11183" s="385"/>
      <c r="G11183" s="232"/>
    </row>
    <row r="11184" s="379" customFormat="1" customHeight="1" spans="6:7">
      <c r="F11184" s="385"/>
      <c r="G11184" s="232"/>
    </row>
    <row r="11185" s="379" customFormat="1" customHeight="1" spans="6:7">
      <c r="F11185" s="385"/>
      <c r="G11185" s="232"/>
    </row>
    <row r="11186" s="379" customFormat="1" customHeight="1" spans="6:7">
      <c r="F11186" s="385"/>
      <c r="G11186" s="232"/>
    </row>
    <row r="11187" s="379" customFormat="1" customHeight="1" spans="6:7">
      <c r="F11187" s="385"/>
      <c r="G11187" s="232"/>
    </row>
    <row r="11188" s="379" customFormat="1" customHeight="1" spans="6:7">
      <c r="F11188" s="385"/>
      <c r="G11188" s="232"/>
    </row>
    <row r="11189" s="379" customFormat="1" customHeight="1" spans="6:7">
      <c r="F11189" s="385"/>
      <c r="G11189" s="232"/>
    </row>
    <row r="11190" s="379" customFormat="1" customHeight="1" spans="6:7">
      <c r="F11190" s="385"/>
      <c r="G11190" s="232"/>
    </row>
    <row r="11191" s="379" customFormat="1" customHeight="1" spans="6:7">
      <c r="F11191" s="385"/>
      <c r="G11191" s="232"/>
    </row>
    <row r="11192" s="379" customFormat="1" customHeight="1" spans="6:7">
      <c r="F11192" s="385"/>
      <c r="G11192" s="232"/>
    </row>
    <row r="11193" s="379" customFormat="1" customHeight="1" spans="6:7">
      <c r="F11193" s="385"/>
      <c r="G11193" s="232"/>
    </row>
    <row r="11194" s="379" customFormat="1" customHeight="1" spans="6:7">
      <c r="F11194" s="385"/>
      <c r="G11194" s="232"/>
    </row>
    <row r="11195" s="379" customFormat="1" customHeight="1" spans="6:7">
      <c r="F11195" s="385"/>
      <c r="G11195" s="232"/>
    </row>
    <row r="11196" s="379" customFormat="1" customHeight="1" spans="6:7">
      <c r="F11196" s="385"/>
      <c r="G11196" s="232"/>
    </row>
    <row r="11197" s="379" customFormat="1" customHeight="1" spans="6:7">
      <c r="F11197" s="385"/>
      <c r="G11197" s="232"/>
    </row>
    <row r="11198" s="379" customFormat="1" customHeight="1" spans="6:7">
      <c r="F11198" s="385"/>
      <c r="G11198" s="232"/>
    </row>
    <row r="11199" s="379" customFormat="1" customHeight="1" spans="6:7">
      <c r="F11199" s="385"/>
      <c r="G11199" s="232"/>
    </row>
    <row r="11200" s="379" customFormat="1" customHeight="1" spans="6:7">
      <c r="F11200" s="385"/>
      <c r="G11200" s="232"/>
    </row>
    <row r="11201" s="379" customFormat="1" customHeight="1" spans="6:7">
      <c r="F11201" s="385"/>
      <c r="G11201" s="232"/>
    </row>
    <row r="11202" s="379" customFormat="1" customHeight="1" spans="6:7">
      <c r="F11202" s="385"/>
      <c r="G11202" s="232"/>
    </row>
    <row r="11203" s="379" customFormat="1" customHeight="1" spans="6:7">
      <c r="F11203" s="385"/>
      <c r="G11203" s="232"/>
    </row>
    <row r="11204" s="379" customFormat="1" customHeight="1" spans="6:7">
      <c r="F11204" s="385"/>
      <c r="G11204" s="232"/>
    </row>
    <row r="11205" s="379" customFormat="1" customHeight="1" spans="6:7">
      <c r="F11205" s="385"/>
      <c r="G11205" s="232"/>
    </row>
    <row r="11206" s="379" customFormat="1" customHeight="1" spans="6:7">
      <c r="F11206" s="385"/>
      <c r="G11206" s="232"/>
    </row>
    <row r="11207" s="379" customFormat="1" customHeight="1" spans="6:7">
      <c r="F11207" s="385"/>
      <c r="G11207" s="232"/>
    </row>
    <row r="11208" s="379" customFormat="1" customHeight="1" spans="6:7">
      <c r="F11208" s="385"/>
      <c r="G11208" s="232"/>
    </row>
    <row r="11209" s="379" customFormat="1" customHeight="1" spans="6:7">
      <c r="F11209" s="385"/>
      <c r="G11209" s="232"/>
    </row>
    <row r="11210" s="379" customFormat="1" customHeight="1" spans="6:7">
      <c r="F11210" s="385"/>
      <c r="G11210" s="232"/>
    </row>
    <row r="11211" s="379" customFormat="1" customHeight="1" spans="6:7">
      <c r="F11211" s="385"/>
      <c r="G11211" s="232"/>
    </row>
    <row r="11212" s="379" customFormat="1" customHeight="1" spans="6:7">
      <c r="F11212" s="385"/>
      <c r="G11212" s="232"/>
    </row>
    <row r="11213" s="379" customFormat="1" customHeight="1" spans="6:7">
      <c r="F11213" s="385"/>
      <c r="G11213" s="232"/>
    </row>
    <row r="11214" s="379" customFormat="1" customHeight="1" spans="6:7">
      <c r="F11214" s="385"/>
      <c r="G11214" s="232"/>
    </row>
    <row r="11215" s="379" customFormat="1" customHeight="1" spans="6:7">
      <c r="F11215" s="385"/>
      <c r="G11215" s="232"/>
    </row>
    <row r="11216" s="379" customFormat="1" customHeight="1" spans="6:7">
      <c r="F11216" s="385"/>
      <c r="G11216" s="232"/>
    </row>
    <row r="11217" s="379" customFormat="1" customHeight="1" spans="6:7">
      <c r="F11217" s="385"/>
      <c r="G11217" s="232"/>
    </row>
    <row r="11218" s="379" customFormat="1" customHeight="1" spans="6:7">
      <c r="F11218" s="385"/>
      <c r="G11218" s="232"/>
    </row>
    <row r="11219" s="379" customFormat="1" customHeight="1" spans="6:7">
      <c r="F11219" s="385"/>
      <c r="G11219" s="232"/>
    </row>
    <row r="11220" s="379" customFormat="1" customHeight="1" spans="6:7">
      <c r="F11220" s="385"/>
      <c r="G11220" s="232"/>
    </row>
    <row r="11221" s="379" customFormat="1" customHeight="1" spans="6:7">
      <c r="F11221" s="385"/>
      <c r="G11221" s="232"/>
    </row>
    <row r="11222" s="379" customFormat="1" customHeight="1" spans="6:7">
      <c r="F11222" s="385"/>
      <c r="G11222" s="232"/>
    </row>
    <row r="11223" s="379" customFormat="1" customHeight="1" spans="6:7">
      <c r="F11223" s="385"/>
      <c r="G11223" s="232"/>
    </row>
    <row r="11224" s="379" customFormat="1" customHeight="1" spans="6:7">
      <c r="F11224" s="385"/>
      <c r="G11224" s="232"/>
    </row>
    <row r="11225" s="379" customFormat="1" customHeight="1" spans="6:7">
      <c r="F11225" s="385"/>
      <c r="G11225" s="232"/>
    </row>
    <row r="11226" s="379" customFormat="1" customHeight="1" spans="6:7">
      <c r="F11226" s="385"/>
      <c r="G11226" s="232"/>
    </row>
    <row r="11227" s="379" customFormat="1" customHeight="1" spans="6:7">
      <c r="F11227" s="385"/>
      <c r="G11227" s="232"/>
    </row>
    <row r="11228" s="379" customFormat="1" customHeight="1" spans="6:7">
      <c r="F11228" s="385"/>
      <c r="G11228" s="232"/>
    </row>
    <row r="11229" s="379" customFormat="1" customHeight="1" spans="6:7">
      <c r="F11229" s="385"/>
      <c r="G11229" s="232"/>
    </row>
    <row r="11230" s="379" customFormat="1" customHeight="1" spans="6:7">
      <c r="F11230" s="385"/>
      <c r="G11230" s="232"/>
    </row>
    <row r="11231" s="379" customFormat="1" customHeight="1" spans="6:7">
      <c r="F11231" s="385"/>
      <c r="G11231" s="232"/>
    </row>
    <row r="11232" s="379" customFormat="1" customHeight="1" spans="6:7">
      <c r="F11232" s="385"/>
      <c r="G11232" s="232"/>
    </row>
    <row r="11233" s="379" customFormat="1" customHeight="1" spans="6:7">
      <c r="F11233" s="385"/>
      <c r="G11233" s="232"/>
    </row>
    <row r="11234" s="379" customFormat="1" customHeight="1" spans="6:7">
      <c r="F11234" s="385"/>
      <c r="G11234" s="232"/>
    </row>
    <row r="11235" s="379" customFormat="1" customHeight="1" spans="6:7">
      <c r="F11235" s="385"/>
      <c r="G11235" s="232"/>
    </row>
    <row r="11236" s="379" customFormat="1" customHeight="1" spans="6:7">
      <c r="F11236" s="385"/>
      <c r="G11236" s="232"/>
    </row>
    <row r="11237" s="379" customFormat="1" customHeight="1" spans="6:7">
      <c r="F11237" s="385"/>
      <c r="G11237" s="232"/>
    </row>
    <row r="11238" s="379" customFormat="1" customHeight="1" spans="6:7">
      <c r="F11238" s="385"/>
      <c r="G11238" s="232"/>
    </row>
    <row r="11239" s="379" customFormat="1" customHeight="1" spans="6:7">
      <c r="F11239" s="385"/>
      <c r="G11239" s="232"/>
    </row>
    <row r="11240" s="379" customFormat="1" customHeight="1" spans="6:7">
      <c r="F11240" s="385"/>
      <c r="G11240" s="232"/>
    </row>
    <row r="11241" s="379" customFormat="1" customHeight="1" spans="6:7">
      <c r="F11241" s="385"/>
      <c r="G11241" s="232"/>
    </row>
    <row r="11242" s="379" customFormat="1" customHeight="1" spans="6:7">
      <c r="F11242" s="385"/>
      <c r="G11242" s="232"/>
    </row>
    <row r="11243" s="379" customFormat="1" customHeight="1" spans="6:7">
      <c r="F11243" s="385"/>
      <c r="G11243" s="232"/>
    </row>
    <row r="11244" s="379" customFormat="1" customHeight="1" spans="6:7">
      <c r="F11244" s="385"/>
      <c r="G11244" s="232"/>
    </row>
    <row r="11245" s="379" customFormat="1" customHeight="1" spans="6:7">
      <c r="F11245" s="385"/>
      <c r="G11245" s="232"/>
    </row>
    <row r="11246" s="379" customFormat="1" customHeight="1" spans="6:7">
      <c r="F11246" s="385"/>
      <c r="G11246" s="232"/>
    </row>
    <row r="11247" s="379" customFormat="1" customHeight="1" spans="6:7">
      <c r="F11247" s="385"/>
      <c r="G11247" s="232"/>
    </row>
    <row r="11248" s="379" customFormat="1" customHeight="1" spans="6:7">
      <c r="F11248" s="385"/>
      <c r="G11248" s="232"/>
    </row>
    <row r="11249" s="379" customFormat="1" customHeight="1" spans="6:7">
      <c r="F11249" s="385"/>
      <c r="G11249" s="232"/>
    </row>
    <row r="11250" s="379" customFormat="1" customHeight="1" spans="6:7">
      <c r="F11250" s="385"/>
      <c r="G11250" s="232"/>
    </row>
    <row r="11251" s="379" customFormat="1" customHeight="1" spans="6:7">
      <c r="F11251" s="385"/>
      <c r="G11251" s="232"/>
    </row>
    <row r="11252" s="379" customFormat="1" customHeight="1" spans="6:7">
      <c r="F11252" s="385"/>
      <c r="G11252" s="232"/>
    </row>
    <row r="11253" s="379" customFormat="1" customHeight="1" spans="6:7">
      <c r="F11253" s="385"/>
      <c r="G11253" s="232"/>
    </row>
    <row r="11254" s="379" customFormat="1" customHeight="1" spans="6:7">
      <c r="F11254" s="385"/>
      <c r="G11254" s="232"/>
    </row>
    <row r="11255" s="379" customFormat="1" customHeight="1" spans="6:7">
      <c r="F11255" s="385"/>
      <c r="G11255" s="232"/>
    </row>
    <row r="11256" s="379" customFormat="1" customHeight="1" spans="6:7">
      <c r="F11256" s="385"/>
      <c r="G11256" s="232"/>
    </row>
    <row r="11257" s="379" customFormat="1" customHeight="1" spans="6:7">
      <c r="F11257" s="385"/>
      <c r="G11257" s="232"/>
    </row>
    <row r="11258" s="379" customFormat="1" customHeight="1" spans="6:7">
      <c r="F11258" s="385"/>
      <c r="G11258" s="232"/>
    </row>
    <row r="11259" s="379" customFormat="1" customHeight="1" spans="6:7">
      <c r="F11259" s="385"/>
      <c r="G11259" s="232"/>
    </row>
    <row r="11260" s="379" customFormat="1" customHeight="1" spans="6:7">
      <c r="F11260" s="385"/>
      <c r="G11260" s="232"/>
    </row>
    <row r="11261" s="379" customFormat="1" customHeight="1" spans="6:7">
      <c r="F11261" s="385"/>
      <c r="G11261" s="232"/>
    </row>
    <row r="11262" s="379" customFormat="1" customHeight="1" spans="6:7">
      <c r="F11262" s="385"/>
      <c r="G11262" s="232"/>
    </row>
    <row r="11263" s="379" customFormat="1" customHeight="1" spans="6:7">
      <c r="F11263" s="385"/>
      <c r="G11263" s="232"/>
    </row>
    <row r="11264" s="379" customFormat="1" customHeight="1" spans="6:7">
      <c r="F11264" s="385"/>
      <c r="G11264" s="232"/>
    </row>
    <row r="11265" s="379" customFormat="1" customHeight="1" spans="6:7">
      <c r="F11265" s="385"/>
      <c r="G11265" s="232"/>
    </row>
    <row r="11266" s="379" customFormat="1" customHeight="1" spans="6:7">
      <c r="F11266" s="385"/>
      <c r="G11266" s="232"/>
    </row>
    <row r="11267" s="379" customFormat="1" customHeight="1" spans="6:7">
      <c r="F11267" s="385"/>
      <c r="G11267" s="232"/>
    </row>
    <row r="11268" s="379" customFormat="1" customHeight="1" spans="6:7">
      <c r="F11268" s="385"/>
      <c r="G11268" s="232"/>
    </row>
    <row r="11269" s="379" customFormat="1" customHeight="1" spans="6:7">
      <c r="F11269" s="385"/>
      <c r="G11269" s="232"/>
    </row>
    <row r="11270" s="379" customFormat="1" customHeight="1" spans="6:7">
      <c r="F11270" s="385"/>
      <c r="G11270" s="232"/>
    </row>
    <row r="11271" s="379" customFormat="1" customHeight="1" spans="6:7">
      <c r="F11271" s="385"/>
      <c r="G11271" s="232"/>
    </row>
    <row r="11272" s="379" customFormat="1" customHeight="1" spans="6:7">
      <c r="F11272" s="385"/>
      <c r="G11272" s="232"/>
    </row>
    <row r="11273" s="379" customFormat="1" customHeight="1" spans="6:7">
      <c r="F11273" s="385"/>
      <c r="G11273" s="232"/>
    </row>
    <row r="11274" s="379" customFormat="1" customHeight="1" spans="6:7">
      <c r="F11274" s="385"/>
      <c r="G11274" s="232"/>
    </row>
    <row r="11275" s="379" customFormat="1" customHeight="1" spans="6:7">
      <c r="F11275" s="385"/>
      <c r="G11275" s="232"/>
    </row>
    <row r="11276" s="379" customFormat="1" customHeight="1" spans="6:7">
      <c r="F11276" s="385"/>
      <c r="G11276" s="232"/>
    </row>
    <row r="11277" s="379" customFormat="1" customHeight="1" spans="6:7">
      <c r="F11277" s="385"/>
      <c r="G11277" s="232"/>
    </row>
    <row r="11278" s="379" customFormat="1" customHeight="1" spans="6:7">
      <c r="F11278" s="385"/>
      <c r="G11278" s="232"/>
    </row>
    <row r="11279" s="379" customFormat="1" customHeight="1" spans="6:7">
      <c r="F11279" s="385"/>
      <c r="G11279" s="232"/>
    </row>
    <row r="11280" s="379" customFormat="1" customHeight="1" spans="6:7">
      <c r="F11280" s="385"/>
      <c r="G11280" s="232"/>
    </row>
    <row r="11281" s="379" customFormat="1" customHeight="1" spans="6:7">
      <c r="F11281" s="385"/>
      <c r="G11281" s="232"/>
    </row>
    <row r="11282" s="379" customFormat="1" customHeight="1" spans="6:7">
      <c r="F11282" s="385"/>
      <c r="G11282" s="232"/>
    </row>
    <row r="11283" s="379" customFormat="1" customHeight="1" spans="6:7">
      <c r="F11283" s="385"/>
      <c r="G11283" s="232"/>
    </row>
    <row r="11284" s="379" customFormat="1" customHeight="1" spans="6:7">
      <c r="F11284" s="385"/>
      <c r="G11284" s="232"/>
    </row>
    <row r="11285" s="379" customFormat="1" customHeight="1" spans="6:7">
      <c r="F11285" s="385"/>
      <c r="G11285" s="232"/>
    </row>
    <row r="11286" s="379" customFormat="1" customHeight="1" spans="6:7">
      <c r="F11286" s="385"/>
      <c r="G11286" s="232"/>
    </row>
    <row r="11287" s="379" customFormat="1" customHeight="1" spans="6:7">
      <c r="F11287" s="385"/>
      <c r="G11287" s="232"/>
    </row>
    <row r="11288" s="379" customFormat="1" customHeight="1" spans="6:7">
      <c r="F11288" s="385"/>
      <c r="G11288" s="232"/>
    </row>
    <row r="11289" s="379" customFormat="1" customHeight="1" spans="6:7">
      <c r="F11289" s="385"/>
      <c r="G11289" s="232"/>
    </row>
    <row r="11290" s="379" customFormat="1" customHeight="1" spans="6:7">
      <c r="F11290" s="385"/>
      <c r="G11290" s="232"/>
    </row>
    <row r="11291" s="379" customFormat="1" customHeight="1" spans="6:7">
      <c r="F11291" s="385"/>
      <c r="G11291" s="232"/>
    </row>
    <row r="11292" s="379" customFormat="1" customHeight="1" spans="6:7">
      <c r="F11292" s="385"/>
      <c r="G11292" s="232"/>
    </row>
    <row r="11293" s="379" customFormat="1" customHeight="1" spans="6:7">
      <c r="F11293" s="385"/>
      <c r="G11293" s="232"/>
    </row>
    <row r="11294" s="379" customFormat="1" customHeight="1" spans="6:7">
      <c r="F11294" s="385"/>
      <c r="G11294" s="232"/>
    </row>
    <row r="11295" s="379" customFormat="1" customHeight="1" spans="6:7">
      <c r="F11295" s="385"/>
      <c r="G11295" s="232"/>
    </row>
    <row r="11296" s="379" customFormat="1" customHeight="1" spans="6:7">
      <c r="F11296" s="385"/>
      <c r="G11296" s="232"/>
    </row>
    <row r="11297" s="379" customFormat="1" customHeight="1" spans="6:7">
      <c r="F11297" s="385"/>
      <c r="G11297" s="232"/>
    </row>
    <row r="11298" s="379" customFormat="1" customHeight="1" spans="6:7">
      <c r="F11298" s="385"/>
      <c r="G11298" s="232"/>
    </row>
    <row r="11299" s="379" customFormat="1" customHeight="1" spans="6:7">
      <c r="F11299" s="385"/>
      <c r="G11299" s="232"/>
    </row>
    <row r="11300" s="379" customFormat="1" customHeight="1" spans="6:7">
      <c r="F11300" s="385"/>
      <c r="G11300" s="232"/>
    </row>
    <row r="11301" s="379" customFormat="1" customHeight="1" spans="6:7">
      <c r="F11301" s="385"/>
      <c r="G11301" s="232"/>
    </row>
    <row r="11302" s="379" customFormat="1" customHeight="1" spans="6:7">
      <c r="F11302" s="385"/>
      <c r="G11302" s="232"/>
    </row>
    <row r="11303" s="379" customFormat="1" customHeight="1" spans="6:7">
      <c r="F11303" s="385"/>
      <c r="G11303" s="232"/>
    </row>
    <row r="11304" s="379" customFormat="1" customHeight="1" spans="6:7">
      <c r="F11304" s="385"/>
      <c r="G11304" s="232"/>
    </row>
    <row r="11305" s="379" customFormat="1" customHeight="1" spans="6:7">
      <c r="F11305" s="385"/>
      <c r="G11305" s="232"/>
    </row>
    <row r="11306" s="379" customFormat="1" customHeight="1" spans="6:7">
      <c r="F11306" s="385"/>
      <c r="G11306" s="232"/>
    </row>
    <row r="11307" s="379" customFormat="1" customHeight="1" spans="6:7">
      <c r="F11307" s="385"/>
      <c r="G11307" s="232"/>
    </row>
    <row r="11308" s="379" customFormat="1" customHeight="1" spans="6:7">
      <c r="F11308" s="385"/>
      <c r="G11308" s="232"/>
    </row>
    <row r="11309" s="379" customFormat="1" customHeight="1" spans="6:7">
      <c r="F11309" s="385"/>
      <c r="G11309" s="232"/>
    </row>
    <row r="11310" s="379" customFormat="1" customHeight="1" spans="6:7">
      <c r="F11310" s="385"/>
      <c r="G11310" s="232"/>
    </row>
    <row r="11311" s="379" customFormat="1" customHeight="1" spans="6:7">
      <c r="F11311" s="385"/>
      <c r="G11311" s="232"/>
    </row>
    <row r="11312" s="379" customFormat="1" customHeight="1" spans="6:7">
      <c r="F11312" s="385"/>
      <c r="G11312" s="232"/>
    </row>
    <row r="11313" s="379" customFormat="1" customHeight="1" spans="6:7">
      <c r="F11313" s="385"/>
      <c r="G11313" s="232"/>
    </row>
    <row r="11314" s="379" customFormat="1" customHeight="1" spans="6:7">
      <c r="F11314" s="385"/>
      <c r="G11314" s="232"/>
    </row>
    <row r="11315" s="379" customFormat="1" customHeight="1" spans="6:7">
      <c r="F11315" s="385"/>
      <c r="G11315" s="232"/>
    </row>
    <row r="11316" s="379" customFormat="1" customHeight="1" spans="6:7">
      <c r="F11316" s="385"/>
      <c r="G11316" s="232"/>
    </row>
    <row r="11317" s="379" customFormat="1" customHeight="1" spans="6:7">
      <c r="F11317" s="385"/>
      <c r="G11317" s="232"/>
    </row>
    <row r="11318" s="379" customFormat="1" customHeight="1" spans="6:7">
      <c r="F11318" s="385"/>
      <c r="G11318" s="232"/>
    </row>
    <row r="11319" s="379" customFormat="1" customHeight="1" spans="6:7">
      <c r="F11319" s="385"/>
      <c r="G11319" s="232"/>
    </row>
    <row r="11320" s="379" customFormat="1" customHeight="1" spans="6:7">
      <c r="F11320" s="385"/>
      <c r="G11320" s="232"/>
    </row>
    <row r="11321" s="379" customFormat="1" customHeight="1" spans="6:7">
      <c r="F11321" s="385"/>
      <c r="G11321" s="232"/>
    </row>
    <row r="11322" s="379" customFormat="1" customHeight="1" spans="6:7">
      <c r="F11322" s="385"/>
      <c r="G11322" s="232"/>
    </row>
    <row r="11323" s="379" customFormat="1" customHeight="1" spans="6:7">
      <c r="F11323" s="385"/>
      <c r="G11323" s="232"/>
    </row>
    <row r="11324" s="379" customFormat="1" customHeight="1" spans="6:7">
      <c r="F11324" s="385"/>
      <c r="G11324" s="232"/>
    </row>
    <row r="11325" s="379" customFormat="1" customHeight="1" spans="6:7">
      <c r="F11325" s="385"/>
      <c r="G11325" s="232"/>
    </row>
    <row r="11326" s="379" customFormat="1" customHeight="1" spans="6:7">
      <c r="F11326" s="385"/>
      <c r="G11326" s="232"/>
    </row>
    <row r="11327" s="379" customFormat="1" customHeight="1" spans="6:7">
      <c r="F11327" s="385"/>
      <c r="G11327" s="232"/>
    </row>
    <row r="11328" s="379" customFormat="1" customHeight="1" spans="6:7">
      <c r="F11328" s="385"/>
      <c r="G11328" s="232"/>
    </row>
    <row r="11329" s="379" customFormat="1" customHeight="1" spans="6:7">
      <c r="F11329" s="385"/>
      <c r="G11329" s="232"/>
    </row>
    <row r="11330" s="379" customFormat="1" customHeight="1" spans="6:7">
      <c r="F11330" s="385"/>
      <c r="G11330" s="232"/>
    </row>
    <row r="11331" s="379" customFormat="1" customHeight="1" spans="6:7">
      <c r="F11331" s="385"/>
      <c r="G11331" s="232"/>
    </row>
    <row r="11332" s="379" customFormat="1" customHeight="1" spans="6:7">
      <c r="F11332" s="385"/>
      <c r="G11332" s="232"/>
    </row>
    <row r="11333" s="379" customFormat="1" customHeight="1" spans="6:7">
      <c r="F11333" s="385"/>
      <c r="G11333" s="232"/>
    </row>
    <row r="11334" s="379" customFormat="1" customHeight="1" spans="6:7">
      <c r="F11334" s="385"/>
      <c r="G11334" s="232"/>
    </row>
    <row r="11335" s="379" customFormat="1" customHeight="1" spans="6:7">
      <c r="F11335" s="385"/>
      <c r="G11335" s="232"/>
    </row>
    <row r="11336" s="379" customFormat="1" customHeight="1" spans="6:7">
      <c r="F11336" s="385"/>
      <c r="G11336" s="232"/>
    </row>
    <row r="11337" s="379" customFormat="1" customHeight="1" spans="6:7">
      <c r="F11337" s="385"/>
      <c r="G11337" s="232"/>
    </row>
    <row r="11338" s="379" customFormat="1" customHeight="1" spans="6:7">
      <c r="F11338" s="385"/>
      <c r="G11338" s="232"/>
    </row>
    <row r="11339" s="379" customFormat="1" customHeight="1" spans="6:7">
      <c r="F11339" s="385"/>
      <c r="G11339" s="232"/>
    </row>
    <row r="11340" s="379" customFormat="1" customHeight="1" spans="6:7">
      <c r="F11340" s="385"/>
      <c r="G11340" s="232"/>
    </row>
    <row r="11341" s="379" customFormat="1" customHeight="1" spans="6:7">
      <c r="F11341" s="385"/>
      <c r="G11341" s="232"/>
    </row>
    <row r="11342" s="379" customFormat="1" customHeight="1" spans="6:7">
      <c r="F11342" s="385"/>
      <c r="G11342" s="232"/>
    </row>
    <row r="11343" s="379" customFormat="1" customHeight="1" spans="6:7">
      <c r="F11343" s="385"/>
      <c r="G11343" s="232"/>
    </row>
    <row r="11344" s="379" customFormat="1" customHeight="1" spans="6:7">
      <c r="F11344" s="385"/>
      <c r="G11344" s="232"/>
    </row>
    <row r="11345" s="379" customFormat="1" customHeight="1" spans="6:7">
      <c r="F11345" s="385"/>
      <c r="G11345" s="232"/>
    </row>
    <row r="11346" s="379" customFormat="1" customHeight="1" spans="6:7">
      <c r="F11346" s="385"/>
      <c r="G11346" s="232"/>
    </row>
    <row r="11347" s="379" customFormat="1" customHeight="1" spans="6:7">
      <c r="F11347" s="385"/>
      <c r="G11347" s="232"/>
    </row>
    <row r="11348" s="379" customFormat="1" customHeight="1" spans="6:7">
      <c r="F11348" s="385"/>
      <c r="G11348" s="232"/>
    </row>
    <row r="11349" s="379" customFormat="1" customHeight="1" spans="6:7">
      <c r="F11349" s="385"/>
      <c r="G11349" s="232"/>
    </row>
    <row r="11350" s="379" customFormat="1" customHeight="1" spans="6:7">
      <c r="F11350" s="385"/>
      <c r="G11350" s="232"/>
    </row>
    <row r="11351" s="379" customFormat="1" customHeight="1" spans="6:7">
      <c r="F11351" s="385"/>
      <c r="G11351" s="232"/>
    </row>
    <row r="11352" s="379" customFormat="1" customHeight="1" spans="6:7">
      <c r="F11352" s="385"/>
      <c r="G11352" s="232"/>
    </row>
    <row r="11353" s="379" customFormat="1" customHeight="1" spans="6:7">
      <c r="F11353" s="385"/>
      <c r="G11353" s="232"/>
    </row>
    <row r="11354" s="379" customFormat="1" customHeight="1" spans="6:7">
      <c r="F11354" s="385"/>
      <c r="G11354" s="232"/>
    </row>
    <row r="11355" s="379" customFormat="1" customHeight="1" spans="6:7">
      <c r="F11355" s="385"/>
      <c r="G11355" s="232"/>
    </row>
    <row r="11356" s="379" customFormat="1" customHeight="1" spans="6:7">
      <c r="F11356" s="385"/>
      <c r="G11356" s="232"/>
    </row>
    <row r="11357" s="379" customFormat="1" customHeight="1" spans="6:7">
      <c r="F11357" s="385"/>
      <c r="G11357" s="232"/>
    </row>
    <row r="11358" s="379" customFormat="1" customHeight="1" spans="6:7">
      <c r="F11358" s="385"/>
      <c r="G11358" s="232"/>
    </row>
    <row r="11359" s="379" customFormat="1" customHeight="1" spans="6:7">
      <c r="F11359" s="385"/>
      <c r="G11359" s="232"/>
    </row>
    <row r="11360" s="379" customFormat="1" customHeight="1" spans="6:7">
      <c r="F11360" s="385"/>
      <c r="G11360" s="232"/>
    </row>
    <row r="11361" s="379" customFormat="1" customHeight="1" spans="6:7">
      <c r="F11361" s="385"/>
      <c r="G11361" s="232"/>
    </row>
    <row r="11362" s="379" customFormat="1" customHeight="1" spans="6:7">
      <c r="F11362" s="385"/>
      <c r="G11362" s="232"/>
    </row>
    <row r="11363" s="379" customFormat="1" customHeight="1" spans="6:7">
      <c r="F11363" s="385"/>
      <c r="G11363" s="232"/>
    </row>
    <row r="11364" s="379" customFormat="1" customHeight="1" spans="6:7">
      <c r="F11364" s="385"/>
      <c r="G11364" s="232"/>
    </row>
    <row r="11365" s="379" customFormat="1" customHeight="1" spans="6:7">
      <c r="F11365" s="385"/>
      <c r="G11365" s="232"/>
    </row>
    <row r="11366" s="379" customFormat="1" customHeight="1" spans="6:7">
      <c r="F11366" s="385"/>
      <c r="G11366" s="232"/>
    </row>
    <row r="11367" s="379" customFormat="1" customHeight="1" spans="6:7">
      <c r="F11367" s="385"/>
      <c r="G11367" s="232"/>
    </row>
    <row r="11368" s="379" customFormat="1" customHeight="1" spans="6:7">
      <c r="F11368" s="385"/>
      <c r="G11368" s="232"/>
    </row>
    <row r="11369" s="379" customFormat="1" customHeight="1" spans="6:7">
      <c r="F11369" s="385"/>
      <c r="G11369" s="232"/>
    </row>
    <row r="11370" s="379" customFormat="1" customHeight="1" spans="6:7">
      <c r="F11370" s="385"/>
      <c r="G11370" s="232"/>
    </row>
    <row r="11371" s="379" customFormat="1" customHeight="1" spans="6:7">
      <c r="F11371" s="385"/>
      <c r="G11371" s="232"/>
    </row>
    <row r="11372" s="379" customFormat="1" customHeight="1" spans="6:7">
      <c r="F11372" s="385"/>
      <c r="G11372" s="232"/>
    </row>
    <row r="11373" s="379" customFormat="1" customHeight="1" spans="6:7">
      <c r="F11373" s="385"/>
      <c r="G11373" s="232"/>
    </row>
    <row r="11374" s="379" customFormat="1" customHeight="1" spans="6:7">
      <c r="F11374" s="385"/>
      <c r="G11374" s="232"/>
    </row>
    <row r="11375" s="379" customFormat="1" customHeight="1" spans="6:7">
      <c r="F11375" s="385"/>
      <c r="G11375" s="232"/>
    </row>
    <row r="11376" s="379" customFormat="1" customHeight="1" spans="6:7">
      <c r="F11376" s="385"/>
      <c r="G11376" s="232"/>
    </row>
    <row r="11377" s="379" customFormat="1" customHeight="1" spans="6:7">
      <c r="F11377" s="385"/>
      <c r="G11377" s="232"/>
    </row>
    <row r="11378" s="379" customFormat="1" customHeight="1" spans="6:7">
      <c r="F11378" s="385"/>
      <c r="G11378" s="232"/>
    </row>
    <row r="11379" s="379" customFormat="1" customHeight="1" spans="6:7">
      <c r="F11379" s="385"/>
      <c r="G11379" s="232"/>
    </row>
    <row r="11380" s="379" customFormat="1" customHeight="1" spans="6:7">
      <c r="F11380" s="385"/>
      <c r="G11380" s="232"/>
    </row>
    <row r="11381" s="379" customFormat="1" customHeight="1" spans="6:7">
      <c r="F11381" s="385"/>
      <c r="G11381" s="232"/>
    </row>
    <row r="11382" s="379" customFormat="1" customHeight="1" spans="6:7">
      <c r="F11382" s="385"/>
      <c r="G11382" s="232"/>
    </row>
    <row r="11383" s="379" customFormat="1" customHeight="1" spans="6:7">
      <c r="F11383" s="385"/>
      <c r="G11383" s="232"/>
    </row>
    <row r="11384" s="379" customFormat="1" customHeight="1" spans="6:7">
      <c r="F11384" s="385"/>
      <c r="G11384" s="232"/>
    </row>
    <row r="11385" s="379" customFormat="1" customHeight="1" spans="6:7">
      <c r="F11385" s="385"/>
      <c r="G11385" s="232"/>
    </row>
    <row r="11386" s="379" customFormat="1" customHeight="1" spans="6:7">
      <c r="F11386" s="385"/>
      <c r="G11386" s="232"/>
    </row>
    <row r="11387" s="379" customFormat="1" customHeight="1" spans="6:7">
      <c r="F11387" s="385"/>
      <c r="G11387" s="232"/>
    </row>
    <row r="11388" s="379" customFormat="1" customHeight="1" spans="6:7">
      <c r="F11388" s="385"/>
      <c r="G11388" s="232"/>
    </row>
    <row r="11389" s="379" customFormat="1" customHeight="1" spans="6:7">
      <c r="F11389" s="385"/>
      <c r="G11389" s="232"/>
    </row>
    <row r="11390" s="379" customFormat="1" customHeight="1" spans="6:7">
      <c r="F11390" s="385"/>
      <c r="G11390" s="232"/>
    </row>
    <row r="11391" s="379" customFormat="1" customHeight="1" spans="6:7">
      <c r="F11391" s="385"/>
      <c r="G11391" s="232"/>
    </row>
    <row r="11392" s="379" customFormat="1" customHeight="1" spans="6:7">
      <c r="F11392" s="385"/>
      <c r="G11392" s="232"/>
    </row>
    <row r="11393" s="379" customFormat="1" customHeight="1" spans="6:7">
      <c r="F11393" s="385"/>
      <c r="G11393" s="232"/>
    </row>
    <row r="11394" s="379" customFormat="1" customHeight="1" spans="6:7">
      <c r="F11394" s="385"/>
      <c r="G11394" s="232"/>
    </row>
    <row r="11395" s="379" customFormat="1" customHeight="1" spans="6:7">
      <c r="F11395" s="385"/>
      <c r="G11395" s="232"/>
    </row>
    <row r="11396" s="379" customFormat="1" customHeight="1" spans="6:7">
      <c r="F11396" s="385"/>
      <c r="G11396" s="232"/>
    </row>
    <row r="11397" s="379" customFormat="1" customHeight="1" spans="6:7">
      <c r="F11397" s="385"/>
      <c r="G11397" s="232"/>
    </row>
    <row r="11398" s="379" customFormat="1" customHeight="1" spans="6:7">
      <c r="F11398" s="385"/>
      <c r="G11398" s="232"/>
    </row>
    <row r="11399" s="379" customFormat="1" customHeight="1" spans="6:7">
      <c r="F11399" s="385"/>
      <c r="G11399" s="232"/>
    </row>
    <row r="11400" s="379" customFormat="1" customHeight="1" spans="6:7">
      <c r="F11400" s="385"/>
      <c r="G11400" s="232"/>
    </row>
    <row r="11401" s="379" customFormat="1" customHeight="1" spans="6:7">
      <c r="F11401" s="385"/>
      <c r="G11401" s="232"/>
    </row>
    <row r="11402" s="379" customFormat="1" customHeight="1" spans="6:7">
      <c r="F11402" s="385"/>
      <c r="G11402" s="232"/>
    </row>
    <row r="11403" s="379" customFormat="1" customHeight="1" spans="6:7">
      <c r="F11403" s="385"/>
      <c r="G11403" s="232"/>
    </row>
    <row r="11404" s="379" customFormat="1" customHeight="1" spans="6:7">
      <c r="F11404" s="385"/>
      <c r="G11404" s="232"/>
    </row>
    <row r="11405" s="379" customFormat="1" customHeight="1" spans="6:7">
      <c r="F11405" s="385"/>
      <c r="G11405" s="232"/>
    </row>
    <row r="11406" s="379" customFormat="1" customHeight="1" spans="6:7">
      <c r="F11406" s="385"/>
      <c r="G11406" s="232"/>
    </row>
    <row r="11407" s="379" customFormat="1" customHeight="1" spans="6:7">
      <c r="F11407" s="385"/>
      <c r="G11407" s="232"/>
    </row>
    <row r="11408" s="379" customFormat="1" customHeight="1" spans="6:7">
      <c r="F11408" s="385"/>
      <c r="G11408" s="232"/>
    </row>
    <row r="11409" s="379" customFormat="1" customHeight="1" spans="6:7">
      <c r="F11409" s="385"/>
      <c r="G11409" s="232"/>
    </row>
    <row r="11410" s="379" customFormat="1" customHeight="1" spans="6:7">
      <c r="F11410" s="385"/>
      <c r="G11410" s="232"/>
    </row>
    <row r="11411" s="379" customFormat="1" customHeight="1" spans="6:7">
      <c r="F11411" s="385"/>
      <c r="G11411" s="232"/>
    </row>
    <row r="11412" s="379" customFormat="1" customHeight="1" spans="6:7">
      <c r="F11412" s="385"/>
      <c r="G11412" s="232"/>
    </row>
    <row r="11413" s="379" customFormat="1" customHeight="1" spans="6:7">
      <c r="F11413" s="385"/>
      <c r="G11413" s="232"/>
    </row>
    <row r="11414" s="379" customFormat="1" customHeight="1" spans="6:7">
      <c r="F11414" s="385"/>
      <c r="G11414" s="232"/>
    </row>
    <row r="11415" s="379" customFormat="1" customHeight="1" spans="6:7">
      <c r="F11415" s="385"/>
      <c r="G11415" s="232"/>
    </row>
    <row r="11416" s="379" customFormat="1" customHeight="1" spans="6:7">
      <c r="F11416" s="385"/>
      <c r="G11416" s="232"/>
    </row>
    <row r="11417" s="379" customFormat="1" customHeight="1" spans="6:7">
      <c r="F11417" s="385"/>
      <c r="G11417" s="232"/>
    </row>
    <row r="11418" s="379" customFormat="1" customHeight="1" spans="6:7">
      <c r="F11418" s="385"/>
      <c r="G11418" s="232"/>
    </row>
    <row r="11419" s="379" customFormat="1" customHeight="1" spans="6:7">
      <c r="F11419" s="385"/>
      <c r="G11419" s="232"/>
    </row>
    <row r="11420" s="379" customFormat="1" customHeight="1" spans="6:7">
      <c r="F11420" s="385"/>
      <c r="G11420" s="232"/>
    </row>
    <row r="11421" s="379" customFormat="1" customHeight="1" spans="6:7">
      <c r="F11421" s="385"/>
      <c r="G11421" s="232"/>
    </row>
    <row r="11422" s="379" customFormat="1" customHeight="1" spans="6:7">
      <c r="F11422" s="385"/>
      <c r="G11422" s="232"/>
    </row>
    <row r="11423" s="379" customFormat="1" customHeight="1" spans="6:7">
      <c r="F11423" s="385"/>
      <c r="G11423" s="232"/>
    </row>
    <row r="11424" s="379" customFormat="1" customHeight="1" spans="6:7">
      <c r="F11424" s="385"/>
      <c r="G11424" s="232"/>
    </row>
    <row r="11425" s="379" customFormat="1" customHeight="1" spans="6:7">
      <c r="F11425" s="385"/>
      <c r="G11425" s="232"/>
    </row>
    <row r="11426" s="379" customFormat="1" customHeight="1" spans="6:7">
      <c r="F11426" s="385"/>
      <c r="G11426" s="232"/>
    </row>
    <row r="11427" s="379" customFormat="1" customHeight="1" spans="6:7">
      <c r="F11427" s="385"/>
      <c r="G11427" s="232"/>
    </row>
    <row r="11428" s="379" customFormat="1" customHeight="1" spans="6:7">
      <c r="F11428" s="385"/>
      <c r="G11428" s="232"/>
    </row>
    <row r="11429" s="379" customFormat="1" customHeight="1" spans="6:7">
      <c r="F11429" s="385"/>
      <c r="G11429" s="232"/>
    </row>
    <row r="11430" s="379" customFormat="1" customHeight="1" spans="6:7">
      <c r="F11430" s="385"/>
      <c r="G11430" s="232"/>
    </row>
    <row r="11431" s="379" customFormat="1" customHeight="1" spans="6:7">
      <c r="F11431" s="385"/>
      <c r="G11431" s="232"/>
    </row>
    <row r="11432" s="379" customFormat="1" customHeight="1" spans="6:7">
      <c r="F11432" s="385"/>
      <c r="G11432" s="232"/>
    </row>
    <row r="11433" s="379" customFormat="1" customHeight="1" spans="6:7">
      <c r="F11433" s="385"/>
      <c r="G11433" s="232"/>
    </row>
    <row r="11434" s="379" customFormat="1" customHeight="1" spans="6:7">
      <c r="F11434" s="385"/>
      <c r="G11434" s="232"/>
    </row>
    <row r="11435" s="379" customFormat="1" customHeight="1" spans="6:7">
      <c r="F11435" s="385"/>
      <c r="G11435" s="232"/>
    </row>
    <row r="11436" s="379" customFormat="1" customHeight="1" spans="6:7">
      <c r="F11436" s="385"/>
      <c r="G11436" s="232"/>
    </row>
    <row r="11437" s="379" customFormat="1" customHeight="1" spans="6:7">
      <c r="F11437" s="385"/>
      <c r="G11437" s="232"/>
    </row>
    <row r="11438" s="379" customFormat="1" customHeight="1" spans="6:7">
      <c r="F11438" s="385"/>
      <c r="G11438" s="232"/>
    </row>
    <row r="11439" s="379" customFormat="1" customHeight="1" spans="6:7">
      <c r="F11439" s="385"/>
      <c r="G11439" s="232"/>
    </row>
    <row r="11440" s="379" customFormat="1" customHeight="1" spans="6:7">
      <c r="F11440" s="385"/>
      <c r="G11440" s="232"/>
    </row>
    <row r="11441" s="379" customFormat="1" customHeight="1" spans="6:7">
      <c r="F11441" s="385"/>
      <c r="G11441" s="232"/>
    </row>
    <row r="11442" s="379" customFormat="1" customHeight="1" spans="6:7">
      <c r="F11442" s="385"/>
      <c r="G11442" s="232"/>
    </row>
    <row r="11443" s="379" customFormat="1" customHeight="1" spans="6:7">
      <c r="F11443" s="385"/>
      <c r="G11443" s="232"/>
    </row>
    <row r="11444" s="379" customFormat="1" customHeight="1" spans="6:7">
      <c r="F11444" s="385"/>
      <c r="G11444" s="232"/>
    </row>
    <row r="11445" s="379" customFormat="1" customHeight="1" spans="6:7">
      <c r="F11445" s="385"/>
      <c r="G11445" s="232"/>
    </row>
    <row r="11446" s="379" customFormat="1" customHeight="1" spans="6:7">
      <c r="F11446" s="385"/>
      <c r="G11446" s="232"/>
    </row>
    <row r="11447" s="379" customFormat="1" customHeight="1" spans="6:7">
      <c r="F11447" s="385"/>
      <c r="G11447" s="232"/>
    </row>
    <row r="11448" s="379" customFormat="1" customHeight="1" spans="6:7">
      <c r="F11448" s="385"/>
      <c r="G11448" s="232"/>
    </row>
    <row r="11449" s="379" customFormat="1" customHeight="1" spans="6:7">
      <c r="F11449" s="385"/>
      <c r="G11449" s="232"/>
    </row>
    <row r="11450" s="379" customFormat="1" customHeight="1" spans="6:7">
      <c r="F11450" s="385"/>
      <c r="G11450" s="232"/>
    </row>
    <row r="11451" s="379" customFormat="1" customHeight="1" spans="6:7">
      <c r="F11451" s="385"/>
      <c r="G11451" s="232"/>
    </row>
    <row r="11452" s="379" customFormat="1" customHeight="1" spans="6:7">
      <c r="F11452" s="385"/>
      <c r="G11452" s="232"/>
    </row>
    <row r="11453" s="379" customFormat="1" customHeight="1" spans="6:7">
      <c r="F11453" s="385"/>
      <c r="G11453" s="232"/>
    </row>
    <row r="11454" s="379" customFormat="1" customHeight="1" spans="6:7">
      <c r="F11454" s="385"/>
      <c r="G11454" s="232"/>
    </row>
    <row r="11455" s="379" customFormat="1" customHeight="1" spans="6:7">
      <c r="F11455" s="385"/>
      <c r="G11455" s="232"/>
    </row>
    <row r="11456" s="379" customFormat="1" customHeight="1" spans="6:7">
      <c r="F11456" s="385"/>
      <c r="G11456" s="232"/>
    </row>
    <row r="11457" s="379" customFormat="1" customHeight="1" spans="6:7">
      <c r="F11457" s="385"/>
      <c r="G11457" s="232"/>
    </row>
    <row r="11458" s="379" customFormat="1" customHeight="1" spans="6:7">
      <c r="F11458" s="385"/>
      <c r="G11458" s="232"/>
    </row>
    <row r="11459" s="379" customFormat="1" customHeight="1" spans="6:7">
      <c r="F11459" s="385"/>
      <c r="G11459" s="232"/>
    </row>
    <row r="11460" s="379" customFormat="1" customHeight="1" spans="6:7">
      <c r="F11460" s="385"/>
      <c r="G11460" s="232"/>
    </row>
    <row r="11461" s="379" customFormat="1" customHeight="1" spans="6:7">
      <c r="F11461" s="385"/>
      <c r="G11461" s="232"/>
    </row>
    <row r="11462" s="379" customFormat="1" customHeight="1" spans="6:7">
      <c r="F11462" s="385"/>
      <c r="G11462" s="232"/>
    </row>
    <row r="11463" s="379" customFormat="1" customHeight="1" spans="6:7">
      <c r="F11463" s="385"/>
      <c r="G11463" s="232"/>
    </row>
    <row r="11464" s="379" customFormat="1" customHeight="1" spans="6:7">
      <c r="F11464" s="385"/>
      <c r="G11464" s="232"/>
    </row>
    <row r="11465" s="379" customFormat="1" customHeight="1" spans="6:7">
      <c r="F11465" s="385"/>
      <c r="G11465" s="232"/>
    </row>
    <row r="11466" s="379" customFormat="1" customHeight="1" spans="6:7">
      <c r="F11466" s="385"/>
      <c r="G11466" s="232"/>
    </row>
    <row r="11467" s="379" customFormat="1" customHeight="1" spans="6:7">
      <c r="F11467" s="385"/>
      <c r="G11467" s="232"/>
    </row>
    <row r="11468" s="379" customFormat="1" customHeight="1" spans="6:7">
      <c r="F11468" s="385"/>
      <c r="G11468" s="232"/>
    </row>
    <row r="11469" s="379" customFormat="1" customHeight="1" spans="6:7">
      <c r="F11469" s="385"/>
      <c r="G11469" s="232"/>
    </row>
    <row r="11470" s="379" customFormat="1" customHeight="1" spans="6:7">
      <c r="F11470" s="385"/>
      <c r="G11470" s="232"/>
    </row>
    <row r="11471" s="379" customFormat="1" customHeight="1" spans="6:7">
      <c r="F11471" s="385"/>
      <c r="G11471" s="232"/>
    </row>
    <row r="11472" s="379" customFormat="1" customHeight="1" spans="6:7">
      <c r="F11472" s="385"/>
      <c r="G11472" s="232"/>
    </row>
    <row r="11473" s="379" customFormat="1" customHeight="1" spans="6:7">
      <c r="F11473" s="385"/>
      <c r="G11473" s="232"/>
    </row>
    <row r="11474" s="379" customFormat="1" customHeight="1" spans="6:7">
      <c r="F11474" s="385"/>
      <c r="G11474" s="232"/>
    </row>
    <row r="11475" s="379" customFormat="1" customHeight="1" spans="6:7">
      <c r="F11475" s="385"/>
      <c r="G11475" s="232"/>
    </row>
    <row r="11476" s="379" customFormat="1" customHeight="1" spans="6:7">
      <c r="F11476" s="385"/>
      <c r="G11476" s="232"/>
    </row>
    <row r="11477" s="379" customFormat="1" customHeight="1" spans="6:7">
      <c r="F11477" s="385"/>
      <c r="G11477" s="232"/>
    </row>
    <row r="11478" s="379" customFormat="1" customHeight="1" spans="6:7">
      <c r="F11478" s="385"/>
      <c r="G11478" s="232"/>
    </row>
    <row r="11479" s="379" customFormat="1" customHeight="1" spans="6:7">
      <c r="F11479" s="385"/>
      <c r="G11479" s="232"/>
    </row>
    <row r="11480" s="379" customFormat="1" customHeight="1" spans="6:7">
      <c r="F11480" s="385"/>
      <c r="G11480" s="232"/>
    </row>
    <row r="11481" s="379" customFormat="1" customHeight="1" spans="6:7">
      <c r="F11481" s="385"/>
      <c r="G11481" s="232"/>
    </row>
    <row r="11482" s="379" customFormat="1" customHeight="1" spans="6:7">
      <c r="F11482" s="385"/>
      <c r="G11482" s="232"/>
    </row>
    <row r="11483" s="379" customFormat="1" customHeight="1" spans="6:7">
      <c r="F11483" s="385"/>
      <c r="G11483" s="232"/>
    </row>
    <row r="11484" s="379" customFormat="1" customHeight="1" spans="6:7">
      <c r="F11484" s="385"/>
      <c r="G11484" s="232"/>
    </row>
    <row r="11485" s="379" customFormat="1" customHeight="1" spans="6:7">
      <c r="F11485" s="385"/>
      <c r="G11485" s="232"/>
    </row>
    <row r="11486" s="379" customFormat="1" customHeight="1" spans="6:7">
      <c r="F11486" s="385"/>
      <c r="G11486" s="232"/>
    </row>
    <row r="11487" s="379" customFormat="1" customHeight="1" spans="6:7">
      <c r="F11487" s="385"/>
      <c r="G11487" s="232"/>
    </row>
    <row r="11488" s="379" customFormat="1" customHeight="1" spans="6:7">
      <c r="F11488" s="385"/>
      <c r="G11488" s="232"/>
    </row>
    <row r="11489" s="379" customFormat="1" customHeight="1" spans="6:7">
      <c r="F11489" s="385"/>
      <c r="G11489" s="232"/>
    </row>
    <row r="11490" s="379" customFormat="1" customHeight="1" spans="6:7">
      <c r="F11490" s="385"/>
      <c r="G11490" s="232"/>
    </row>
    <row r="11491" s="379" customFormat="1" customHeight="1" spans="6:7">
      <c r="F11491" s="385"/>
      <c r="G11491" s="232"/>
    </row>
    <row r="11492" s="379" customFormat="1" customHeight="1" spans="6:7">
      <c r="F11492" s="385"/>
      <c r="G11492" s="232"/>
    </row>
    <row r="11493" s="379" customFormat="1" customHeight="1" spans="6:7">
      <c r="F11493" s="385"/>
      <c r="G11493" s="232"/>
    </row>
    <row r="11494" s="379" customFormat="1" customHeight="1" spans="6:7">
      <c r="F11494" s="385"/>
      <c r="G11494" s="232"/>
    </row>
    <row r="11495" s="379" customFormat="1" customHeight="1" spans="6:7">
      <c r="F11495" s="385"/>
      <c r="G11495" s="232"/>
    </row>
    <row r="11496" s="379" customFormat="1" customHeight="1" spans="6:7">
      <c r="F11496" s="385"/>
      <c r="G11496" s="232"/>
    </row>
    <row r="11497" s="379" customFormat="1" customHeight="1" spans="6:7">
      <c r="F11497" s="385"/>
      <c r="G11497" s="232"/>
    </row>
    <row r="11498" s="379" customFormat="1" customHeight="1" spans="6:7">
      <c r="F11498" s="385"/>
      <c r="G11498" s="232"/>
    </row>
    <row r="11499" s="379" customFormat="1" customHeight="1" spans="6:7">
      <c r="F11499" s="385"/>
      <c r="G11499" s="232"/>
    </row>
    <row r="11500" s="379" customFormat="1" customHeight="1" spans="6:7">
      <c r="F11500" s="385"/>
      <c r="G11500" s="232"/>
    </row>
    <row r="11501" s="379" customFormat="1" customHeight="1" spans="6:7">
      <c r="F11501" s="385"/>
      <c r="G11501" s="232"/>
    </row>
    <row r="11502" s="379" customFormat="1" customHeight="1" spans="6:7">
      <c r="F11502" s="385"/>
      <c r="G11502" s="232"/>
    </row>
    <row r="11503" s="379" customFormat="1" customHeight="1" spans="6:7">
      <c r="F11503" s="385"/>
      <c r="G11503" s="232"/>
    </row>
    <row r="11504" s="379" customFormat="1" customHeight="1" spans="6:7">
      <c r="F11504" s="385"/>
      <c r="G11504" s="232"/>
    </row>
    <row r="11505" s="379" customFormat="1" customHeight="1" spans="6:7">
      <c r="F11505" s="385"/>
      <c r="G11505" s="232"/>
    </row>
    <row r="11506" s="379" customFormat="1" customHeight="1" spans="6:7">
      <c r="F11506" s="385"/>
      <c r="G11506" s="232"/>
    </row>
    <row r="11507" s="379" customFormat="1" customHeight="1" spans="6:7">
      <c r="F11507" s="385"/>
      <c r="G11507" s="232"/>
    </row>
    <row r="11508" s="379" customFormat="1" customHeight="1" spans="6:7">
      <c r="F11508" s="385"/>
      <c r="G11508" s="232"/>
    </row>
    <row r="11509" s="379" customFormat="1" customHeight="1" spans="6:7">
      <c r="F11509" s="385"/>
      <c r="G11509" s="232"/>
    </row>
    <row r="11510" s="379" customFormat="1" customHeight="1" spans="6:7">
      <c r="F11510" s="385"/>
      <c r="G11510" s="232"/>
    </row>
    <row r="11511" s="379" customFormat="1" customHeight="1" spans="6:7">
      <c r="F11511" s="385"/>
      <c r="G11511" s="232"/>
    </row>
    <row r="11512" s="379" customFormat="1" customHeight="1" spans="6:7">
      <c r="F11512" s="385"/>
      <c r="G11512" s="232"/>
    </row>
    <row r="11513" s="379" customFormat="1" customHeight="1" spans="6:7">
      <c r="F11513" s="385"/>
      <c r="G11513" s="232"/>
    </row>
    <row r="11514" s="379" customFormat="1" customHeight="1" spans="6:7">
      <c r="F11514" s="385"/>
      <c r="G11514" s="232"/>
    </row>
    <row r="11515" s="379" customFormat="1" customHeight="1" spans="6:7">
      <c r="F11515" s="385"/>
      <c r="G11515" s="232"/>
    </row>
    <row r="11516" s="379" customFormat="1" customHeight="1" spans="6:7">
      <c r="F11516" s="385"/>
      <c r="G11516" s="232"/>
    </row>
    <row r="11517" s="379" customFormat="1" customHeight="1" spans="6:7">
      <c r="F11517" s="385"/>
      <c r="G11517" s="232"/>
    </row>
    <row r="11518" s="379" customFormat="1" customHeight="1" spans="6:7">
      <c r="F11518" s="385"/>
      <c r="G11518" s="232"/>
    </row>
    <row r="11519" s="379" customFormat="1" customHeight="1" spans="6:7">
      <c r="F11519" s="385"/>
      <c r="G11519" s="232"/>
    </row>
    <row r="11520" s="379" customFormat="1" customHeight="1" spans="6:7">
      <c r="F11520" s="385"/>
      <c r="G11520" s="232"/>
    </row>
    <row r="11521" s="379" customFormat="1" customHeight="1" spans="6:7">
      <c r="F11521" s="385"/>
      <c r="G11521" s="232"/>
    </row>
    <row r="11522" s="379" customFormat="1" customHeight="1" spans="6:7">
      <c r="F11522" s="385"/>
      <c r="G11522" s="232"/>
    </row>
    <row r="11523" s="379" customFormat="1" customHeight="1" spans="6:7">
      <c r="F11523" s="385"/>
      <c r="G11523" s="232"/>
    </row>
    <row r="11524" s="379" customFormat="1" customHeight="1" spans="6:7">
      <c r="F11524" s="385"/>
      <c r="G11524" s="232"/>
    </row>
    <row r="11525" s="379" customFormat="1" customHeight="1" spans="6:7">
      <c r="F11525" s="385"/>
      <c r="G11525" s="232"/>
    </row>
    <row r="11526" s="379" customFormat="1" customHeight="1" spans="6:7">
      <c r="F11526" s="385"/>
      <c r="G11526" s="232"/>
    </row>
    <row r="11527" s="379" customFormat="1" customHeight="1" spans="6:7">
      <c r="F11527" s="385"/>
      <c r="G11527" s="232"/>
    </row>
    <row r="11528" s="379" customFormat="1" customHeight="1" spans="6:7">
      <c r="F11528" s="385"/>
      <c r="G11528" s="232"/>
    </row>
    <row r="11529" s="379" customFormat="1" customHeight="1" spans="6:7">
      <c r="F11529" s="385"/>
      <c r="G11529" s="232"/>
    </row>
    <row r="11530" s="379" customFormat="1" customHeight="1" spans="6:7">
      <c r="F11530" s="385"/>
      <c r="G11530" s="232"/>
    </row>
    <row r="11531" s="379" customFormat="1" customHeight="1" spans="6:7">
      <c r="F11531" s="385"/>
      <c r="G11531" s="232"/>
    </row>
    <row r="11532" s="379" customFormat="1" customHeight="1" spans="6:7">
      <c r="F11532" s="385"/>
      <c r="G11532" s="232"/>
    </row>
    <row r="11533" s="379" customFormat="1" customHeight="1" spans="6:7">
      <c r="F11533" s="385"/>
      <c r="G11533" s="232"/>
    </row>
    <row r="11534" s="379" customFormat="1" customHeight="1" spans="6:7">
      <c r="F11534" s="385"/>
      <c r="G11534" s="232"/>
    </row>
    <row r="11535" s="379" customFormat="1" customHeight="1" spans="6:7">
      <c r="F11535" s="385"/>
      <c r="G11535" s="232"/>
    </row>
    <row r="11536" s="379" customFormat="1" customHeight="1" spans="6:7">
      <c r="F11536" s="385"/>
      <c r="G11536" s="232"/>
    </row>
    <row r="11537" s="379" customFormat="1" customHeight="1" spans="6:7">
      <c r="F11537" s="385"/>
      <c r="G11537" s="232"/>
    </row>
    <row r="11538" s="379" customFormat="1" customHeight="1" spans="6:7">
      <c r="F11538" s="385"/>
      <c r="G11538" s="232"/>
    </row>
    <row r="11539" s="379" customFormat="1" customHeight="1" spans="6:7">
      <c r="F11539" s="385"/>
      <c r="G11539" s="232"/>
    </row>
    <row r="11540" s="379" customFormat="1" customHeight="1" spans="6:7">
      <c r="F11540" s="385"/>
      <c r="G11540" s="232"/>
    </row>
    <row r="11541" s="379" customFormat="1" customHeight="1" spans="6:7">
      <c r="F11541" s="385"/>
      <c r="G11541" s="232"/>
    </row>
    <row r="11542" s="379" customFormat="1" customHeight="1" spans="6:7">
      <c r="F11542" s="385"/>
      <c r="G11542" s="232"/>
    </row>
    <row r="11543" s="379" customFormat="1" customHeight="1" spans="6:7">
      <c r="F11543" s="385"/>
      <c r="G11543" s="232"/>
    </row>
    <row r="11544" s="379" customFormat="1" customHeight="1" spans="6:7">
      <c r="F11544" s="385"/>
      <c r="G11544" s="232"/>
    </row>
    <row r="11545" s="379" customFormat="1" customHeight="1" spans="6:7">
      <c r="F11545" s="385"/>
      <c r="G11545" s="232"/>
    </row>
    <row r="11546" s="379" customFormat="1" customHeight="1" spans="6:7">
      <c r="F11546" s="385"/>
      <c r="G11546" s="232"/>
    </row>
    <row r="11547" s="379" customFormat="1" customHeight="1" spans="6:7">
      <c r="F11547" s="385"/>
      <c r="G11547" s="232"/>
    </row>
    <row r="11548" s="379" customFormat="1" customHeight="1" spans="6:7">
      <c r="F11548" s="385"/>
      <c r="G11548" s="232"/>
    </row>
    <row r="11549" s="379" customFormat="1" customHeight="1" spans="6:7">
      <c r="F11549" s="385"/>
      <c r="G11549" s="232"/>
    </row>
    <row r="11550" s="379" customFormat="1" customHeight="1" spans="6:7">
      <c r="F11550" s="385"/>
      <c r="G11550" s="232"/>
    </row>
    <row r="11551" s="379" customFormat="1" customHeight="1" spans="6:7">
      <c r="F11551" s="385"/>
      <c r="G11551" s="232"/>
    </row>
    <row r="11552" s="379" customFormat="1" customHeight="1" spans="6:7">
      <c r="F11552" s="385"/>
      <c r="G11552" s="232"/>
    </row>
    <row r="11553" s="379" customFormat="1" customHeight="1" spans="6:7">
      <c r="F11553" s="385"/>
      <c r="G11553" s="232"/>
    </row>
    <row r="11554" s="379" customFormat="1" customHeight="1" spans="6:7">
      <c r="F11554" s="385"/>
      <c r="G11554" s="232"/>
    </row>
    <row r="11555" s="379" customFormat="1" customHeight="1" spans="6:7">
      <c r="F11555" s="385"/>
      <c r="G11555" s="232"/>
    </row>
    <row r="11556" s="379" customFormat="1" customHeight="1" spans="6:7">
      <c r="F11556" s="385"/>
      <c r="G11556" s="232"/>
    </row>
    <row r="11557" s="379" customFormat="1" customHeight="1" spans="6:7">
      <c r="F11557" s="385"/>
      <c r="G11557" s="232"/>
    </row>
    <row r="11558" s="379" customFormat="1" customHeight="1" spans="6:7">
      <c r="F11558" s="385"/>
      <c r="G11558" s="232"/>
    </row>
    <row r="11559" s="379" customFormat="1" customHeight="1" spans="6:7">
      <c r="F11559" s="385"/>
      <c r="G11559" s="232"/>
    </row>
    <row r="11560" s="379" customFormat="1" customHeight="1" spans="6:7">
      <c r="F11560" s="385"/>
      <c r="G11560" s="232"/>
    </row>
    <row r="11561" s="379" customFormat="1" customHeight="1" spans="6:7">
      <c r="F11561" s="385"/>
      <c r="G11561" s="232"/>
    </row>
    <row r="11562" s="379" customFormat="1" customHeight="1" spans="6:7">
      <c r="F11562" s="385"/>
      <c r="G11562" s="232"/>
    </row>
    <row r="11563" s="379" customFormat="1" customHeight="1" spans="6:7">
      <c r="F11563" s="385"/>
      <c r="G11563" s="232"/>
    </row>
    <row r="11564" s="379" customFormat="1" customHeight="1" spans="6:7">
      <c r="F11564" s="385"/>
      <c r="G11564" s="232"/>
    </row>
    <row r="11565" s="379" customFormat="1" customHeight="1" spans="6:7">
      <c r="F11565" s="385"/>
      <c r="G11565" s="232"/>
    </row>
    <row r="11566" s="379" customFormat="1" customHeight="1" spans="6:7">
      <c r="F11566" s="385"/>
      <c r="G11566" s="232"/>
    </row>
    <row r="11567" s="379" customFormat="1" customHeight="1" spans="6:7">
      <c r="F11567" s="385"/>
      <c r="G11567" s="232"/>
    </row>
    <row r="11568" s="379" customFormat="1" customHeight="1" spans="6:7">
      <c r="F11568" s="385"/>
      <c r="G11568" s="232"/>
    </row>
    <row r="11569" s="379" customFormat="1" customHeight="1" spans="6:7">
      <c r="F11569" s="385"/>
      <c r="G11569" s="232"/>
    </row>
    <row r="11570" s="379" customFormat="1" customHeight="1" spans="6:7">
      <c r="F11570" s="385"/>
      <c r="G11570" s="232"/>
    </row>
    <row r="11571" s="379" customFormat="1" customHeight="1" spans="6:7">
      <c r="F11571" s="385"/>
      <c r="G11571" s="232"/>
    </row>
    <row r="11572" s="379" customFormat="1" customHeight="1" spans="6:7">
      <c r="F11572" s="385"/>
      <c r="G11572" s="232"/>
    </row>
    <row r="11573" s="379" customFormat="1" customHeight="1" spans="6:7">
      <c r="F11573" s="385"/>
      <c r="G11573" s="232"/>
    </row>
    <row r="11574" s="379" customFormat="1" customHeight="1" spans="6:7">
      <c r="F11574" s="385"/>
      <c r="G11574" s="232"/>
    </row>
    <row r="11575" s="379" customFormat="1" customHeight="1" spans="6:7">
      <c r="F11575" s="385"/>
      <c r="G11575" s="232"/>
    </row>
    <row r="11576" s="379" customFormat="1" customHeight="1" spans="6:7">
      <c r="F11576" s="385"/>
      <c r="G11576" s="232"/>
    </row>
    <row r="11577" s="379" customFormat="1" customHeight="1" spans="6:7">
      <c r="F11577" s="385"/>
      <c r="G11577" s="232"/>
    </row>
    <row r="11578" s="379" customFormat="1" customHeight="1" spans="6:7">
      <c r="F11578" s="385"/>
      <c r="G11578" s="232"/>
    </row>
    <row r="11579" s="379" customFormat="1" customHeight="1" spans="6:7">
      <c r="F11579" s="385"/>
      <c r="G11579" s="232"/>
    </row>
    <row r="11580" s="379" customFormat="1" customHeight="1" spans="6:7">
      <c r="F11580" s="385"/>
      <c r="G11580" s="232"/>
    </row>
    <row r="11581" s="379" customFormat="1" customHeight="1" spans="6:7">
      <c r="F11581" s="385"/>
      <c r="G11581" s="232"/>
    </row>
    <row r="11582" s="379" customFormat="1" customHeight="1" spans="6:7">
      <c r="F11582" s="385"/>
      <c r="G11582" s="232"/>
    </row>
    <row r="11583" s="379" customFormat="1" customHeight="1" spans="6:7">
      <c r="F11583" s="385"/>
      <c r="G11583" s="232"/>
    </row>
    <row r="11584" s="379" customFormat="1" customHeight="1" spans="6:7">
      <c r="F11584" s="385"/>
      <c r="G11584" s="232"/>
    </row>
    <row r="11585" s="379" customFormat="1" customHeight="1" spans="6:7">
      <c r="F11585" s="385"/>
      <c r="G11585" s="232"/>
    </row>
    <row r="11586" s="379" customFormat="1" customHeight="1" spans="6:7">
      <c r="F11586" s="385"/>
      <c r="G11586" s="232"/>
    </row>
    <row r="11587" s="379" customFormat="1" customHeight="1" spans="6:7">
      <c r="F11587" s="385"/>
      <c r="G11587" s="232"/>
    </row>
    <row r="11588" s="379" customFormat="1" customHeight="1" spans="6:7">
      <c r="F11588" s="385"/>
      <c r="G11588" s="232"/>
    </row>
    <row r="11589" s="379" customFormat="1" customHeight="1" spans="6:7">
      <c r="F11589" s="385"/>
      <c r="G11589" s="232"/>
    </row>
    <row r="11590" s="379" customFormat="1" customHeight="1" spans="6:7">
      <c r="F11590" s="385"/>
      <c r="G11590" s="232"/>
    </row>
    <row r="11591" s="379" customFormat="1" customHeight="1" spans="6:7">
      <c r="F11591" s="385"/>
      <c r="G11591" s="232"/>
    </row>
    <row r="11592" s="379" customFormat="1" customHeight="1" spans="6:7">
      <c r="F11592" s="385"/>
      <c r="G11592" s="232"/>
    </row>
    <row r="11593" s="379" customFormat="1" customHeight="1" spans="6:7">
      <c r="F11593" s="385"/>
      <c r="G11593" s="232"/>
    </row>
    <row r="11594" s="379" customFormat="1" customHeight="1" spans="6:7">
      <c r="F11594" s="385"/>
      <c r="G11594" s="232"/>
    </row>
    <row r="11595" s="379" customFormat="1" customHeight="1" spans="6:7">
      <c r="F11595" s="385"/>
      <c r="G11595" s="232"/>
    </row>
    <row r="11596" s="379" customFormat="1" customHeight="1" spans="6:7">
      <c r="F11596" s="385"/>
      <c r="G11596" s="232"/>
    </row>
    <row r="11597" s="379" customFormat="1" customHeight="1" spans="6:7">
      <c r="F11597" s="385"/>
      <c r="G11597" s="232"/>
    </row>
    <row r="11598" s="379" customFormat="1" customHeight="1" spans="6:7">
      <c r="F11598" s="385"/>
      <c r="G11598" s="232"/>
    </row>
    <row r="11599" s="379" customFormat="1" customHeight="1" spans="6:7">
      <c r="F11599" s="385"/>
      <c r="G11599" s="232"/>
    </row>
    <row r="11600" s="379" customFormat="1" customHeight="1" spans="6:7">
      <c r="F11600" s="385"/>
      <c r="G11600" s="232"/>
    </row>
    <row r="11601" s="379" customFormat="1" customHeight="1" spans="6:7">
      <c r="F11601" s="385"/>
      <c r="G11601" s="232"/>
    </row>
    <row r="11602" s="379" customFormat="1" customHeight="1" spans="6:7">
      <c r="F11602" s="385"/>
      <c r="G11602" s="232"/>
    </row>
    <row r="11603" s="379" customFormat="1" customHeight="1" spans="6:7">
      <c r="F11603" s="385"/>
      <c r="G11603" s="232"/>
    </row>
    <row r="11604" s="379" customFormat="1" customHeight="1" spans="6:7">
      <c r="F11604" s="385"/>
      <c r="G11604" s="232"/>
    </row>
    <row r="11605" s="379" customFormat="1" customHeight="1" spans="6:7">
      <c r="F11605" s="385"/>
      <c r="G11605" s="232"/>
    </row>
    <row r="11606" s="379" customFormat="1" customHeight="1" spans="6:7">
      <c r="F11606" s="385"/>
      <c r="G11606" s="232"/>
    </row>
    <row r="11607" s="379" customFormat="1" customHeight="1" spans="6:7">
      <c r="F11607" s="385"/>
      <c r="G11607" s="232"/>
    </row>
    <row r="11608" s="379" customFormat="1" customHeight="1" spans="6:7">
      <c r="F11608" s="385"/>
      <c r="G11608" s="232"/>
    </row>
    <row r="11609" s="379" customFormat="1" customHeight="1" spans="6:7">
      <c r="F11609" s="385"/>
      <c r="G11609" s="232"/>
    </row>
    <row r="11610" s="379" customFormat="1" customHeight="1" spans="6:7">
      <c r="F11610" s="385"/>
      <c r="G11610" s="232"/>
    </row>
    <row r="11611" s="379" customFormat="1" customHeight="1" spans="6:7">
      <c r="F11611" s="385"/>
      <c r="G11611" s="232"/>
    </row>
    <row r="11612" s="379" customFormat="1" customHeight="1" spans="6:7">
      <c r="F11612" s="385"/>
      <c r="G11612" s="232"/>
    </row>
    <row r="11613" s="379" customFormat="1" customHeight="1" spans="6:7">
      <c r="F11613" s="385"/>
      <c r="G11613" s="232"/>
    </row>
    <row r="11614" s="379" customFormat="1" customHeight="1" spans="6:7">
      <c r="F11614" s="385"/>
      <c r="G11614" s="232"/>
    </row>
    <row r="11615" s="379" customFormat="1" customHeight="1" spans="6:7">
      <c r="F11615" s="385"/>
      <c r="G11615" s="232"/>
    </row>
    <row r="11616" s="379" customFormat="1" customHeight="1" spans="6:7">
      <c r="F11616" s="385"/>
      <c r="G11616" s="232"/>
    </row>
    <row r="11617" s="379" customFormat="1" customHeight="1" spans="6:7">
      <c r="F11617" s="385"/>
      <c r="G11617" s="232"/>
    </row>
    <row r="11618" s="379" customFormat="1" customHeight="1" spans="6:7">
      <c r="F11618" s="385"/>
      <c r="G11618" s="232"/>
    </row>
    <row r="11619" s="379" customFormat="1" customHeight="1" spans="6:7">
      <c r="F11619" s="385"/>
      <c r="G11619" s="232"/>
    </row>
    <row r="11620" s="379" customFormat="1" customHeight="1" spans="6:7">
      <c r="F11620" s="385"/>
      <c r="G11620" s="232"/>
    </row>
    <row r="11621" s="379" customFormat="1" customHeight="1" spans="6:7">
      <c r="F11621" s="385"/>
      <c r="G11621" s="232"/>
    </row>
    <row r="11622" s="379" customFormat="1" customHeight="1" spans="6:7">
      <c r="F11622" s="385"/>
      <c r="G11622" s="232"/>
    </row>
    <row r="11623" s="379" customFormat="1" customHeight="1" spans="6:7">
      <c r="F11623" s="385"/>
      <c r="G11623" s="232"/>
    </row>
    <row r="11624" s="379" customFormat="1" customHeight="1" spans="6:7">
      <c r="F11624" s="385"/>
      <c r="G11624" s="232"/>
    </row>
    <row r="11625" s="379" customFormat="1" customHeight="1" spans="6:7">
      <c r="F11625" s="385"/>
      <c r="G11625" s="232"/>
    </row>
    <row r="11626" s="379" customFormat="1" customHeight="1" spans="6:7">
      <c r="F11626" s="385"/>
      <c r="G11626" s="232"/>
    </row>
    <row r="11627" s="379" customFormat="1" customHeight="1" spans="6:7">
      <c r="F11627" s="385"/>
      <c r="G11627" s="232"/>
    </row>
    <row r="11628" s="379" customFormat="1" customHeight="1" spans="6:7">
      <c r="F11628" s="385"/>
      <c r="G11628" s="232"/>
    </row>
    <row r="11629" s="379" customFormat="1" customHeight="1" spans="6:7">
      <c r="F11629" s="385"/>
      <c r="G11629" s="232"/>
    </row>
    <row r="11630" s="379" customFormat="1" customHeight="1" spans="6:7">
      <c r="F11630" s="385"/>
      <c r="G11630" s="232"/>
    </row>
    <row r="11631" s="379" customFormat="1" customHeight="1" spans="6:7">
      <c r="F11631" s="385"/>
      <c r="G11631" s="232"/>
    </row>
    <row r="11632" s="379" customFormat="1" customHeight="1" spans="6:7">
      <c r="F11632" s="385"/>
      <c r="G11632" s="232"/>
    </row>
    <row r="11633" s="379" customFormat="1" customHeight="1" spans="6:7">
      <c r="F11633" s="385"/>
      <c r="G11633" s="232"/>
    </row>
    <row r="11634" s="379" customFormat="1" customHeight="1" spans="6:7">
      <c r="F11634" s="385"/>
      <c r="G11634" s="232"/>
    </row>
    <row r="11635" s="379" customFormat="1" customHeight="1" spans="6:7">
      <c r="F11635" s="385"/>
      <c r="G11635" s="232"/>
    </row>
    <row r="11636" s="379" customFormat="1" customHeight="1" spans="6:7">
      <c r="F11636" s="385"/>
      <c r="G11636" s="232"/>
    </row>
    <row r="11637" s="379" customFormat="1" customHeight="1" spans="6:7">
      <c r="F11637" s="385"/>
      <c r="G11637" s="232"/>
    </row>
    <row r="11638" s="379" customFormat="1" customHeight="1" spans="6:7">
      <c r="F11638" s="385"/>
      <c r="G11638" s="232"/>
    </row>
    <row r="11639" s="379" customFormat="1" customHeight="1" spans="6:7">
      <c r="F11639" s="385"/>
      <c r="G11639" s="232"/>
    </row>
    <row r="11640" s="379" customFormat="1" customHeight="1" spans="6:7">
      <c r="F11640" s="385"/>
      <c r="G11640" s="232"/>
    </row>
    <row r="11641" s="379" customFormat="1" customHeight="1" spans="6:7">
      <c r="F11641" s="385"/>
      <c r="G11641" s="232"/>
    </row>
    <row r="11642" s="379" customFormat="1" customHeight="1" spans="6:7">
      <c r="F11642" s="385"/>
      <c r="G11642" s="232"/>
    </row>
    <row r="11643" s="379" customFormat="1" customHeight="1" spans="6:7">
      <c r="F11643" s="385"/>
      <c r="G11643" s="232"/>
    </row>
    <row r="11644" s="379" customFormat="1" customHeight="1" spans="6:7">
      <c r="F11644" s="385"/>
      <c r="G11644" s="232"/>
    </row>
    <row r="11645" s="379" customFormat="1" customHeight="1" spans="6:7">
      <c r="F11645" s="385"/>
      <c r="G11645" s="232"/>
    </row>
    <row r="11646" s="379" customFormat="1" customHeight="1" spans="6:7">
      <c r="F11646" s="385"/>
      <c r="G11646" s="232"/>
    </row>
    <row r="11647" s="379" customFormat="1" customHeight="1" spans="6:7">
      <c r="F11647" s="385"/>
      <c r="G11647" s="232"/>
    </row>
    <row r="11648" s="379" customFormat="1" customHeight="1" spans="6:7">
      <c r="F11648" s="385"/>
      <c r="G11648" s="232"/>
    </row>
    <row r="11649" s="379" customFormat="1" customHeight="1" spans="6:7">
      <c r="F11649" s="385"/>
      <c r="G11649" s="232"/>
    </row>
    <row r="11650" s="379" customFormat="1" customHeight="1" spans="6:7">
      <c r="F11650" s="385"/>
      <c r="G11650" s="232"/>
    </row>
    <row r="11651" s="379" customFormat="1" customHeight="1" spans="6:7">
      <c r="F11651" s="385"/>
      <c r="G11651" s="232"/>
    </row>
    <row r="11652" s="379" customFormat="1" customHeight="1" spans="6:7">
      <c r="F11652" s="385"/>
      <c r="G11652" s="232"/>
    </row>
    <row r="11653" s="379" customFormat="1" customHeight="1" spans="6:7">
      <c r="F11653" s="385"/>
      <c r="G11653" s="232"/>
    </row>
    <row r="11654" s="379" customFormat="1" customHeight="1" spans="6:7">
      <c r="F11654" s="385"/>
      <c r="G11654" s="232"/>
    </row>
    <row r="11655" s="379" customFormat="1" customHeight="1" spans="6:7">
      <c r="F11655" s="385"/>
      <c r="G11655" s="232"/>
    </row>
    <row r="11656" s="379" customFormat="1" customHeight="1" spans="6:7">
      <c r="F11656" s="385"/>
      <c r="G11656" s="232"/>
    </row>
    <row r="11657" s="379" customFormat="1" customHeight="1" spans="6:7">
      <c r="F11657" s="385"/>
      <c r="G11657" s="232"/>
    </row>
    <row r="11658" s="379" customFormat="1" customHeight="1" spans="6:7">
      <c r="F11658" s="385"/>
      <c r="G11658" s="232"/>
    </row>
    <row r="11659" s="379" customFormat="1" customHeight="1" spans="6:7">
      <c r="F11659" s="385"/>
      <c r="G11659" s="232"/>
    </row>
    <row r="11660" s="379" customFormat="1" customHeight="1" spans="6:7">
      <c r="F11660" s="385"/>
      <c r="G11660" s="232"/>
    </row>
    <row r="11661" s="379" customFormat="1" customHeight="1" spans="6:7">
      <c r="F11661" s="385"/>
      <c r="G11661" s="232"/>
    </row>
    <row r="11662" s="379" customFormat="1" customHeight="1" spans="6:7">
      <c r="F11662" s="385"/>
      <c r="G11662" s="232"/>
    </row>
    <row r="11663" s="379" customFormat="1" customHeight="1" spans="6:7">
      <c r="F11663" s="385"/>
      <c r="G11663" s="232"/>
    </row>
    <row r="11664" s="379" customFormat="1" customHeight="1" spans="6:7">
      <c r="F11664" s="385"/>
      <c r="G11664" s="232"/>
    </row>
    <row r="11665" s="379" customFormat="1" customHeight="1" spans="6:7">
      <c r="F11665" s="385"/>
      <c r="G11665" s="232"/>
    </row>
    <row r="11666" s="379" customFormat="1" customHeight="1" spans="6:7">
      <c r="F11666" s="385"/>
      <c r="G11666" s="232"/>
    </row>
    <row r="11667" s="379" customFormat="1" customHeight="1" spans="6:7">
      <c r="F11667" s="385"/>
      <c r="G11667" s="232"/>
    </row>
    <row r="11668" s="379" customFormat="1" customHeight="1" spans="6:7">
      <c r="F11668" s="385"/>
      <c r="G11668" s="232"/>
    </row>
    <row r="11669" s="379" customFormat="1" customHeight="1" spans="6:7">
      <c r="F11669" s="385"/>
      <c r="G11669" s="232"/>
    </row>
    <row r="11670" s="379" customFormat="1" customHeight="1" spans="6:7">
      <c r="F11670" s="385"/>
      <c r="G11670" s="232"/>
    </row>
    <row r="11671" s="379" customFormat="1" customHeight="1" spans="6:7">
      <c r="F11671" s="385"/>
      <c r="G11671" s="232"/>
    </row>
    <row r="11672" s="379" customFormat="1" customHeight="1" spans="6:7">
      <c r="F11672" s="385"/>
      <c r="G11672" s="232"/>
    </row>
    <row r="11673" s="379" customFormat="1" customHeight="1" spans="6:7">
      <c r="F11673" s="385"/>
      <c r="G11673" s="232"/>
    </row>
    <row r="11674" s="379" customFormat="1" customHeight="1" spans="6:7">
      <c r="F11674" s="385"/>
      <c r="G11674" s="232"/>
    </row>
    <row r="11675" s="379" customFormat="1" customHeight="1" spans="6:7">
      <c r="F11675" s="385"/>
      <c r="G11675" s="232"/>
    </row>
    <row r="11676" s="379" customFormat="1" customHeight="1" spans="6:7">
      <c r="F11676" s="385"/>
      <c r="G11676" s="232"/>
    </row>
    <row r="11677" s="379" customFormat="1" customHeight="1" spans="6:7">
      <c r="F11677" s="385"/>
      <c r="G11677" s="232"/>
    </row>
    <row r="11678" s="379" customFormat="1" customHeight="1" spans="6:7">
      <c r="F11678" s="385"/>
      <c r="G11678" s="232"/>
    </row>
    <row r="11679" s="379" customFormat="1" customHeight="1" spans="6:7">
      <c r="F11679" s="385"/>
      <c r="G11679" s="232"/>
    </row>
    <row r="11680" s="379" customFormat="1" customHeight="1" spans="6:7">
      <c r="F11680" s="385"/>
      <c r="G11680" s="232"/>
    </row>
    <row r="11681" s="379" customFormat="1" customHeight="1" spans="6:7">
      <c r="F11681" s="385"/>
      <c r="G11681" s="232"/>
    </row>
    <row r="11682" s="379" customFormat="1" customHeight="1" spans="6:7">
      <c r="F11682" s="385"/>
      <c r="G11682" s="232"/>
    </row>
    <row r="11683" s="379" customFormat="1" customHeight="1" spans="6:7">
      <c r="F11683" s="385"/>
      <c r="G11683" s="232"/>
    </row>
    <row r="11684" s="379" customFormat="1" customHeight="1" spans="6:7">
      <c r="F11684" s="385"/>
      <c r="G11684" s="232"/>
    </row>
    <row r="11685" s="379" customFormat="1" customHeight="1" spans="6:7">
      <c r="F11685" s="385"/>
      <c r="G11685" s="232"/>
    </row>
    <row r="11686" s="379" customFormat="1" customHeight="1" spans="6:7">
      <c r="F11686" s="385"/>
      <c r="G11686" s="232"/>
    </row>
    <row r="11687" s="379" customFormat="1" customHeight="1" spans="6:7">
      <c r="F11687" s="385"/>
      <c r="G11687" s="232"/>
    </row>
    <row r="11688" s="379" customFormat="1" customHeight="1" spans="6:7">
      <c r="F11688" s="385"/>
      <c r="G11688" s="232"/>
    </row>
    <row r="11689" s="379" customFormat="1" customHeight="1" spans="6:7">
      <c r="F11689" s="385"/>
      <c r="G11689" s="232"/>
    </row>
    <row r="11690" s="379" customFormat="1" customHeight="1" spans="6:7">
      <c r="F11690" s="385"/>
      <c r="G11690" s="232"/>
    </row>
    <row r="11691" s="379" customFormat="1" customHeight="1" spans="6:7">
      <c r="F11691" s="385"/>
      <c r="G11691" s="232"/>
    </row>
    <row r="11692" s="379" customFormat="1" customHeight="1" spans="6:7">
      <c r="F11692" s="385"/>
      <c r="G11692" s="232"/>
    </row>
    <row r="11693" s="379" customFormat="1" customHeight="1" spans="6:7">
      <c r="F11693" s="385"/>
      <c r="G11693" s="232"/>
    </row>
    <row r="11694" s="379" customFormat="1" customHeight="1" spans="6:7">
      <c r="F11694" s="385"/>
      <c r="G11694" s="232"/>
    </row>
    <row r="11695" s="379" customFormat="1" customHeight="1" spans="6:7">
      <c r="F11695" s="385"/>
      <c r="G11695" s="232"/>
    </row>
    <row r="11696" s="379" customFormat="1" customHeight="1" spans="6:7">
      <c r="F11696" s="385"/>
      <c r="G11696" s="232"/>
    </row>
    <row r="11697" s="379" customFormat="1" customHeight="1" spans="6:7">
      <c r="F11697" s="385"/>
      <c r="G11697" s="232"/>
    </row>
    <row r="11698" s="379" customFormat="1" customHeight="1" spans="6:7">
      <c r="F11698" s="385"/>
      <c r="G11698" s="232"/>
    </row>
    <row r="11699" s="379" customFormat="1" customHeight="1" spans="6:7">
      <c r="F11699" s="385"/>
      <c r="G11699" s="232"/>
    </row>
    <row r="11700" s="379" customFormat="1" customHeight="1" spans="6:7">
      <c r="F11700" s="385"/>
      <c r="G11700" s="232"/>
    </row>
    <row r="11701" s="379" customFormat="1" customHeight="1" spans="6:7">
      <c r="F11701" s="385"/>
      <c r="G11701" s="232"/>
    </row>
    <row r="11702" s="379" customFormat="1" customHeight="1" spans="6:7">
      <c r="F11702" s="385"/>
      <c r="G11702" s="232"/>
    </row>
    <row r="11703" s="379" customFormat="1" customHeight="1" spans="6:7">
      <c r="F11703" s="385"/>
      <c r="G11703" s="232"/>
    </row>
    <row r="11704" s="379" customFormat="1" customHeight="1" spans="6:7">
      <c r="F11704" s="385"/>
      <c r="G11704" s="232"/>
    </row>
    <row r="11705" s="379" customFormat="1" customHeight="1" spans="6:7">
      <c r="F11705" s="385"/>
      <c r="G11705" s="232"/>
    </row>
    <row r="11706" s="379" customFormat="1" customHeight="1" spans="6:7">
      <c r="F11706" s="385"/>
      <c r="G11706" s="232"/>
    </row>
    <row r="11707" s="379" customFormat="1" customHeight="1" spans="6:7">
      <c r="F11707" s="385"/>
      <c r="G11707" s="232"/>
    </row>
    <row r="11708" s="379" customFormat="1" customHeight="1" spans="6:7">
      <c r="F11708" s="385"/>
      <c r="G11708" s="232"/>
    </row>
    <row r="11709" s="379" customFormat="1" customHeight="1" spans="6:7">
      <c r="F11709" s="385"/>
      <c r="G11709" s="232"/>
    </row>
    <row r="11710" s="379" customFormat="1" customHeight="1" spans="6:7">
      <c r="F11710" s="385"/>
      <c r="G11710" s="232"/>
    </row>
    <row r="11711" s="379" customFormat="1" customHeight="1" spans="6:7">
      <c r="F11711" s="385"/>
      <c r="G11711" s="232"/>
    </row>
    <row r="11712" s="379" customFormat="1" customHeight="1" spans="6:7">
      <c r="F11712" s="385"/>
      <c r="G11712" s="232"/>
    </row>
    <row r="11713" s="379" customFormat="1" customHeight="1" spans="6:7">
      <c r="F11713" s="385"/>
      <c r="G11713" s="232"/>
    </row>
    <row r="11714" s="379" customFormat="1" customHeight="1" spans="6:7">
      <c r="F11714" s="385"/>
      <c r="G11714" s="232"/>
    </row>
    <row r="11715" s="379" customFormat="1" customHeight="1" spans="6:7">
      <c r="F11715" s="385"/>
      <c r="G11715" s="232"/>
    </row>
    <row r="11716" s="379" customFormat="1" customHeight="1" spans="6:7">
      <c r="F11716" s="385"/>
      <c r="G11716" s="232"/>
    </row>
    <row r="11717" s="379" customFormat="1" customHeight="1" spans="6:7">
      <c r="F11717" s="385"/>
      <c r="G11717" s="232"/>
    </row>
    <row r="11718" s="379" customFormat="1" customHeight="1" spans="6:7">
      <c r="F11718" s="385"/>
      <c r="G11718" s="232"/>
    </row>
    <row r="11719" s="379" customFormat="1" customHeight="1" spans="6:7">
      <c r="F11719" s="385"/>
      <c r="G11719" s="232"/>
    </row>
    <row r="11720" s="379" customFormat="1" customHeight="1" spans="6:7">
      <c r="F11720" s="385"/>
      <c r="G11720" s="232"/>
    </row>
    <row r="11721" s="379" customFormat="1" customHeight="1" spans="6:7">
      <c r="F11721" s="385"/>
      <c r="G11721" s="232"/>
    </row>
    <row r="11722" s="379" customFormat="1" customHeight="1" spans="6:7">
      <c r="F11722" s="385"/>
      <c r="G11722" s="232"/>
    </row>
    <row r="11723" s="379" customFormat="1" customHeight="1" spans="6:7">
      <c r="F11723" s="385"/>
      <c r="G11723" s="232"/>
    </row>
    <row r="11724" s="379" customFormat="1" customHeight="1" spans="6:7">
      <c r="F11724" s="385"/>
      <c r="G11724" s="232"/>
    </row>
    <row r="11725" s="379" customFormat="1" customHeight="1" spans="6:7">
      <c r="F11725" s="385"/>
      <c r="G11725" s="232"/>
    </row>
    <row r="11726" s="379" customFormat="1" customHeight="1" spans="6:7">
      <c r="F11726" s="385"/>
      <c r="G11726" s="232"/>
    </row>
    <row r="11727" s="379" customFormat="1" customHeight="1" spans="6:7">
      <c r="F11727" s="385"/>
      <c r="G11727" s="232"/>
    </row>
    <row r="11728" s="379" customFormat="1" customHeight="1" spans="6:7">
      <c r="F11728" s="385"/>
      <c r="G11728" s="232"/>
    </row>
    <row r="11729" s="379" customFormat="1" customHeight="1" spans="6:7">
      <c r="F11729" s="385"/>
      <c r="G11729" s="232"/>
    </row>
    <row r="11730" s="379" customFormat="1" customHeight="1" spans="6:7">
      <c r="F11730" s="385"/>
      <c r="G11730" s="232"/>
    </row>
    <row r="11731" s="379" customFormat="1" customHeight="1" spans="6:7">
      <c r="F11731" s="385"/>
      <c r="G11731" s="232"/>
    </row>
    <row r="11732" s="379" customFormat="1" customHeight="1" spans="6:7">
      <c r="F11732" s="385"/>
      <c r="G11732" s="232"/>
    </row>
    <row r="11733" s="379" customFormat="1" customHeight="1" spans="6:7">
      <c r="F11733" s="385"/>
      <c r="G11733" s="232"/>
    </row>
    <row r="11734" s="379" customFormat="1" customHeight="1" spans="6:7">
      <c r="F11734" s="385"/>
      <c r="G11734" s="232"/>
    </row>
    <row r="11735" s="379" customFormat="1" customHeight="1" spans="6:7">
      <c r="F11735" s="385"/>
      <c r="G11735" s="232"/>
    </row>
    <row r="11736" s="379" customFormat="1" customHeight="1" spans="6:7">
      <c r="F11736" s="385"/>
      <c r="G11736" s="232"/>
    </row>
    <row r="11737" s="379" customFormat="1" customHeight="1" spans="6:7">
      <c r="F11737" s="385"/>
      <c r="G11737" s="232"/>
    </row>
    <row r="11738" s="379" customFormat="1" customHeight="1" spans="6:7">
      <c r="F11738" s="385"/>
      <c r="G11738" s="232"/>
    </row>
    <row r="11739" s="379" customFormat="1" customHeight="1" spans="6:7">
      <c r="F11739" s="385"/>
      <c r="G11739" s="232"/>
    </row>
    <row r="11740" s="379" customFormat="1" customHeight="1" spans="6:7">
      <c r="F11740" s="385"/>
      <c r="G11740" s="232"/>
    </row>
    <row r="11741" s="379" customFormat="1" customHeight="1" spans="6:7">
      <c r="F11741" s="385"/>
      <c r="G11741" s="232"/>
    </row>
    <row r="11742" s="379" customFormat="1" customHeight="1" spans="6:7">
      <c r="F11742" s="385"/>
      <c r="G11742" s="232"/>
    </row>
    <row r="11743" s="379" customFormat="1" customHeight="1" spans="6:7">
      <c r="F11743" s="385"/>
      <c r="G11743" s="232"/>
    </row>
    <row r="11744" s="379" customFormat="1" customHeight="1" spans="6:7">
      <c r="F11744" s="385"/>
      <c r="G11744" s="232"/>
    </row>
    <row r="11745" s="379" customFormat="1" customHeight="1" spans="6:7">
      <c r="F11745" s="385"/>
      <c r="G11745" s="232"/>
    </row>
    <row r="11746" s="379" customFormat="1" customHeight="1" spans="6:7">
      <c r="F11746" s="385"/>
      <c r="G11746" s="232"/>
    </row>
    <row r="11747" s="379" customFormat="1" customHeight="1" spans="6:7">
      <c r="F11747" s="385"/>
      <c r="G11747" s="232"/>
    </row>
    <row r="11748" s="379" customFormat="1" customHeight="1" spans="6:7">
      <c r="F11748" s="385"/>
      <c r="G11748" s="232"/>
    </row>
    <row r="11749" s="379" customFormat="1" customHeight="1" spans="6:7">
      <c r="F11749" s="385"/>
      <c r="G11749" s="232"/>
    </row>
    <row r="11750" s="379" customFormat="1" customHeight="1" spans="6:7">
      <c r="F11750" s="385"/>
      <c r="G11750" s="232"/>
    </row>
    <row r="11751" s="379" customFormat="1" customHeight="1" spans="6:7">
      <c r="F11751" s="385"/>
      <c r="G11751" s="232"/>
    </row>
    <row r="11752" s="379" customFormat="1" customHeight="1" spans="6:7">
      <c r="F11752" s="385"/>
      <c r="G11752" s="232"/>
    </row>
    <row r="11753" s="379" customFormat="1" customHeight="1" spans="6:7">
      <c r="F11753" s="385"/>
      <c r="G11753" s="232"/>
    </row>
    <row r="11754" s="379" customFormat="1" customHeight="1" spans="6:7">
      <c r="F11754" s="385"/>
      <c r="G11754" s="232"/>
    </row>
    <row r="11755" s="379" customFormat="1" customHeight="1" spans="6:7">
      <c r="F11755" s="385"/>
      <c r="G11755" s="232"/>
    </row>
    <row r="11756" s="379" customFormat="1" customHeight="1" spans="6:7">
      <c r="F11756" s="385"/>
      <c r="G11756" s="232"/>
    </row>
    <row r="11757" s="379" customFormat="1" customHeight="1" spans="6:7">
      <c r="F11757" s="385"/>
      <c r="G11757" s="232"/>
    </row>
    <row r="11758" s="379" customFormat="1" customHeight="1" spans="6:7">
      <c r="F11758" s="385"/>
      <c r="G11758" s="232"/>
    </row>
    <row r="11759" s="379" customFormat="1" customHeight="1" spans="6:7">
      <c r="F11759" s="385"/>
      <c r="G11759" s="232"/>
    </row>
    <row r="11760" s="379" customFormat="1" customHeight="1" spans="6:7">
      <c r="F11760" s="385"/>
      <c r="G11760" s="232"/>
    </row>
    <row r="11761" s="379" customFormat="1" customHeight="1" spans="6:7">
      <c r="F11761" s="385"/>
      <c r="G11761" s="232"/>
    </row>
    <row r="11762" s="379" customFormat="1" customHeight="1" spans="6:7">
      <c r="F11762" s="385"/>
      <c r="G11762" s="232"/>
    </row>
    <row r="11763" s="379" customFormat="1" customHeight="1" spans="6:7">
      <c r="F11763" s="385"/>
      <c r="G11763" s="232"/>
    </row>
    <row r="11764" s="379" customFormat="1" customHeight="1" spans="6:7">
      <c r="F11764" s="385"/>
      <c r="G11764" s="232"/>
    </row>
    <row r="11765" s="379" customFormat="1" customHeight="1" spans="6:7">
      <c r="F11765" s="385"/>
      <c r="G11765" s="232"/>
    </row>
    <row r="11766" s="379" customFormat="1" customHeight="1" spans="6:7">
      <c r="F11766" s="385"/>
      <c r="G11766" s="232"/>
    </row>
    <row r="11767" s="379" customFormat="1" customHeight="1" spans="6:7">
      <c r="F11767" s="385"/>
      <c r="G11767" s="232"/>
    </row>
    <row r="11768" s="379" customFormat="1" customHeight="1" spans="6:7">
      <c r="F11768" s="385"/>
      <c r="G11768" s="232"/>
    </row>
    <row r="11769" s="379" customFormat="1" customHeight="1" spans="6:7">
      <c r="F11769" s="385"/>
      <c r="G11769" s="232"/>
    </row>
    <row r="11770" s="379" customFormat="1" customHeight="1" spans="6:7">
      <c r="F11770" s="385"/>
      <c r="G11770" s="232"/>
    </row>
    <row r="11771" s="379" customFormat="1" customHeight="1" spans="6:7">
      <c r="F11771" s="385"/>
      <c r="G11771" s="232"/>
    </row>
    <row r="11772" s="379" customFormat="1" customHeight="1" spans="6:7">
      <c r="F11772" s="385"/>
      <c r="G11772" s="232"/>
    </row>
    <row r="11773" s="379" customFormat="1" customHeight="1" spans="6:7">
      <c r="F11773" s="385"/>
      <c r="G11773" s="232"/>
    </row>
    <row r="11774" s="379" customFormat="1" customHeight="1" spans="6:7">
      <c r="F11774" s="385"/>
      <c r="G11774" s="232"/>
    </row>
    <row r="11775" s="379" customFormat="1" customHeight="1" spans="6:7">
      <c r="F11775" s="385"/>
      <c r="G11775" s="232"/>
    </row>
    <row r="11776" s="379" customFormat="1" customHeight="1" spans="6:7">
      <c r="F11776" s="385"/>
      <c r="G11776" s="232"/>
    </row>
    <row r="11777" s="379" customFormat="1" customHeight="1" spans="6:7">
      <c r="F11777" s="385"/>
      <c r="G11777" s="232"/>
    </row>
    <row r="11778" s="379" customFormat="1" customHeight="1" spans="6:7">
      <c r="F11778" s="385"/>
      <c r="G11778" s="232"/>
    </row>
    <row r="11779" s="379" customFormat="1" customHeight="1" spans="6:7">
      <c r="F11779" s="385"/>
      <c r="G11779" s="232"/>
    </row>
    <row r="11780" s="379" customFormat="1" customHeight="1" spans="6:7">
      <c r="F11780" s="385"/>
      <c r="G11780" s="232"/>
    </row>
    <row r="11781" s="379" customFormat="1" customHeight="1" spans="6:7">
      <c r="F11781" s="385"/>
      <c r="G11781" s="232"/>
    </row>
    <row r="11782" s="379" customFormat="1" customHeight="1" spans="6:7">
      <c r="F11782" s="385"/>
      <c r="G11782" s="232"/>
    </row>
    <row r="11783" s="379" customFormat="1" customHeight="1" spans="6:7">
      <c r="F11783" s="385"/>
      <c r="G11783" s="232"/>
    </row>
    <row r="11784" s="379" customFormat="1" customHeight="1" spans="6:7">
      <c r="F11784" s="385"/>
      <c r="G11784" s="232"/>
    </row>
    <row r="11785" s="379" customFormat="1" customHeight="1" spans="6:7">
      <c r="F11785" s="385"/>
      <c r="G11785" s="232"/>
    </row>
    <row r="11786" s="379" customFormat="1" customHeight="1" spans="6:7">
      <c r="F11786" s="385"/>
      <c r="G11786" s="232"/>
    </row>
    <row r="11787" s="379" customFormat="1" customHeight="1" spans="6:7">
      <c r="F11787" s="385"/>
      <c r="G11787" s="232"/>
    </row>
    <row r="11788" s="379" customFormat="1" customHeight="1" spans="6:7">
      <c r="F11788" s="385"/>
      <c r="G11788" s="232"/>
    </row>
    <row r="11789" s="379" customFormat="1" customHeight="1" spans="6:7">
      <c r="F11789" s="385"/>
      <c r="G11789" s="232"/>
    </row>
    <row r="11790" s="379" customFormat="1" customHeight="1" spans="6:7">
      <c r="F11790" s="385"/>
      <c r="G11790" s="232"/>
    </row>
    <row r="11791" s="379" customFormat="1" customHeight="1" spans="6:7">
      <c r="F11791" s="385"/>
      <c r="G11791" s="232"/>
    </row>
    <row r="11792" s="379" customFormat="1" customHeight="1" spans="6:7">
      <c r="F11792" s="385"/>
      <c r="G11792" s="232"/>
    </row>
    <row r="11793" s="379" customFormat="1" customHeight="1" spans="6:7">
      <c r="F11793" s="385"/>
      <c r="G11793" s="232"/>
    </row>
    <row r="11794" s="379" customFormat="1" customHeight="1" spans="6:7">
      <c r="F11794" s="385"/>
      <c r="G11794" s="232"/>
    </row>
    <row r="11795" s="379" customFormat="1" customHeight="1" spans="6:7">
      <c r="F11795" s="385"/>
      <c r="G11795" s="232"/>
    </row>
    <row r="11796" s="379" customFormat="1" customHeight="1" spans="6:7">
      <c r="F11796" s="385"/>
      <c r="G11796" s="232"/>
    </row>
    <row r="11797" s="379" customFormat="1" customHeight="1" spans="6:7">
      <c r="F11797" s="385"/>
      <c r="G11797" s="232"/>
    </row>
    <row r="11798" s="379" customFormat="1" customHeight="1" spans="6:7">
      <c r="F11798" s="385"/>
      <c r="G11798" s="232"/>
    </row>
    <row r="11799" s="379" customFormat="1" customHeight="1" spans="6:7">
      <c r="F11799" s="385"/>
      <c r="G11799" s="232"/>
    </row>
    <row r="11800" s="379" customFormat="1" customHeight="1" spans="6:7">
      <c r="F11800" s="385"/>
      <c r="G11800" s="232"/>
    </row>
    <row r="11801" s="379" customFormat="1" customHeight="1" spans="6:7">
      <c r="F11801" s="385"/>
      <c r="G11801" s="232"/>
    </row>
    <row r="11802" s="379" customFormat="1" customHeight="1" spans="6:7">
      <c r="F11802" s="385"/>
      <c r="G11802" s="232"/>
    </row>
    <row r="11803" s="379" customFormat="1" customHeight="1" spans="6:7">
      <c r="F11803" s="385"/>
      <c r="G11803" s="232"/>
    </row>
    <row r="11804" s="379" customFormat="1" customHeight="1" spans="6:7">
      <c r="F11804" s="385"/>
      <c r="G11804" s="232"/>
    </row>
    <row r="11805" s="379" customFormat="1" customHeight="1" spans="6:7">
      <c r="F11805" s="385"/>
      <c r="G11805" s="232"/>
    </row>
    <row r="11806" s="379" customFormat="1" customHeight="1" spans="6:7">
      <c r="F11806" s="385"/>
      <c r="G11806" s="232"/>
    </row>
    <row r="11807" s="379" customFormat="1" customHeight="1" spans="6:7">
      <c r="F11807" s="385"/>
      <c r="G11807" s="232"/>
    </row>
    <row r="11808" s="379" customFormat="1" customHeight="1" spans="6:7">
      <c r="F11808" s="385"/>
      <c r="G11808" s="232"/>
    </row>
    <row r="11809" s="379" customFormat="1" customHeight="1" spans="6:7">
      <c r="F11809" s="385"/>
      <c r="G11809" s="232"/>
    </row>
    <row r="11810" s="379" customFormat="1" customHeight="1" spans="6:7">
      <c r="F11810" s="385"/>
      <c r="G11810" s="232"/>
    </row>
    <row r="11811" s="379" customFormat="1" customHeight="1" spans="6:7">
      <c r="F11811" s="385"/>
      <c r="G11811" s="232"/>
    </row>
    <row r="11812" s="379" customFormat="1" customHeight="1" spans="6:7">
      <c r="F11812" s="385"/>
      <c r="G11812" s="232"/>
    </row>
    <row r="11813" s="379" customFormat="1" customHeight="1" spans="6:7">
      <c r="F11813" s="385"/>
      <c r="G11813" s="232"/>
    </row>
    <row r="11814" s="379" customFormat="1" customHeight="1" spans="6:7">
      <c r="F11814" s="385"/>
      <c r="G11814" s="232"/>
    </row>
    <row r="11815" s="379" customFormat="1" customHeight="1" spans="6:7">
      <c r="F11815" s="385"/>
      <c r="G11815" s="232"/>
    </row>
    <row r="11816" s="379" customFormat="1" customHeight="1" spans="6:7">
      <c r="F11816" s="385"/>
      <c r="G11816" s="232"/>
    </row>
    <row r="11817" s="379" customFormat="1" customHeight="1" spans="6:7">
      <c r="F11817" s="385"/>
      <c r="G11817" s="232"/>
    </row>
    <row r="11818" s="379" customFormat="1" customHeight="1" spans="6:7">
      <c r="F11818" s="385"/>
      <c r="G11818" s="232"/>
    </row>
    <row r="11819" s="379" customFormat="1" customHeight="1" spans="6:7">
      <c r="F11819" s="385"/>
      <c r="G11819" s="232"/>
    </row>
    <row r="11820" s="379" customFormat="1" customHeight="1" spans="6:7">
      <c r="F11820" s="385"/>
      <c r="G11820" s="232"/>
    </row>
    <row r="11821" s="379" customFormat="1" customHeight="1" spans="6:7">
      <c r="F11821" s="385"/>
      <c r="G11821" s="232"/>
    </row>
    <row r="11822" s="379" customFormat="1" customHeight="1" spans="6:7">
      <c r="F11822" s="385"/>
      <c r="G11822" s="232"/>
    </row>
    <row r="11823" s="379" customFormat="1" customHeight="1" spans="6:7">
      <c r="F11823" s="385"/>
      <c r="G11823" s="232"/>
    </row>
    <row r="11824" s="379" customFormat="1" customHeight="1" spans="6:7">
      <c r="F11824" s="385"/>
      <c r="G11824" s="232"/>
    </row>
    <row r="11825" s="379" customFormat="1" customHeight="1" spans="6:7">
      <c r="F11825" s="385"/>
      <c r="G11825" s="232"/>
    </row>
    <row r="11826" s="379" customFormat="1" customHeight="1" spans="6:7">
      <c r="F11826" s="385"/>
      <c r="G11826" s="232"/>
    </row>
    <row r="11827" s="379" customFormat="1" customHeight="1" spans="6:7">
      <c r="F11827" s="385"/>
      <c r="G11827" s="232"/>
    </row>
    <row r="11828" s="379" customFormat="1" customHeight="1" spans="6:7">
      <c r="F11828" s="385"/>
      <c r="G11828" s="232"/>
    </row>
    <row r="11829" s="379" customFormat="1" customHeight="1" spans="6:7">
      <c r="F11829" s="385"/>
      <c r="G11829" s="232"/>
    </row>
    <row r="11830" s="379" customFormat="1" customHeight="1" spans="6:7">
      <c r="F11830" s="385"/>
      <c r="G11830" s="232"/>
    </row>
    <row r="11831" s="379" customFormat="1" customHeight="1" spans="6:7">
      <c r="F11831" s="385"/>
      <c r="G11831" s="232"/>
    </row>
    <row r="11832" s="379" customFormat="1" customHeight="1" spans="6:7">
      <c r="F11832" s="385"/>
      <c r="G11832" s="232"/>
    </row>
    <row r="11833" s="379" customFormat="1" customHeight="1" spans="6:7">
      <c r="F11833" s="385"/>
      <c r="G11833" s="232"/>
    </row>
    <row r="11834" s="379" customFormat="1" customHeight="1" spans="6:7">
      <c r="F11834" s="385"/>
      <c r="G11834" s="232"/>
    </row>
    <row r="11835" s="379" customFormat="1" customHeight="1" spans="6:7">
      <c r="F11835" s="385"/>
      <c r="G11835" s="232"/>
    </row>
    <row r="11836" s="379" customFormat="1" customHeight="1" spans="6:7">
      <c r="F11836" s="385"/>
      <c r="G11836" s="232"/>
    </row>
    <row r="11837" s="379" customFormat="1" customHeight="1" spans="6:7">
      <c r="F11837" s="385"/>
      <c r="G11837" s="232"/>
    </row>
    <row r="11838" s="379" customFormat="1" customHeight="1" spans="6:7">
      <c r="F11838" s="385"/>
      <c r="G11838" s="232"/>
    </row>
    <row r="11839" s="379" customFormat="1" customHeight="1" spans="6:7">
      <c r="F11839" s="385"/>
      <c r="G11839" s="232"/>
    </row>
    <row r="11840" s="379" customFormat="1" customHeight="1" spans="6:7">
      <c r="F11840" s="385"/>
      <c r="G11840" s="232"/>
    </row>
    <row r="11841" s="379" customFormat="1" customHeight="1" spans="6:7">
      <c r="F11841" s="385"/>
      <c r="G11841" s="232"/>
    </row>
    <row r="11842" s="379" customFormat="1" customHeight="1" spans="6:7">
      <c r="F11842" s="385"/>
      <c r="G11842" s="232"/>
    </row>
    <row r="11843" s="379" customFormat="1" customHeight="1" spans="6:7">
      <c r="F11843" s="385"/>
      <c r="G11843" s="232"/>
    </row>
    <row r="11844" s="379" customFormat="1" customHeight="1" spans="6:7">
      <c r="F11844" s="385"/>
      <c r="G11844" s="232"/>
    </row>
    <row r="11845" s="379" customFormat="1" customHeight="1" spans="6:7">
      <c r="F11845" s="385"/>
      <c r="G11845" s="232"/>
    </row>
    <row r="11846" s="379" customFormat="1" customHeight="1" spans="6:7">
      <c r="F11846" s="385"/>
      <c r="G11846" s="232"/>
    </row>
    <row r="11847" s="379" customFormat="1" customHeight="1" spans="6:7">
      <c r="F11847" s="385"/>
      <c r="G11847" s="232"/>
    </row>
    <row r="11848" s="379" customFormat="1" customHeight="1" spans="6:7">
      <c r="F11848" s="385"/>
      <c r="G11848" s="232"/>
    </row>
    <row r="11849" s="379" customFormat="1" customHeight="1" spans="6:7">
      <c r="F11849" s="385"/>
      <c r="G11849" s="232"/>
    </row>
    <row r="11850" s="379" customFormat="1" customHeight="1" spans="6:7">
      <c r="F11850" s="385"/>
      <c r="G11850" s="232"/>
    </row>
    <row r="11851" s="379" customFormat="1" customHeight="1" spans="6:7">
      <c r="F11851" s="385"/>
      <c r="G11851" s="232"/>
    </row>
    <row r="11852" s="379" customFormat="1" customHeight="1" spans="6:7">
      <c r="F11852" s="385"/>
      <c r="G11852" s="232"/>
    </row>
    <row r="11853" s="379" customFormat="1" customHeight="1" spans="6:7">
      <c r="F11853" s="385"/>
      <c r="G11853" s="232"/>
    </row>
    <row r="11854" s="379" customFormat="1" customHeight="1" spans="6:7">
      <c r="F11854" s="385"/>
      <c r="G11854" s="232"/>
    </row>
    <row r="11855" s="379" customFormat="1" customHeight="1" spans="6:7">
      <c r="F11855" s="385"/>
      <c r="G11855" s="232"/>
    </row>
    <row r="11856" s="379" customFormat="1" customHeight="1" spans="6:7">
      <c r="F11856" s="385"/>
      <c r="G11856" s="232"/>
    </row>
    <row r="11857" s="379" customFormat="1" customHeight="1" spans="6:7">
      <c r="F11857" s="385"/>
      <c r="G11857" s="232"/>
    </row>
    <row r="11858" s="379" customFormat="1" customHeight="1" spans="6:7">
      <c r="F11858" s="385"/>
      <c r="G11858" s="232"/>
    </row>
    <row r="11859" s="379" customFormat="1" customHeight="1" spans="6:7">
      <c r="F11859" s="385"/>
      <c r="G11859" s="232"/>
    </row>
    <row r="11860" s="379" customFormat="1" customHeight="1" spans="6:7">
      <c r="F11860" s="385"/>
      <c r="G11860" s="232"/>
    </row>
    <row r="11861" s="379" customFormat="1" customHeight="1" spans="6:7">
      <c r="F11861" s="385"/>
      <c r="G11861" s="232"/>
    </row>
    <row r="11862" s="379" customFormat="1" customHeight="1" spans="6:7">
      <c r="F11862" s="385"/>
      <c r="G11862" s="232"/>
    </row>
    <row r="11863" s="379" customFormat="1" customHeight="1" spans="6:7">
      <c r="F11863" s="385"/>
      <c r="G11863" s="232"/>
    </row>
    <row r="11864" s="379" customFormat="1" customHeight="1" spans="6:7">
      <c r="F11864" s="385"/>
      <c r="G11864" s="232"/>
    </row>
    <row r="11865" s="379" customFormat="1" customHeight="1" spans="6:7">
      <c r="F11865" s="385"/>
      <c r="G11865" s="232"/>
    </row>
    <row r="11866" s="379" customFormat="1" customHeight="1" spans="6:7">
      <c r="F11866" s="385"/>
      <c r="G11866" s="232"/>
    </row>
    <row r="11867" s="379" customFormat="1" customHeight="1" spans="6:7">
      <c r="F11867" s="385"/>
      <c r="G11867" s="232"/>
    </row>
    <row r="11868" s="379" customFormat="1" customHeight="1" spans="6:7">
      <c r="F11868" s="385"/>
      <c r="G11868" s="232"/>
    </row>
    <row r="11869" s="379" customFormat="1" customHeight="1" spans="6:7">
      <c r="F11869" s="385"/>
      <c r="G11869" s="232"/>
    </row>
    <row r="11870" s="379" customFormat="1" customHeight="1" spans="6:7">
      <c r="F11870" s="385"/>
      <c r="G11870" s="232"/>
    </row>
    <row r="11871" s="379" customFormat="1" customHeight="1" spans="6:7">
      <c r="F11871" s="385"/>
      <c r="G11871" s="232"/>
    </row>
    <row r="11872" s="379" customFormat="1" customHeight="1" spans="6:7">
      <c r="F11872" s="385"/>
      <c r="G11872" s="232"/>
    </row>
    <row r="11873" s="379" customFormat="1" customHeight="1" spans="6:7">
      <c r="F11873" s="385"/>
      <c r="G11873" s="232"/>
    </row>
    <row r="11874" s="379" customFormat="1" customHeight="1" spans="6:7">
      <c r="F11874" s="385"/>
      <c r="G11874" s="232"/>
    </row>
    <row r="11875" s="379" customFormat="1" customHeight="1" spans="6:7">
      <c r="F11875" s="385"/>
      <c r="G11875" s="232"/>
    </row>
    <row r="11876" s="379" customFormat="1" customHeight="1" spans="6:7">
      <c r="F11876" s="385"/>
      <c r="G11876" s="232"/>
    </row>
    <row r="11877" s="379" customFormat="1" customHeight="1" spans="6:7">
      <c r="F11877" s="385"/>
      <c r="G11877" s="232"/>
    </row>
    <row r="11878" s="379" customFormat="1" customHeight="1" spans="6:7">
      <c r="F11878" s="385"/>
      <c r="G11878" s="232"/>
    </row>
    <row r="11879" s="379" customFormat="1" customHeight="1" spans="6:7">
      <c r="F11879" s="385"/>
      <c r="G11879" s="232"/>
    </row>
    <row r="11880" s="379" customFormat="1" customHeight="1" spans="6:7">
      <c r="F11880" s="385"/>
      <c r="G11880" s="232"/>
    </row>
    <row r="11881" s="379" customFormat="1" customHeight="1" spans="6:7">
      <c r="F11881" s="385"/>
      <c r="G11881" s="232"/>
    </row>
    <row r="11882" s="379" customFormat="1" customHeight="1" spans="6:7">
      <c r="F11882" s="385"/>
      <c r="G11882" s="232"/>
    </row>
    <row r="11883" s="379" customFormat="1" customHeight="1" spans="6:7">
      <c r="F11883" s="385"/>
      <c r="G11883" s="232"/>
    </row>
    <row r="11884" s="379" customFormat="1" customHeight="1" spans="6:7">
      <c r="F11884" s="385"/>
      <c r="G11884" s="232"/>
    </row>
    <row r="11885" s="379" customFormat="1" customHeight="1" spans="6:7">
      <c r="F11885" s="385"/>
      <c r="G11885" s="232"/>
    </row>
    <row r="11886" s="379" customFormat="1" customHeight="1" spans="6:7">
      <c r="F11886" s="385"/>
      <c r="G11886" s="232"/>
    </row>
    <row r="11887" s="379" customFormat="1" customHeight="1" spans="6:7">
      <c r="F11887" s="385"/>
      <c r="G11887" s="232"/>
    </row>
    <row r="11888" s="379" customFormat="1" customHeight="1" spans="6:7">
      <c r="F11888" s="385"/>
      <c r="G11888" s="232"/>
    </row>
    <row r="11889" s="379" customFormat="1" customHeight="1" spans="6:7">
      <c r="F11889" s="385"/>
      <c r="G11889" s="232"/>
    </row>
    <row r="11890" s="379" customFormat="1" customHeight="1" spans="6:7">
      <c r="F11890" s="385"/>
      <c r="G11890" s="232"/>
    </row>
    <row r="11891" s="379" customFormat="1" customHeight="1" spans="6:7">
      <c r="F11891" s="385"/>
      <c r="G11891" s="232"/>
    </row>
    <row r="11892" s="379" customFormat="1" customHeight="1" spans="6:7">
      <c r="F11892" s="385"/>
      <c r="G11892" s="232"/>
    </row>
    <row r="11893" s="379" customFormat="1" customHeight="1" spans="6:7">
      <c r="F11893" s="385"/>
      <c r="G11893" s="232"/>
    </row>
    <row r="11894" s="379" customFormat="1" customHeight="1" spans="6:7">
      <c r="F11894" s="385"/>
      <c r="G11894" s="232"/>
    </row>
    <row r="11895" s="379" customFormat="1" customHeight="1" spans="6:7">
      <c r="F11895" s="385"/>
      <c r="G11895" s="232"/>
    </row>
    <row r="11896" s="379" customFormat="1" customHeight="1" spans="6:7">
      <c r="F11896" s="385"/>
      <c r="G11896" s="232"/>
    </row>
    <row r="11897" s="379" customFormat="1" customHeight="1" spans="6:7">
      <c r="F11897" s="385"/>
      <c r="G11897" s="232"/>
    </row>
    <row r="11898" s="379" customFormat="1" customHeight="1" spans="6:7">
      <c r="F11898" s="385"/>
      <c r="G11898" s="232"/>
    </row>
    <row r="11899" s="379" customFormat="1" customHeight="1" spans="6:7">
      <c r="F11899" s="385"/>
      <c r="G11899" s="232"/>
    </row>
    <row r="11900" s="379" customFormat="1" customHeight="1" spans="6:7">
      <c r="F11900" s="385"/>
      <c r="G11900" s="232"/>
    </row>
    <row r="11901" s="379" customFormat="1" customHeight="1" spans="6:7">
      <c r="F11901" s="385"/>
      <c r="G11901" s="232"/>
    </row>
    <row r="11902" s="379" customFormat="1" customHeight="1" spans="6:7">
      <c r="F11902" s="385"/>
      <c r="G11902" s="232"/>
    </row>
    <row r="11903" s="379" customFormat="1" customHeight="1" spans="6:7">
      <c r="F11903" s="385"/>
      <c r="G11903" s="232"/>
    </row>
    <row r="11904" s="379" customFormat="1" customHeight="1" spans="6:7">
      <c r="F11904" s="385"/>
      <c r="G11904" s="232"/>
    </row>
    <row r="11905" s="379" customFormat="1" customHeight="1" spans="6:7">
      <c r="F11905" s="385"/>
      <c r="G11905" s="232"/>
    </row>
    <row r="11906" s="379" customFormat="1" customHeight="1" spans="6:7">
      <c r="F11906" s="385"/>
      <c r="G11906" s="232"/>
    </row>
    <row r="11907" s="379" customFormat="1" customHeight="1" spans="6:7">
      <c r="F11907" s="385"/>
      <c r="G11907" s="232"/>
    </row>
    <row r="11908" s="379" customFormat="1" customHeight="1" spans="6:7">
      <c r="F11908" s="385"/>
      <c r="G11908" s="232"/>
    </row>
    <row r="11909" s="379" customFormat="1" customHeight="1" spans="6:7">
      <c r="F11909" s="385"/>
      <c r="G11909" s="232"/>
    </row>
    <row r="11910" s="379" customFormat="1" customHeight="1" spans="6:7">
      <c r="F11910" s="385"/>
      <c r="G11910" s="232"/>
    </row>
    <row r="11911" s="379" customFormat="1" customHeight="1" spans="6:7">
      <c r="F11911" s="385"/>
      <c r="G11911" s="232"/>
    </row>
    <row r="11912" s="379" customFormat="1" customHeight="1" spans="6:7">
      <c r="F11912" s="385"/>
      <c r="G11912" s="232"/>
    </row>
    <row r="11913" s="379" customFormat="1" customHeight="1" spans="6:7">
      <c r="F11913" s="385"/>
      <c r="G11913" s="232"/>
    </row>
    <row r="11914" s="379" customFormat="1" customHeight="1" spans="6:7">
      <c r="F11914" s="385"/>
      <c r="G11914" s="232"/>
    </row>
    <row r="11915" s="379" customFormat="1" customHeight="1" spans="6:7">
      <c r="F11915" s="385"/>
      <c r="G11915" s="232"/>
    </row>
    <row r="11916" s="379" customFormat="1" customHeight="1" spans="6:7">
      <c r="F11916" s="385"/>
      <c r="G11916" s="232"/>
    </row>
    <row r="11917" s="379" customFormat="1" customHeight="1" spans="6:7">
      <c r="F11917" s="385"/>
      <c r="G11917" s="232"/>
    </row>
    <row r="11918" s="379" customFormat="1" customHeight="1" spans="6:7">
      <c r="F11918" s="385"/>
      <c r="G11918" s="232"/>
    </row>
    <row r="11919" s="379" customFormat="1" customHeight="1" spans="6:7">
      <c r="F11919" s="385"/>
      <c r="G11919" s="232"/>
    </row>
    <row r="11920" s="379" customFormat="1" customHeight="1" spans="6:7">
      <c r="F11920" s="385"/>
      <c r="G11920" s="232"/>
    </row>
    <row r="11921" s="379" customFormat="1" customHeight="1" spans="6:7">
      <c r="F11921" s="385"/>
      <c r="G11921" s="232"/>
    </row>
    <row r="11922" s="379" customFormat="1" customHeight="1" spans="6:7">
      <c r="F11922" s="385"/>
      <c r="G11922" s="232"/>
    </row>
    <row r="11923" s="379" customFormat="1" customHeight="1" spans="6:7">
      <c r="F11923" s="385"/>
      <c r="G11923" s="232"/>
    </row>
    <row r="11924" s="379" customFormat="1" customHeight="1" spans="6:7">
      <c r="F11924" s="385"/>
      <c r="G11924" s="232"/>
    </row>
    <row r="11925" s="379" customFormat="1" customHeight="1" spans="6:7">
      <c r="F11925" s="385"/>
      <c r="G11925" s="232"/>
    </row>
    <row r="11926" s="379" customFormat="1" customHeight="1" spans="6:7">
      <c r="F11926" s="385"/>
      <c r="G11926" s="232"/>
    </row>
    <row r="11927" s="379" customFormat="1" customHeight="1" spans="6:7">
      <c r="F11927" s="385"/>
      <c r="G11927" s="232"/>
    </row>
    <row r="11928" s="379" customFormat="1" customHeight="1" spans="6:7">
      <c r="F11928" s="385"/>
      <c r="G11928" s="232"/>
    </row>
    <row r="11929" s="379" customFormat="1" customHeight="1" spans="6:7">
      <c r="F11929" s="385"/>
      <c r="G11929" s="232"/>
    </row>
    <row r="11930" s="379" customFormat="1" customHeight="1" spans="6:7">
      <c r="F11930" s="385"/>
      <c r="G11930" s="232"/>
    </row>
    <row r="11931" s="379" customFormat="1" customHeight="1" spans="6:7">
      <c r="F11931" s="385"/>
      <c r="G11931" s="232"/>
    </row>
    <row r="11932" s="379" customFormat="1" customHeight="1" spans="6:7">
      <c r="F11932" s="385"/>
      <c r="G11932" s="232"/>
    </row>
    <row r="11933" s="379" customFormat="1" customHeight="1" spans="6:7">
      <c r="F11933" s="385"/>
      <c r="G11933" s="232"/>
    </row>
    <row r="11934" s="379" customFormat="1" customHeight="1" spans="6:7">
      <c r="F11934" s="385"/>
      <c r="G11934" s="232"/>
    </row>
    <row r="11935" s="379" customFormat="1" customHeight="1" spans="6:7">
      <c r="F11935" s="385"/>
      <c r="G11935" s="232"/>
    </row>
    <row r="11936" s="379" customFormat="1" customHeight="1" spans="6:7">
      <c r="F11936" s="385"/>
      <c r="G11936" s="232"/>
    </row>
    <row r="11937" s="379" customFormat="1" customHeight="1" spans="6:7">
      <c r="F11937" s="385"/>
      <c r="G11937" s="232"/>
    </row>
    <row r="11938" s="379" customFormat="1" customHeight="1" spans="6:7">
      <c r="F11938" s="385"/>
      <c r="G11938" s="232"/>
    </row>
    <row r="11939" s="379" customFormat="1" customHeight="1" spans="6:7">
      <c r="F11939" s="385"/>
      <c r="G11939" s="232"/>
    </row>
    <row r="11940" s="379" customFormat="1" customHeight="1" spans="6:7">
      <c r="F11940" s="385"/>
      <c r="G11940" s="232"/>
    </row>
    <row r="11941" s="379" customFormat="1" customHeight="1" spans="6:7">
      <c r="F11941" s="385"/>
      <c r="G11941" s="232"/>
    </row>
    <row r="11942" s="379" customFormat="1" customHeight="1" spans="6:7">
      <c r="F11942" s="385"/>
      <c r="G11942" s="232"/>
    </row>
    <row r="11943" s="379" customFormat="1" customHeight="1" spans="6:7">
      <c r="F11943" s="385"/>
      <c r="G11943" s="232"/>
    </row>
    <row r="11944" s="379" customFormat="1" customHeight="1" spans="6:7">
      <c r="F11944" s="385"/>
      <c r="G11944" s="232"/>
    </row>
    <row r="11945" s="379" customFormat="1" customHeight="1" spans="6:7">
      <c r="F11945" s="385"/>
      <c r="G11945" s="232"/>
    </row>
    <row r="11946" s="379" customFormat="1" customHeight="1" spans="6:7">
      <c r="F11946" s="385"/>
      <c r="G11946" s="232"/>
    </row>
    <row r="11947" s="379" customFormat="1" customHeight="1" spans="6:7">
      <c r="F11947" s="385"/>
      <c r="G11947" s="232"/>
    </row>
    <row r="11948" s="379" customFormat="1" customHeight="1" spans="6:7">
      <c r="F11948" s="385"/>
      <c r="G11948" s="232"/>
    </row>
    <row r="11949" s="379" customFormat="1" customHeight="1" spans="6:7">
      <c r="F11949" s="385"/>
      <c r="G11949" s="232"/>
    </row>
    <row r="11950" s="379" customFormat="1" customHeight="1" spans="6:7">
      <c r="F11950" s="385"/>
      <c r="G11950" s="232"/>
    </row>
    <row r="11951" s="379" customFormat="1" customHeight="1" spans="6:7">
      <c r="F11951" s="385"/>
      <c r="G11951" s="232"/>
    </row>
    <row r="11952" s="379" customFormat="1" customHeight="1" spans="6:7">
      <c r="F11952" s="385"/>
      <c r="G11952" s="232"/>
    </row>
    <row r="11953" s="379" customFormat="1" customHeight="1" spans="6:7">
      <c r="F11953" s="385"/>
      <c r="G11953" s="232"/>
    </row>
    <row r="11954" s="379" customFormat="1" customHeight="1" spans="6:7">
      <c r="F11954" s="385"/>
      <c r="G11954" s="232"/>
    </row>
    <row r="11955" s="379" customFormat="1" customHeight="1" spans="6:7">
      <c r="F11955" s="385"/>
      <c r="G11955" s="232"/>
    </row>
    <row r="11956" s="379" customFormat="1" customHeight="1" spans="6:7">
      <c r="F11956" s="385"/>
      <c r="G11956" s="232"/>
    </row>
    <row r="11957" s="379" customFormat="1" customHeight="1" spans="6:7">
      <c r="F11957" s="385"/>
      <c r="G11957" s="232"/>
    </row>
    <row r="11958" s="379" customFormat="1" customHeight="1" spans="6:7">
      <c r="F11958" s="385"/>
      <c r="G11958" s="232"/>
    </row>
    <row r="11959" s="379" customFormat="1" customHeight="1" spans="6:7">
      <c r="F11959" s="385"/>
      <c r="G11959" s="232"/>
    </row>
    <row r="11960" s="379" customFormat="1" customHeight="1" spans="6:7">
      <c r="F11960" s="385"/>
      <c r="G11960" s="232"/>
    </row>
    <row r="11961" s="379" customFormat="1" customHeight="1" spans="6:7">
      <c r="F11961" s="385"/>
      <c r="G11961" s="232"/>
    </row>
    <row r="11962" s="379" customFormat="1" customHeight="1" spans="6:7">
      <c r="F11962" s="385"/>
      <c r="G11962" s="232"/>
    </row>
    <row r="11963" s="379" customFormat="1" customHeight="1" spans="6:7">
      <c r="F11963" s="385"/>
      <c r="G11963" s="232"/>
    </row>
    <row r="11964" s="379" customFormat="1" customHeight="1" spans="6:7">
      <c r="F11964" s="385"/>
      <c r="G11964" s="232"/>
    </row>
    <row r="11965" s="379" customFormat="1" customHeight="1" spans="6:7">
      <c r="F11965" s="385"/>
      <c r="G11965" s="232"/>
    </row>
    <row r="11966" s="379" customFormat="1" customHeight="1" spans="6:7">
      <c r="F11966" s="385"/>
      <c r="G11966" s="232"/>
    </row>
    <row r="11967" s="379" customFormat="1" customHeight="1" spans="6:7">
      <c r="F11967" s="385"/>
      <c r="G11967" s="232"/>
    </row>
    <row r="11968" s="379" customFormat="1" customHeight="1" spans="6:7">
      <c r="F11968" s="385"/>
      <c r="G11968" s="232"/>
    </row>
    <row r="11969" s="379" customFormat="1" customHeight="1" spans="6:7">
      <c r="F11969" s="385"/>
      <c r="G11969" s="232"/>
    </row>
    <row r="11970" s="379" customFormat="1" customHeight="1" spans="6:7">
      <c r="F11970" s="385"/>
      <c r="G11970" s="232"/>
    </row>
    <row r="11971" s="379" customFormat="1" customHeight="1" spans="6:7">
      <c r="F11971" s="385"/>
      <c r="G11971" s="232"/>
    </row>
    <row r="11972" s="379" customFormat="1" customHeight="1" spans="6:7">
      <c r="F11972" s="385"/>
      <c r="G11972" s="232"/>
    </row>
    <row r="11973" s="379" customFormat="1" customHeight="1" spans="6:7">
      <c r="F11973" s="385"/>
      <c r="G11973" s="232"/>
    </row>
    <row r="11974" s="379" customFormat="1" customHeight="1" spans="6:7">
      <c r="F11974" s="385"/>
      <c r="G11974" s="232"/>
    </row>
    <row r="11975" s="379" customFormat="1" customHeight="1" spans="6:7">
      <c r="F11975" s="385"/>
      <c r="G11975" s="232"/>
    </row>
    <row r="11976" s="379" customFormat="1" customHeight="1" spans="6:7">
      <c r="F11976" s="385"/>
      <c r="G11976" s="232"/>
    </row>
    <row r="11977" s="379" customFormat="1" customHeight="1" spans="6:7">
      <c r="F11977" s="385"/>
      <c r="G11977" s="232"/>
    </row>
    <row r="11978" s="379" customFormat="1" customHeight="1" spans="6:7">
      <c r="F11978" s="385"/>
      <c r="G11978" s="232"/>
    </row>
    <row r="11979" s="379" customFormat="1" customHeight="1" spans="6:7">
      <c r="F11979" s="385"/>
      <c r="G11979" s="232"/>
    </row>
    <row r="11980" s="379" customFormat="1" customHeight="1" spans="6:7">
      <c r="F11980" s="385"/>
      <c r="G11980" s="232"/>
    </row>
    <row r="11981" s="379" customFormat="1" customHeight="1" spans="6:7">
      <c r="F11981" s="385"/>
      <c r="G11981" s="232"/>
    </row>
    <row r="11982" s="379" customFormat="1" customHeight="1" spans="6:7">
      <c r="F11982" s="385"/>
      <c r="G11982" s="232"/>
    </row>
    <row r="11983" s="379" customFormat="1" customHeight="1" spans="6:7">
      <c r="F11983" s="385"/>
      <c r="G11983" s="232"/>
    </row>
    <row r="11984" s="379" customFormat="1" customHeight="1" spans="6:7">
      <c r="F11984" s="385"/>
      <c r="G11984" s="232"/>
    </row>
    <row r="11985" s="379" customFormat="1" customHeight="1" spans="6:7">
      <c r="F11985" s="385"/>
      <c r="G11985" s="232"/>
    </row>
    <row r="11986" s="379" customFormat="1" customHeight="1" spans="6:7">
      <c r="F11986" s="385"/>
      <c r="G11986" s="232"/>
    </row>
    <row r="11987" s="379" customFormat="1" customHeight="1" spans="6:7">
      <c r="F11987" s="385"/>
      <c r="G11987" s="232"/>
    </row>
    <row r="11988" s="379" customFormat="1" customHeight="1" spans="6:7">
      <c r="F11988" s="385"/>
      <c r="G11988" s="232"/>
    </row>
    <row r="11989" s="379" customFormat="1" customHeight="1" spans="6:7">
      <c r="F11989" s="385"/>
      <c r="G11989" s="232"/>
    </row>
    <row r="11990" s="379" customFormat="1" customHeight="1" spans="6:7">
      <c r="F11990" s="385"/>
      <c r="G11990" s="232"/>
    </row>
    <row r="11991" s="379" customFormat="1" customHeight="1" spans="6:7">
      <c r="F11991" s="385"/>
      <c r="G11991" s="232"/>
    </row>
    <row r="11992" s="379" customFormat="1" customHeight="1" spans="6:7">
      <c r="F11992" s="385"/>
      <c r="G11992" s="232"/>
    </row>
    <row r="11993" s="379" customFormat="1" customHeight="1" spans="6:7">
      <c r="F11993" s="385"/>
      <c r="G11993" s="232"/>
    </row>
    <row r="11994" s="379" customFormat="1" customHeight="1" spans="6:7">
      <c r="F11994" s="385"/>
      <c r="G11994" s="232"/>
    </row>
    <row r="11995" s="379" customFormat="1" customHeight="1" spans="6:7">
      <c r="F11995" s="385"/>
      <c r="G11995" s="232"/>
    </row>
    <row r="11996" s="379" customFormat="1" customHeight="1" spans="6:7">
      <c r="F11996" s="385"/>
      <c r="G11996" s="232"/>
    </row>
    <row r="11997" s="379" customFormat="1" customHeight="1" spans="6:7">
      <c r="F11997" s="385"/>
      <c r="G11997" s="232"/>
    </row>
    <row r="11998" s="379" customFormat="1" customHeight="1" spans="6:7">
      <c r="F11998" s="385"/>
      <c r="G11998" s="232"/>
    </row>
    <row r="11999" s="379" customFormat="1" customHeight="1" spans="6:7">
      <c r="F11999" s="385"/>
      <c r="G11999" s="232"/>
    </row>
    <row r="12000" s="379" customFormat="1" customHeight="1" spans="6:7">
      <c r="F12000" s="385"/>
      <c r="G12000" s="232"/>
    </row>
    <row r="12001" s="379" customFormat="1" customHeight="1" spans="6:7">
      <c r="F12001" s="385"/>
      <c r="G12001" s="232"/>
    </row>
    <row r="12002" s="379" customFormat="1" customHeight="1" spans="6:7">
      <c r="F12002" s="385"/>
      <c r="G12002" s="232"/>
    </row>
    <row r="12003" s="379" customFormat="1" customHeight="1" spans="6:7">
      <c r="F12003" s="385"/>
      <c r="G12003" s="232"/>
    </row>
    <row r="12004" s="379" customFormat="1" customHeight="1" spans="6:7">
      <c r="F12004" s="385"/>
      <c r="G12004" s="232"/>
    </row>
    <row r="12005" s="379" customFormat="1" customHeight="1" spans="6:7">
      <c r="F12005" s="385"/>
      <c r="G12005" s="232"/>
    </row>
    <row r="12006" s="379" customFormat="1" customHeight="1" spans="6:7">
      <c r="F12006" s="385"/>
      <c r="G12006" s="232"/>
    </row>
    <row r="12007" s="379" customFormat="1" customHeight="1" spans="6:7">
      <c r="F12007" s="385"/>
      <c r="G12007" s="232"/>
    </row>
    <row r="12008" s="379" customFormat="1" customHeight="1" spans="6:7">
      <c r="F12008" s="385"/>
      <c r="G12008" s="232"/>
    </row>
    <row r="12009" s="379" customFormat="1" customHeight="1" spans="6:7">
      <c r="F12009" s="385"/>
      <c r="G12009" s="232"/>
    </row>
    <row r="12010" s="379" customFormat="1" customHeight="1" spans="6:7">
      <c r="F12010" s="385"/>
      <c r="G12010" s="232"/>
    </row>
    <row r="12011" s="379" customFormat="1" customHeight="1" spans="6:7">
      <c r="F12011" s="385"/>
      <c r="G12011" s="232"/>
    </row>
    <row r="12012" s="379" customFormat="1" customHeight="1" spans="6:7">
      <c r="F12012" s="385"/>
      <c r="G12012" s="232"/>
    </row>
    <row r="12013" s="379" customFormat="1" customHeight="1" spans="6:7">
      <c r="F12013" s="385"/>
      <c r="G12013" s="232"/>
    </row>
    <row r="12014" s="379" customFormat="1" customHeight="1" spans="6:7">
      <c r="F12014" s="385"/>
      <c r="G12014" s="232"/>
    </row>
    <row r="12015" s="379" customFormat="1" customHeight="1" spans="6:7">
      <c r="F12015" s="385"/>
      <c r="G12015" s="232"/>
    </row>
    <row r="12016" s="379" customFormat="1" customHeight="1" spans="6:7">
      <c r="F12016" s="385"/>
      <c r="G12016" s="232"/>
    </row>
    <row r="12017" s="379" customFormat="1" customHeight="1" spans="6:7">
      <c r="F12017" s="385"/>
      <c r="G12017" s="232"/>
    </row>
    <row r="12018" s="379" customFormat="1" customHeight="1" spans="6:7">
      <c r="F12018" s="385"/>
      <c r="G12018" s="232"/>
    </row>
    <row r="12019" s="379" customFormat="1" customHeight="1" spans="6:7">
      <c r="F12019" s="385"/>
      <c r="G12019" s="232"/>
    </row>
    <row r="12020" s="379" customFormat="1" customHeight="1" spans="6:7">
      <c r="F12020" s="385"/>
      <c r="G12020" s="232"/>
    </row>
    <row r="12021" s="379" customFormat="1" customHeight="1" spans="6:7">
      <c r="F12021" s="385"/>
      <c r="G12021" s="232"/>
    </row>
    <row r="12022" s="379" customFormat="1" customHeight="1" spans="6:7">
      <c r="F12022" s="385"/>
      <c r="G12022" s="232"/>
    </row>
    <row r="12023" s="379" customFormat="1" customHeight="1" spans="6:7">
      <c r="F12023" s="385"/>
      <c r="G12023" s="232"/>
    </row>
    <row r="12024" s="379" customFormat="1" customHeight="1" spans="6:7">
      <c r="F12024" s="385"/>
      <c r="G12024" s="232"/>
    </row>
    <row r="12025" s="379" customFormat="1" customHeight="1" spans="6:7">
      <c r="F12025" s="385"/>
      <c r="G12025" s="232"/>
    </row>
    <row r="12026" s="379" customFormat="1" customHeight="1" spans="6:7">
      <c r="F12026" s="385"/>
      <c r="G12026" s="232"/>
    </row>
    <row r="12027" s="379" customFormat="1" customHeight="1" spans="6:7">
      <c r="F12027" s="385"/>
      <c r="G12027" s="232"/>
    </row>
    <row r="12028" s="379" customFormat="1" customHeight="1" spans="6:7">
      <c r="F12028" s="385"/>
      <c r="G12028" s="232"/>
    </row>
    <row r="12029" s="379" customFormat="1" customHeight="1" spans="6:7">
      <c r="F12029" s="385"/>
      <c r="G12029" s="232"/>
    </row>
    <row r="12030" s="379" customFormat="1" customHeight="1" spans="6:7">
      <c r="F12030" s="385"/>
      <c r="G12030" s="232"/>
    </row>
    <row r="12031" s="379" customFormat="1" customHeight="1" spans="6:7">
      <c r="F12031" s="385"/>
      <c r="G12031" s="232"/>
    </row>
    <row r="12032" s="379" customFormat="1" customHeight="1" spans="6:7">
      <c r="F12032" s="385"/>
      <c r="G12032" s="232"/>
    </row>
    <row r="12033" s="379" customFormat="1" customHeight="1" spans="6:7">
      <c r="F12033" s="385"/>
      <c r="G12033" s="232"/>
    </row>
    <row r="12034" s="379" customFormat="1" customHeight="1" spans="6:7">
      <c r="F12034" s="385"/>
      <c r="G12034" s="232"/>
    </row>
    <row r="12035" s="379" customFormat="1" customHeight="1" spans="6:7">
      <c r="F12035" s="385"/>
      <c r="G12035" s="232"/>
    </row>
    <row r="12036" s="379" customFormat="1" customHeight="1" spans="6:7">
      <c r="F12036" s="385"/>
      <c r="G12036" s="232"/>
    </row>
    <row r="12037" s="379" customFormat="1" customHeight="1" spans="6:7">
      <c r="F12037" s="385"/>
      <c r="G12037" s="232"/>
    </row>
    <row r="12038" s="379" customFormat="1" customHeight="1" spans="6:7">
      <c r="F12038" s="385"/>
      <c r="G12038" s="232"/>
    </row>
    <row r="12039" s="379" customFormat="1" customHeight="1" spans="6:7">
      <c r="F12039" s="385"/>
      <c r="G12039" s="232"/>
    </row>
    <row r="12040" s="379" customFormat="1" customHeight="1" spans="6:7">
      <c r="F12040" s="385"/>
      <c r="G12040" s="232"/>
    </row>
    <row r="12041" s="379" customFormat="1" customHeight="1" spans="6:7">
      <c r="F12041" s="385"/>
      <c r="G12041" s="232"/>
    </row>
    <row r="12042" s="379" customFormat="1" customHeight="1" spans="6:7">
      <c r="F12042" s="385"/>
      <c r="G12042" s="232"/>
    </row>
    <row r="12043" s="379" customFormat="1" customHeight="1" spans="6:7">
      <c r="F12043" s="385"/>
      <c r="G12043" s="232"/>
    </row>
    <row r="12044" s="379" customFormat="1" customHeight="1" spans="6:7">
      <c r="F12044" s="385"/>
      <c r="G12044" s="232"/>
    </row>
    <row r="12045" s="379" customFormat="1" customHeight="1" spans="6:7">
      <c r="F12045" s="385"/>
      <c r="G12045" s="232"/>
    </row>
    <row r="12046" s="379" customFormat="1" customHeight="1" spans="6:7">
      <c r="F12046" s="385"/>
      <c r="G12046" s="232"/>
    </row>
    <row r="12047" s="379" customFormat="1" customHeight="1" spans="6:7">
      <c r="F12047" s="385"/>
      <c r="G12047" s="232"/>
    </row>
    <row r="12048" s="379" customFormat="1" customHeight="1" spans="6:7">
      <c r="F12048" s="385"/>
      <c r="G12048" s="232"/>
    </row>
    <row r="12049" s="379" customFormat="1" customHeight="1" spans="6:7">
      <c r="F12049" s="385"/>
      <c r="G12049" s="232"/>
    </row>
    <row r="12050" s="379" customFormat="1" customHeight="1" spans="6:7">
      <c r="F12050" s="385"/>
      <c r="G12050" s="232"/>
    </row>
    <row r="12051" s="379" customFormat="1" customHeight="1" spans="6:7">
      <c r="F12051" s="385"/>
      <c r="G12051" s="232"/>
    </row>
    <row r="12052" s="379" customFormat="1" customHeight="1" spans="6:7">
      <c r="F12052" s="385"/>
      <c r="G12052" s="232"/>
    </row>
    <row r="12053" s="379" customFormat="1" customHeight="1" spans="6:7">
      <c r="F12053" s="385"/>
      <c r="G12053" s="232"/>
    </row>
    <row r="12054" s="379" customFormat="1" customHeight="1" spans="6:7">
      <c r="F12054" s="385"/>
      <c r="G12054" s="232"/>
    </row>
    <row r="12055" s="379" customFormat="1" customHeight="1" spans="6:7">
      <c r="F12055" s="385"/>
      <c r="G12055" s="232"/>
    </row>
    <row r="12056" s="379" customFormat="1" customHeight="1" spans="6:7">
      <c r="F12056" s="385"/>
      <c r="G12056" s="232"/>
    </row>
    <row r="12057" s="379" customFormat="1" customHeight="1" spans="6:7">
      <c r="F12057" s="385"/>
      <c r="G12057" s="232"/>
    </row>
    <row r="12058" s="379" customFormat="1" customHeight="1" spans="6:7">
      <c r="F12058" s="385"/>
      <c r="G12058" s="232"/>
    </row>
    <row r="12059" s="379" customFormat="1" customHeight="1" spans="6:7">
      <c r="F12059" s="385"/>
      <c r="G12059" s="232"/>
    </row>
    <row r="12060" s="379" customFormat="1" customHeight="1" spans="6:7">
      <c r="F12060" s="385"/>
      <c r="G12060" s="232"/>
    </row>
    <row r="12061" s="379" customFormat="1" customHeight="1" spans="6:7">
      <c r="F12061" s="385"/>
      <c r="G12061" s="232"/>
    </row>
    <row r="12062" s="379" customFormat="1" customHeight="1" spans="6:7">
      <c r="F12062" s="385"/>
      <c r="G12062" s="232"/>
    </row>
    <row r="12063" s="379" customFormat="1" customHeight="1" spans="6:7">
      <c r="F12063" s="385"/>
      <c r="G12063" s="232"/>
    </row>
    <row r="12064" s="379" customFormat="1" customHeight="1" spans="6:7">
      <c r="F12064" s="385"/>
      <c r="G12064" s="232"/>
    </row>
    <row r="12065" s="379" customFormat="1" customHeight="1" spans="6:7">
      <c r="F12065" s="385"/>
      <c r="G12065" s="232"/>
    </row>
    <row r="12066" s="379" customFormat="1" customHeight="1" spans="6:7">
      <c r="F12066" s="385"/>
      <c r="G12066" s="232"/>
    </row>
    <row r="12067" s="379" customFormat="1" customHeight="1" spans="6:7">
      <c r="F12067" s="385"/>
      <c r="G12067" s="232"/>
    </row>
    <row r="12068" s="379" customFormat="1" customHeight="1" spans="6:7">
      <c r="F12068" s="385"/>
      <c r="G12068" s="232"/>
    </row>
    <row r="12069" s="379" customFormat="1" customHeight="1" spans="6:7">
      <c r="F12069" s="385"/>
      <c r="G12069" s="232"/>
    </row>
    <row r="12070" s="379" customFormat="1" customHeight="1" spans="6:7">
      <c r="F12070" s="385"/>
      <c r="G12070" s="232"/>
    </row>
    <row r="12071" s="379" customFormat="1" customHeight="1" spans="6:7">
      <c r="F12071" s="385"/>
      <c r="G12071" s="232"/>
    </row>
    <row r="12072" s="379" customFormat="1" customHeight="1" spans="6:7">
      <c r="F12072" s="385"/>
      <c r="G12072" s="232"/>
    </row>
    <row r="12073" s="379" customFormat="1" customHeight="1" spans="6:7">
      <c r="F12073" s="385"/>
      <c r="G12073" s="232"/>
    </row>
    <row r="12074" s="379" customFormat="1" customHeight="1" spans="6:7">
      <c r="F12074" s="385"/>
      <c r="G12074" s="232"/>
    </row>
    <row r="12075" s="379" customFormat="1" customHeight="1" spans="6:7">
      <c r="F12075" s="385"/>
      <c r="G12075" s="232"/>
    </row>
    <row r="12076" s="379" customFormat="1" customHeight="1" spans="6:7">
      <c r="F12076" s="385"/>
      <c r="G12076" s="232"/>
    </row>
    <row r="12077" s="379" customFormat="1" customHeight="1" spans="6:7">
      <c r="F12077" s="385"/>
      <c r="G12077" s="232"/>
    </row>
    <row r="12078" s="379" customFormat="1" customHeight="1" spans="6:7">
      <c r="F12078" s="385"/>
      <c r="G12078" s="232"/>
    </row>
    <row r="12079" s="379" customFormat="1" customHeight="1" spans="6:7">
      <c r="F12079" s="385"/>
      <c r="G12079" s="232"/>
    </row>
    <row r="12080" s="379" customFormat="1" customHeight="1" spans="6:7">
      <c r="F12080" s="385"/>
      <c r="G12080" s="232"/>
    </row>
    <row r="12081" s="379" customFormat="1" customHeight="1" spans="6:7">
      <c r="F12081" s="385"/>
      <c r="G12081" s="232"/>
    </row>
    <row r="12082" s="379" customFormat="1" customHeight="1" spans="6:7">
      <c r="F12082" s="385"/>
      <c r="G12082" s="232"/>
    </row>
    <row r="12083" s="379" customFormat="1" customHeight="1" spans="6:7">
      <c r="F12083" s="385"/>
      <c r="G12083" s="232"/>
    </row>
    <row r="12084" s="379" customFormat="1" customHeight="1" spans="6:7">
      <c r="F12084" s="385"/>
      <c r="G12084" s="232"/>
    </row>
    <row r="12085" s="379" customFormat="1" customHeight="1" spans="6:7">
      <c r="F12085" s="385"/>
      <c r="G12085" s="232"/>
    </row>
    <row r="12086" s="379" customFormat="1" customHeight="1" spans="6:7">
      <c r="F12086" s="385"/>
      <c r="G12086" s="232"/>
    </row>
    <row r="12087" s="379" customFormat="1" customHeight="1" spans="6:7">
      <c r="F12087" s="385"/>
      <c r="G12087" s="232"/>
    </row>
    <row r="12088" s="379" customFormat="1" customHeight="1" spans="6:7">
      <c r="F12088" s="385"/>
      <c r="G12088" s="232"/>
    </row>
    <row r="12089" s="379" customFormat="1" customHeight="1" spans="6:7">
      <c r="F12089" s="385"/>
      <c r="G12089" s="232"/>
    </row>
    <row r="12090" s="379" customFormat="1" customHeight="1" spans="6:7">
      <c r="F12090" s="385"/>
      <c r="G12090" s="232"/>
    </row>
    <row r="12091" s="379" customFormat="1" customHeight="1" spans="6:7">
      <c r="F12091" s="385"/>
      <c r="G12091" s="232"/>
    </row>
    <row r="12092" s="379" customFormat="1" customHeight="1" spans="6:7">
      <c r="F12092" s="385"/>
      <c r="G12092" s="232"/>
    </row>
    <row r="12093" s="379" customFormat="1" customHeight="1" spans="6:7">
      <c r="F12093" s="385"/>
      <c r="G12093" s="232"/>
    </row>
    <row r="12094" s="379" customFormat="1" customHeight="1" spans="6:7">
      <c r="F12094" s="385"/>
      <c r="G12094" s="232"/>
    </row>
    <row r="12095" s="379" customFormat="1" customHeight="1" spans="6:7">
      <c r="F12095" s="385"/>
      <c r="G12095" s="232"/>
    </row>
    <row r="12096" s="379" customFormat="1" customHeight="1" spans="6:7">
      <c r="F12096" s="385"/>
      <c r="G12096" s="232"/>
    </row>
    <row r="12097" s="379" customFormat="1" customHeight="1" spans="6:7">
      <c r="F12097" s="385"/>
      <c r="G12097" s="232"/>
    </row>
    <row r="12098" s="379" customFormat="1" customHeight="1" spans="6:7">
      <c r="F12098" s="385"/>
      <c r="G12098" s="232"/>
    </row>
    <row r="12099" s="379" customFormat="1" customHeight="1" spans="6:7">
      <c r="F12099" s="385"/>
      <c r="G12099" s="232"/>
    </row>
    <row r="12100" s="379" customFormat="1" customHeight="1" spans="6:7">
      <c r="F12100" s="385"/>
      <c r="G12100" s="232"/>
    </row>
    <row r="12101" s="379" customFormat="1" customHeight="1" spans="6:7">
      <c r="F12101" s="385"/>
      <c r="G12101" s="232"/>
    </row>
    <row r="12102" s="379" customFormat="1" customHeight="1" spans="6:7">
      <c r="F12102" s="385"/>
      <c r="G12102" s="232"/>
    </row>
    <row r="12103" s="379" customFormat="1" customHeight="1" spans="6:7">
      <c r="F12103" s="385"/>
      <c r="G12103" s="232"/>
    </row>
    <row r="12104" s="379" customFormat="1" customHeight="1" spans="6:7">
      <c r="F12104" s="385"/>
      <c r="G12104" s="232"/>
    </row>
    <row r="12105" s="379" customFormat="1" customHeight="1" spans="6:7">
      <c r="F12105" s="385"/>
      <c r="G12105" s="232"/>
    </row>
    <row r="12106" s="379" customFormat="1" customHeight="1" spans="6:7">
      <c r="F12106" s="385"/>
      <c r="G12106" s="232"/>
    </row>
    <row r="12107" s="379" customFormat="1" customHeight="1" spans="6:7">
      <c r="F12107" s="385"/>
      <c r="G12107" s="232"/>
    </row>
    <row r="12108" s="379" customFormat="1" customHeight="1" spans="6:7">
      <c r="F12108" s="385"/>
      <c r="G12108" s="232"/>
    </row>
    <row r="12109" s="379" customFormat="1" customHeight="1" spans="6:7">
      <c r="F12109" s="385"/>
      <c r="G12109" s="232"/>
    </row>
    <row r="12110" s="379" customFormat="1" customHeight="1" spans="6:7">
      <c r="F12110" s="385"/>
      <c r="G12110" s="232"/>
    </row>
    <row r="12111" s="379" customFormat="1" customHeight="1" spans="6:7">
      <c r="F12111" s="385"/>
      <c r="G12111" s="232"/>
    </row>
    <row r="12112" s="379" customFormat="1" customHeight="1" spans="6:7">
      <c r="F12112" s="385"/>
      <c r="G12112" s="232"/>
    </row>
    <row r="12113" s="379" customFormat="1" customHeight="1" spans="6:7">
      <c r="F12113" s="385"/>
      <c r="G12113" s="232"/>
    </row>
    <row r="12114" s="379" customFormat="1" customHeight="1" spans="6:7">
      <c r="F12114" s="385"/>
      <c r="G12114" s="232"/>
    </row>
    <row r="12115" s="379" customFormat="1" customHeight="1" spans="6:7">
      <c r="F12115" s="385"/>
      <c r="G12115" s="232"/>
    </row>
    <row r="12116" s="379" customFormat="1" customHeight="1" spans="6:7">
      <c r="F12116" s="385"/>
      <c r="G12116" s="232"/>
    </row>
    <row r="12117" s="379" customFormat="1" customHeight="1" spans="6:7">
      <c r="F12117" s="385"/>
      <c r="G12117" s="232"/>
    </row>
    <row r="12118" s="379" customFormat="1" customHeight="1" spans="6:7">
      <c r="F12118" s="385"/>
      <c r="G12118" s="232"/>
    </row>
    <row r="12119" s="379" customFormat="1" customHeight="1" spans="6:7">
      <c r="F12119" s="385"/>
      <c r="G12119" s="232"/>
    </row>
    <row r="12120" s="379" customFormat="1" customHeight="1" spans="6:7">
      <c r="F12120" s="385"/>
      <c r="G12120" s="232"/>
    </row>
    <row r="12121" s="379" customFormat="1" customHeight="1" spans="6:7">
      <c r="F12121" s="385"/>
      <c r="G12121" s="232"/>
    </row>
    <row r="12122" s="379" customFormat="1" customHeight="1" spans="6:7">
      <c r="F12122" s="385"/>
      <c r="G12122" s="232"/>
    </row>
    <row r="12123" s="379" customFormat="1" customHeight="1" spans="6:7">
      <c r="F12123" s="385"/>
      <c r="G12123" s="232"/>
    </row>
    <row r="12124" s="379" customFormat="1" customHeight="1" spans="6:7">
      <c r="F12124" s="385"/>
      <c r="G12124" s="232"/>
    </row>
    <row r="12125" s="379" customFormat="1" customHeight="1" spans="6:7">
      <c r="F12125" s="385"/>
      <c r="G12125" s="232"/>
    </row>
    <row r="12126" s="379" customFormat="1" customHeight="1" spans="6:7">
      <c r="F12126" s="385"/>
      <c r="G12126" s="232"/>
    </row>
    <row r="12127" s="379" customFormat="1" customHeight="1" spans="6:7">
      <c r="F12127" s="385"/>
      <c r="G12127" s="232"/>
    </row>
    <row r="12128" s="379" customFormat="1" customHeight="1" spans="6:7">
      <c r="F12128" s="385"/>
      <c r="G12128" s="232"/>
    </row>
    <row r="12129" s="379" customFormat="1" customHeight="1" spans="6:7">
      <c r="F12129" s="385"/>
      <c r="G12129" s="232"/>
    </row>
    <row r="12130" s="379" customFormat="1" customHeight="1" spans="6:7">
      <c r="F12130" s="385"/>
      <c r="G12130" s="232"/>
    </row>
    <row r="12131" s="379" customFormat="1" customHeight="1" spans="6:7">
      <c r="F12131" s="385"/>
      <c r="G12131" s="232"/>
    </row>
    <row r="12132" s="379" customFormat="1" customHeight="1" spans="6:7">
      <c r="F12132" s="385"/>
      <c r="G12132" s="232"/>
    </row>
    <row r="12133" s="379" customFormat="1" customHeight="1" spans="6:7">
      <c r="F12133" s="385"/>
      <c r="G12133" s="232"/>
    </row>
    <row r="12134" s="379" customFormat="1" customHeight="1" spans="6:7">
      <c r="F12134" s="385"/>
      <c r="G12134" s="232"/>
    </row>
    <row r="12135" s="379" customFormat="1" customHeight="1" spans="6:7">
      <c r="F12135" s="385"/>
      <c r="G12135" s="232"/>
    </row>
    <row r="12136" s="379" customFormat="1" customHeight="1" spans="6:7">
      <c r="F12136" s="385"/>
      <c r="G12136" s="232"/>
    </row>
    <row r="12137" s="379" customFormat="1" customHeight="1" spans="6:7">
      <c r="F12137" s="385"/>
      <c r="G12137" s="232"/>
    </row>
    <row r="12138" s="379" customFormat="1" customHeight="1" spans="6:7">
      <c r="F12138" s="385"/>
      <c r="G12138" s="232"/>
    </row>
    <row r="12139" s="379" customFormat="1" customHeight="1" spans="6:7">
      <c r="F12139" s="385"/>
      <c r="G12139" s="232"/>
    </row>
    <row r="12140" s="379" customFormat="1" customHeight="1" spans="6:7">
      <c r="F12140" s="385"/>
      <c r="G12140" s="232"/>
    </row>
    <row r="12141" s="379" customFormat="1" customHeight="1" spans="6:7">
      <c r="F12141" s="385"/>
      <c r="G12141" s="232"/>
    </row>
    <row r="12142" s="379" customFormat="1" customHeight="1" spans="6:7">
      <c r="F12142" s="385"/>
      <c r="G12142" s="232"/>
    </row>
    <row r="12143" s="379" customFormat="1" customHeight="1" spans="6:7">
      <c r="F12143" s="385"/>
      <c r="G12143" s="232"/>
    </row>
    <row r="12144" s="379" customFormat="1" customHeight="1" spans="6:7">
      <c r="F12144" s="385"/>
      <c r="G12144" s="232"/>
    </row>
    <row r="12145" s="379" customFormat="1" customHeight="1" spans="6:7">
      <c r="F12145" s="385"/>
      <c r="G12145" s="232"/>
    </row>
    <row r="12146" s="379" customFormat="1" customHeight="1" spans="6:7">
      <c r="F12146" s="385"/>
      <c r="G12146" s="232"/>
    </row>
    <row r="12147" s="379" customFormat="1" customHeight="1" spans="6:7">
      <c r="F12147" s="385"/>
      <c r="G12147" s="232"/>
    </row>
    <row r="12148" s="379" customFormat="1" customHeight="1" spans="6:7">
      <c r="F12148" s="385"/>
      <c r="G12148" s="232"/>
    </row>
    <row r="12149" s="379" customFormat="1" customHeight="1" spans="6:7">
      <c r="F12149" s="385"/>
      <c r="G12149" s="232"/>
    </row>
    <row r="12150" s="379" customFormat="1" customHeight="1" spans="6:7">
      <c r="F12150" s="385"/>
      <c r="G12150" s="232"/>
    </row>
    <row r="12151" s="379" customFormat="1" customHeight="1" spans="6:7">
      <c r="F12151" s="385"/>
      <c r="G12151" s="232"/>
    </row>
    <row r="12152" s="379" customFormat="1" customHeight="1" spans="6:7">
      <c r="F12152" s="385"/>
      <c r="G12152" s="232"/>
    </row>
    <row r="12153" s="379" customFormat="1" customHeight="1" spans="6:7">
      <c r="F12153" s="385"/>
      <c r="G12153" s="232"/>
    </row>
    <row r="12154" s="379" customFormat="1" customHeight="1" spans="6:7">
      <c r="F12154" s="385"/>
      <c r="G12154" s="232"/>
    </row>
    <row r="12155" s="379" customFormat="1" customHeight="1" spans="6:7">
      <c r="F12155" s="385"/>
      <c r="G12155" s="232"/>
    </row>
    <row r="12156" s="379" customFormat="1" customHeight="1" spans="6:7">
      <c r="F12156" s="385"/>
      <c r="G12156" s="232"/>
    </row>
    <row r="12157" s="379" customFormat="1" customHeight="1" spans="6:7">
      <c r="F12157" s="385"/>
      <c r="G12157" s="232"/>
    </row>
    <row r="12158" s="379" customFormat="1" customHeight="1" spans="6:7">
      <c r="F12158" s="385"/>
      <c r="G12158" s="232"/>
    </row>
    <row r="12159" s="379" customFormat="1" customHeight="1" spans="6:7">
      <c r="F12159" s="385"/>
      <c r="G12159" s="232"/>
    </row>
    <row r="12160" s="379" customFormat="1" customHeight="1" spans="6:7">
      <c r="F12160" s="385"/>
      <c r="G12160" s="232"/>
    </row>
    <row r="12161" s="379" customFormat="1" customHeight="1" spans="6:7">
      <c r="F12161" s="385"/>
      <c r="G12161" s="232"/>
    </row>
    <row r="12162" s="379" customFormat="1" customHeight="1" spans="6:7">
      <c r="F12162" s="385"/>
      <c r="G12162" s="232"/>
    </row>
    <row r="12163" s="379" customFormat="1" customHeight="1" spans="6:7">
      <c r="F12163" s="385"/>
      <c r="G12163" s="232"/>
    </row>
    <row r="12164" s="379" customFormat="1" customHeight="1" spans="6:7">
      <c r="F12164" s="385"/>
      <c r="G12164" s="232"/>
    </row>
    <row r="12165" s="379" customFormat="1" customHeight="1" spans="6:7">
      <c r="F12165" s="385"/>
      <c r="G12165" s="232"/>
    </row>
    <row r="12166" s="379" customFormat="1" customHeight="1" spans="6:7">
      <c r="F12166" s="385"/>
      <c r="G12166" s="232"/>
    </row>
    <row r="12167" s="379" customFormat="1" customHeight="1" spans="6:7">
      <c r="F12167" s="385"/>
      <c r="G12167" s="232"/>
    </row>
    <row r="12168" s="379" customFormat="1" customHeight="1" spans="6:7">
      <c r="F12168" s="385"/>
      <c r="G12168" s="232"/>
    </row>
    <row r="12169" s="379" customFormat="1" customHeight="1" spans="6:7">
      <c r="F12169" s="385"/>
      <c r="G12169" s="232"/>
    </row>
    <row r="12170" s="379" customFormat="1" customHeight="1" spans="6:7">
      <c r="F12170" s="385"/>
      <c r="G12170" s="232"/>
    </row>
    <row r="12171" s="379" customFormat="1" customHeight="1" spans="6:7">
      <c r="F12171" s="385"/>
      <c r="G12171" s="232"/>
    </row>
    <row r="12172" s="379" customFormat="1" customHeight="1" spans="6:7">
      <c r="F12172" s="385"/>
      <c r="G12172" s="232"/>
    </row>
    <row r="12173" s="379" customFormat="1" customHeight="1" spans="6:7">
      <c r="F12173" s="385"/>
      <c r="G12173" s="232"/>
    </row>
    <row r="12174" s="379" customFormat="1" customHeight="1" spans="6:7">
      <c r="F12174" s="385"/>
      <c r="G12174" s="232"/>
    </row>
    <row r="12175" s="379" customFormat="1" customHeight="1" spans="6:7">
      <c r="F12175" s="385"/>
      <c r="G12175" s="232"/>
    </row>
    <row r="12176" s="379" customFormat="1" customHeight="1" spans="6:7">
      <c r="F12176" s="385"/>
      <c r="G12176" s="232"/>
    </row>
    <row r="12177" s="379" customFormat="1" customHeight="1" spans="6:7">
      <c r="F12177" s="385"/>
      <c r="G12177" s="232"/>
    </row>
    <row r="12178" s="379" customFormat="1" customHeight="1" spans="6:7">
      <c r="F12178" s="385"/>
      <c r="G12178" s="232"/>
    </row>
    <row r="12179" s="379" customFormat="1" customHeight="1" spans="6:7">
      <c r="F12179" s="385"/>
      <c r="G12179" s="232"/>
    </row>
    <row r="12180" s="379" customFormat="1" customHeight="1" spans="6:7">
      <c r="F12180" s="385"/>
      <c r="G12180" s="232"/>
    </row>
    <row r="12181" s="379" customFormat="1" customHeight="1" spans="6:7">
      <c r="F12181" s="385"/>
      <c r="G12181" s="232"/>
    </row>
    <row r="12182" s="379" customFormat="1" customHeight="1" spans="6:7">
      <c r="F12182" s="385"/>
      <c r="G12182" s="232"/>
    </row>
    <row r="12183" s="379" customFormat="1" customHeight="1" spans="6:7">
      <c r="F12183" s="385"/>
      <c r="G12183" s="232"/>
    </row>
    <row r="12184" s="379" customFormat="1" customHeight="1" spans="6:7">
      <c r="F12184" s="385"/>
      <c r="G12184" s="232"/>
    </row>
    <row r="12185" s="379" customFormat="1" customHeight="1" spans="6:7">
      <c r="F12185" s="385"/>
      <c r="G12185" s="232"/>
    </row>
    <row r="12186" s="379" customFormat="1" customHeight="1" spans="6:7">
      <c r="F12186" s="385"/>
      <c r="G12186" s="232"/>
    </row>
    <row r="12187" s="379" customFormat="1" customHeight="1" spans="6:7">
      <c r="F12187" s="385"/>
      <c r="G12187" s="232"/>
    </row>
    <row r="12188" s="379" customFormat="1" customHeight="1" spans="6:7">
      <c r="F12188" s="385"/>
      <c r="G12188" s="232"/>
    </row>
    <row r="12189" s="379" customFormat="1" customHeight="1" spans="6:7">
      <c r="F12189" s="385"/>
      <c r="G12189" s="232"/>
    </row>
    <row r="12190" s="379" customFormat="1" customHeight="1" spans="6:7">
      <c r="F12190" s="385"/>
      <c r="G12190" s="232"/>
    </row>
    <row r="12191" s="379" customFormat="1" customHeight="1" spans="6:7">
      <c r="F12191" s="385"/>
      <c r="G12191" s="232"/>
    </row>
    <row r="12192" s="379" customFormat="1" customHeight="1" spans="6:7">
      <c r="F12192" s="385"/>
      <c r="G12192" s="232"/>
    </row>
    <row r="12193" s="379" customFormat="1" customHeight="1" spans="6:7">
      <c r="F12193" s="385"/>
      <c r="G12193" s="232"/>
    </row>
    <row r="12194" s="379" customFormat="1" customHeight="1" spans="6:7">
      <c r="F12194" s="385"/>
      <c r="G12194" s="232"/>
    </row>
    <row r="12195" s="379" customFormat="1" customHeight="1" spans="6:7">
      <c r="F12195" s="385"/>
      <c r="G12195" s="232"/>
    </row>
    <row r="12196" s="379" customFormat="1" customHeight="1" spans="6:7">
      <c r="F12196" s="385"/>
      <c r="G12196" s="232"/>
    </row>
    <row r="12197" s="379" customFormat="1" customHeight="1" spans="6:7">
      <c r="F12197" s="385"/>
      <c r="G12197" s="232"/>
    </row>
    <row r="12198" s="379" customFormat="1" customHeight="1" spans="6:7">
      <c r="F12198" s="385"/>
      <c r="G12198" s="232"/>
    </row>
    <row r="12199" s="379" customFormat="1" customHeight="1" spans="6:7">
      <c r="F12199" s="385"/>
      <c r="G12199" s="232"/>
    </row>
    <row r="12200" s="379" customFormat="1" customHeight="1" spans="6:7">
      <c r="F12200" s="385"/>
      <c r="G12200" s="232"/>
    </row>
    <row r="12201" s="379" customFormat="1" customHeight="1" spans="6:7">
      <c r="F12201" s="385"/>
      <c r="G12201" s="232"/>
    </row>
    <row r="12202" s="379" customFormat="1" customHeight="1" spans="6:7">
      <c r="F12202" s="385"/>
      <c r="G12202" s="232"/>
    </row>
    <row r="12203" s="379" customFormat="1" customHeight="1" spans="6:7">
      <c r="F12203" s="385"/>
      <c r="G12203" s="232"/>
    </row>
    <row r="12204" s="379" customFormat="1" customHeight="1" spans="6:7">
      <c r="F12204" s="385"/>
      <c r="G12204" s="232"/>
    </row>
    <row r="12205" s="379" customFormat="1" customHeight="1" spans="6:7">
      <c r="F12205" s="385"/>
      <c r="G12205" s="232"/>
    </row>
    <row r="12206" s="379" customFormat="1" customHeight="1" spans="6:7">
      <c r="F12206" s="385"/>
      <c r="G12206" s="232"/>
    </row>
    <row r="12207" s="379" customFormat="1" customHeight="1" spans="6:7">
      <c r="F12207" s="385"/>
      <c r="G12207" s="232"/>
    </row>
    <row r="12208" s="379" customFormat="1" customHeight="1" spans="6:7">
      <c r="F12208" s="385"/>
      <c r="G12208" s="232"/>
    </row>
    <row r="12209" s="379" customFormat="1" customHeight="1" spans="6:7">
      <c r="F12209" s="385"/>
      <c r="G12209" s="232"/>
    </row>
    <row r="12210" s="379" customFormat="1" customHeight="1" spans="6:7">
      <c r="F12210" s="385"/>
      <c r="G12210" s="232"/>
    </row>
    <row r="12211" s="379" customFormat="1" customHeight="1" spans="6:7">
      <c r="F12211" s="385"/>
      <c r="G12211" s="232"/>
    </row>
    <row r="12212" s="379" customFormat="1" customHeight="1" spans="6:7">
      <c r="F12212" s="385"/>
      <c r="G12212" s="232"/>
    </row>
    <row r="12213" s="379" customFormat="1" customHeight="1" spans="6:7">
      <c r="F12213" s="385"/>
      <c r="G12213" s="232"/>
    </row>
    <row r="12214" s="379" customFormat="1" customHeight="1" spans="6:7">
      <c r="F12214" s="385"/>
      <c r="G12214" s="232"/>
    </row>
    <row r="12215" s="379" customFormat="1" customHeight="1" spans="6:7">
      <c r="F12215" s="385"/>
      <c r="G12215" s="232"/>
    </row>
    <row r="12216" s="379" customFormat="1" customHeight="1" spans="6:7">
      <c r="F12216" s="385"/>
      <c r="G12216" s="232"/>
    </row>
    <row r="12217" s="379" customFormat="1" customHeight="1" spans="6:7">
      <c r="F12217" s="385"/>
      <c r="G12217" s="232"/>
    </row>
    <row r="12218" s="379" customFormat="1" customHeight="1" spans="6:7">
      <c r="F12218" s="385"/>
      <c r="G12218" s="232"/>
    </row>
    <row r="12219" s="379" customFormat="1" customHeight="1" spans="6:7">
      <c r="F12219" s="385"/>
      <c r="G12219" s="232"/>
    </row>
    <row r="12220" s="379" customFormat="1" customHeight="1" spans="6:7">
      <c r="F12220" s="385"/>
      <c r="G12220" s="232"/>
    </row>
    <row r="12221" s="379" customFormat="1" customHeight="1" spans="6:7">
      <c r="F12221" s="385"/>
      <c r="G12221" s="232"/>
    </row>
    <row r="12222" s="379" customFormat="1" customHeight="1" spans="6:7">
      <c r="F12222" s="385"/>
      <c r="G12222" s="232"/>
    </row>
    <row r="12223" s="379" customFormat="1" customHeight="1" spans="6:7">
      <c r="F12223" s="385"/>
      <c r="G12223" s="232"/>
    </row>
    <row r="12224" s="379" customFormat="1" customHeight="1" spans="6:7">
      <c r="F12224" s="385"/>
      <c r="G12224" s="232"/>
    </row>
    <row r="12225" s="379" customFormat="1" customHeight="1" spans="6:7">
      <c r="F12225" s="385"/>
      <c r="G12225" s="232"/>
    </row>
    <row r="12226" s="379" customFormat="1" customHeight="1" spans="6:7">
      <c r="F12226" s="385"/>
      <c r="G12226" s="232"/>
    </row>
    <row r="12227" s="379" customFormat="1" customHeight="1" spans="6:7">
      <c r="F12227" s="385"/>
      <c r="G12227" s="232"/>
    </row>
    <row r="12228" s="379" customFormat="1" customHeight="1" spans="6:7">
      <c r="F12228" s="385"/>
      <c r="G12228" s="232"/>
    </row>
    <row r="12229" s="379" customFormat="1" customHeight="1" spans="6:7">
      <c r="F12229" s="385"/>
      <c r="G12229" s="232"/>
    </row>
    <row r="12230" s="379" customFormat="1" customHeight="1" spans="6:7">
      <c r="F12230" s="385"/>
      <c r="G12230" s="232"/>
    </row>
    <row r="12231" s="379" customFormat="1" customHeight="1" spans="6:7">
      <c r="F12231" s="385"/>
      <c r="G12231" s="232"/>
    </row>
    <row r="12232" s="379" customFormat="1" customHeight="1" spans="6:7">
      <c r="F12232" s="385"/>
      <c r="G12232" s="232"/>
    </row>
    <row r="12233" s="379" customFormat="1" customHeight="1" spans="6:7">
      <c r="F12233" s="385"/>
      <c r="G12233" s="232"/>
    </row>
    <row r="12234" s="379" customFormat="1" customHeight="1" spans="6:7">
      <c r="F12234" s="385"/>
      <c r="G12234" s="232"/>
    </row>
    <row r="12235" s="379" customFormat="1" customHeight="1" spans="6:7">
      <c r="F12235" s="385"/>
      <c r="G12235" s="232"/>
    </row>
    <row r="12236" s="379" customFormat="1" customHeight="1" spans="6:7">
      <c r="F12236" s="385"/>
      <c r="G12236" s="232"/>
    </row>
    <row r="12237" s="379" customFormat="1" customHeight="1" spans="6:7">
      <c r="F12237" s="385"/>
      <c r="G12237" s="232"/>
    </row>
    <row r="12238" s="379" customFormat="1" customHeight="1" spans="6:7">
      <c r="F12238" s="385"/>
      <c r="G12238" s="232"/>
    </row>
    <row r="12239" s="379" customFormat="1" customHeight="1" spans="6:7">
      <c r="F12239" s="385"/>
      <c r="G12239" s="232"/>
    </row>
    <row r="12240" s="379" customFormat="1" customHeight="1" spans="6:7">
      <c r="F12240" s="385"/>
      <c r="G12240" s="232"/>
    </row>
    <row r="12241" s="379" customFormat="1" customHeight="1" spans="6:7">
      <c r="F12241" s="385"/>
      <c r="G12241" s="232"/>
    </row>
    <row r="12242" s="379" customFormat="1" customHeight="1" spans="6:7">
      <c r="F12242" s="385"/>
      <c r="G12242" s="232"/>
    </row>
    <row r="12243" s="379" customFormat="1" customHeight="1" spans="6:7">
      <c r="F12243" s="385"/>
      <c r="G12243" s="232"/>
    </row>
    <row r="12244" s="379" customFormat="1" customHeight="1" spans="6:7">
      <c r="F12244" s="385"/>
      <c r="G12244" s="232"/>
    </row>
    <row r="12245" s="379" customFormat="1" customHeight="1" spans="6:7">
      <c r="F12245" s="385"/>
      <c r="G12245" s="232"/>
    </row>
    <row r="12246" s="379" customFormat="1" customHeight="1" spans="6:7">
      <c r="F12246" s="385"/>
      <c r="G12246" s="232"/>
    </row>
    <row r="12247" s="379" customFormat="1" customHeight="1" spans="6:7">
      <c r="F12247" s="385"/>
      <c r="G12247" s="232"/>
    </row>
    <row r="12248" s="379" customFormat="1" customHeight="1" spans="6:7">
      <c r="F12248" s="385"/>
      <c r="G12248" s="232"/>
    </row>
    <row r="12249" s="379" customFormat="1" customHeight="1" spans="6:7">
      <c r="F12249" s="385"/>
      <c r="G12249" s="232"/>
    </row>
    <row r="12250" s="379" customFormat="1" customHeight="1" spans="6:7">
      <c r="F12250" s="385"/>
      <c r="G12250" s="232"/>
    </row>
    <row r="12251" s="379" customFormat="1" customHeight="1" spans="6:7">
      <c r="F12251" s="385"/>
      <c r="G12251" s="232"/>
    </row>
    <row r="12252" s="379" customFormat="1" customHeight="1" spans="6:7">
      <c r="F12252" s="385"/>
      <c r="G12252" s="232"/>
    </row>
    <row r="12253" s="379" customFormat="1" customHeight="1" spans="6:7">
      <c r="F12253" s="385"/>
      <c r="G12253" s="232"/>
    </row>
    <row r="12254" s="379" customFormat="1" customHeight="1" spans="6:7">
      <c r="F12254" s="385"/>
      <c r="G12254" s="232"/>
    </row>
    <row r="12255" s="379" customFormat="1" customHeight="1" spans="6:7">
      <c r="F12255" s="385"/>
      <c r="G12255" s="232"/>
    </row>
    <row r="12256" s="379" customFormat="1" customHeight="1" spans="6:7">
      <c r="F12256" s="385"/>
      <c r="G12256" s="232"/>
    </row>
    <row r="12257" s="379" customFormat="1" customHeight="1" spans="6:7">
      <c r="F12257" s="385"/>
      <c r="G12257" s="232"/>
    </row>
    <row r="12258" s="379" customFormat="1" customHeight="1" spans="6:7">
      <c r="F12258" s="385"/>
      <c r="G12258" s="232"/>
    </row>
    <row r="12259" s="379" customFormat="1" customHeight="1" spans="6:7">
      <c r="F12259" s="385"/>
      <c r="G12259" s="232"/>
    </row>
    <row r="12260" s="379" customFormat="1" customHeight="1" spans="6:7">
      <c r="F12260" s="385"/>
      <c r="G12260" s="232"/>
    </row>
    <row r="12261" s="379" customFormat="1" customHeight="1" spans="6:7">
      <c r="F12261" s="385"/>
      <c r="G12261" s="232"/>
    </row>
    <row r="12262" s="379" customFormat="1" customHeight="1" spans="6:7">
      <c r="F12262" s="385"/>
      <c r="G12262" s="232"/>
    </row>
    <row r="12263" s="379" customFormat="1" customHeight="1" spans="6:7">
      <c r="F12263" s="385"/>
      <c r="G12263" s="232"/>
    </row>
    <row r="12264" s="379" customFormat="1" customHeight="1" spans="6:7">
      <c r="F12264" s="385"/>
      <c r="G12264" s="232"/>
    </row>
    <row r="12265" s="379" customFormat="1" customHeight="1" spans="6:7">
      <c r="F12265" s="385"/>
      <c r="G12265" s="232"/>
    </row>
    <row r="12266" s="379" customFormat="1" customHeight="1" spans="6:7">
      <c r="F12266" s="385"/>
      <c r="G12266" s="232"/>
    </row>
    <row r="12267" s="379" customFormat="1" customHeight="1" spans="6:7">
      <c r="F12267" s="385"/>
      <c r="G12267" s="232"/>
    </row>
    <row r="12268" s="379" customFormat="1" customHeight="1" spans="6:7">
      <c r="F12268" s="385"/>
      <c r="G12268" s="232"/>
    </row>
    <row r="12269" s="379" customFormat="1" customHeight="1" spans="6:7">
      <c r="F12269" s="385"/>
      <c r="G12269" s="232"/>
    </row>
    <row r="12270" s="379" customFormat="1" customHeight="1" spans="6:7">
      <c r="F12270" s="385"/>
      <c r="G12270" s="232"/>
    </row>
    <row r="12271" s="379" customFormat="1" customHeight="1" spans="6:7">
      <c r="F12271" s="385"/>
      <c r="G12271" s="232"/>
    </row>
    <row r="12272" s="379" customFormat="1" customHeight="1" spans="6:7">
      <c r="F12272" s="385"/>
      <c r="G12272" s="232"/>
    </row>
    <row r="12273" s="379" customFormat="1" customHeight="1" spans="6:7">
      <c r="F12273" s="385"/>
      <c r="G12273" s="232"/>
    </row>
    <row r="12274" s="379" customFormat="1" customHeight="1" spans="6:7">
      <c r="F12274" s="385"/>
      <c r="G12274" s="232"/>
    </row>
    <row r="12275" s="379" customFormat="1" customHeight="1" spans="6:7">
      <c r="F12275" s="385"/>
      <c r="G12275" s="232"/>
    </row>
    <row r="12276" s="379" customFormat="1" customHeight="1" spans="6:7">
      <c r="F12276" s="385"/>
      <c r="G12276" s="232"/>
    </row>
    <row r="12277" s="379" customFormat="1" customHeight="1" spans="6:7">
      <c r="F12277" s="385"/>
      <c r="G12277" s="232"/>
    </row>
    <row r="12278" s="379" customFormat="1" customHeight="1" spans="6:7">
      <c r="F12278" s="385"/>
      <c r="G12278" s="232"/>
    </row>
    <row r="12279" s="379" customFormat="1" customHeight="1" spans="6:7">
      <c r="F12279" s="385"/>
      <c r="G12279" s="232"/>
    </row>
    <row r="12280" s="379" customFormat="1" customHeight="1" spans="6:7">
      <c r="F12280" s="385"/>
      <c r="G12280" s="232"/>
    </row>
    <row r="12281" s="379" customFormat="1" customHeight="1" spans="6:7">
      <c r="F12281" s="385"/>
      <c r="G12281" s="232"/>
    </row>
    <row r="12282" s="379" customFormat="1" customHeight="1" spans="6:7">
      <c r="F12282" s="385"/>
      <c r="G12282" s="232"/>
    </row>
    <row r="12283" s="379" customFormat="1" customHeight="1" spans="6:7">
      <c r="F12283" s="385"/>
      <c r="G12283" s="232"/>
    </row>
    <row r="12284" s="379" customFormat="1" customHeight="1" spans="6:7">
      <c r="F12284" s="385"/>
      <c r="G12284" s="232"/>
    </row>
    <row r="12285" s="379" customFormat="1" customHeight="1" spans="6:7">
      <c r="F12285" s="385"/>
      <c r="G12285" s="232"/>
    </row>
    <row r="12286" s="379" customFormat="1" customHeight="1" spans="6:7">
      <c r="F12286" s="385"/>
      <c r="G12286" s="232"/>
    </row>
    <row r="12287" s="379" customFormat="1" customHeight="1" spans="6:7">
      <c r="F12287" s="385"/>
      <c r="G12287" s="232"/>
    </row>
    <row r="12288" s="379" customFormat="1" customHeight="1" spans="6:7">
      <c r="F12288" s="385"/>
      <c r="G12288" s="232"/>
    </row>
    <row r="12289" s="379" customFormat="1" customHeight="1" spans="6:7">
      <c r="F12289" s="385"/>
      <c r="G12289" s="232"/>
    </row>
    <row r="12290" s="379" customFormat="1" customHeight="1" spans="6:7">
      <c r="F12290" s="385"/>
      <c r="G12290" s="232"/>
    </row>
    <row r="12291" s="379" customFormat="1" customHeight="1" spans="6:7">
      <c r="F12291" s="385"/>
      <c r="G12291" s="232"/>
    </row>
    <row r="12292" s="379" customFormat="1" customHeight="1" spans="6:7">
      <c r="F12292" s="385"/>
      <c r="G12292" s="232"/>
    </row>
    <row r="12293" s="379" customFormat="1" customHeight="1" spans="6:7">
      <c r="F12293" s="385"/>
      <c r="G12293" s="232"/>
    </row>
    <row r="12294" s="379" customFormat="1" customHeight="1" spans="6:7">
      <c r="F12294" s="385"/>
      <c r="G12294" s="232"/>
    </row>
    <row r="12295" s="379" customFormat="1" customHeight="1" spans="6:7">
      <c r="F12295" s="385"/>
      <c r="G12295" s="232"/>
    </row>
    <row r="12296" s="379" customFormat="1" customHeight="1" spans="6:7">
      <c r="F12296" s="385"/>
      <c r="G12296" s="232"/>
    </row>
    <row r="12297" s="379" customFormat="1" customHeight="1" spans="6:7">
      <c r="F12297" s="385"/>
      <c r="G12297" s="232"/>
    </row>
    <row r="12298" s="379" customFormat="1" customHeight="1" spans="6:7">
      <c r="F12298" s="385"/>
      <c r="G12298" s="232"/>
    </row>
    <row r="12299" s="379" customFormat="1" customHeight="1" spans="6:7">
      <c r="F12299" s="385"/>
      <c r="G12299" s="232"/>
    </row>
    <row r="12300" s="379" customFormat="1" customHeight="1" spans="6:7">
      <c r="F12300" s="385"/>
      <c r="G12300" s="232"/>
    </row>
    <row r="12301" s="379" customFormat="1" customHeight="1" spans="6:7">
      <c r="F12301" s="385"/>
      <c r="G12301" s="232"/>
    </row>
    <row r="12302" s="379" customFormat="1" customHeight="1" spans="6:7">
      <c r="F12302" s="385"/>
      <c r="G12302" s="232"/>
    </row>
    <row r="12303" s="379" customFormat="1" customHeight="1" spans="6:7">
      <c r="F12303" s="385"/>
      <c r="G12303" s="232"/>
    </row>
    <row r="12304" s="379" customFormat="1" customHeight="1" spans="6:7">
      <c r="F12304" s="385"/>
      <c r="G12304" s="232"/>
    </row>
    <row r="12305" s="379" customFormat="1" customHeight="1" spans="6:7">
      <c r="F12305" s="385"/>
      <c r="G12305" s="232"/>
    </row>
    <row r="12306" s="379" customFormat="1" customHeight="1" spans="6:7">
      <c r="F12306" s="385"/>
      <c r="G12306" s="232"/>
    </row>
    <row r="12307" s="379" customFormat="1" customHeight="1" spans="6:7">
      <c r="F12307" s="385"/>
      <c r="G12307" s="232"/>
    </row>
    <row r="12308" s="379" customFormat="1" customHeight="1" spans="6:7">
      <c r="F12308" s="385"/>
      <c r="G12308" s="232"/>
    </row>
    <row r="12309" s="379" customFormat="1" customHeight="1" spans="6:7">
      <c r="F12309" s="385"/>
      <c r="G12309" s="232"/>
    </row>
    <row r="12310" s="379" customFormat="1" customHeight="1" spans="6:7">
      <c r="F12310" s="385"/>
      <c r="G12310" s="232"/>
    </row>
    <row r="12311" s="379" customFormat="1" customHeight="1" spans="6:7">
      <c r="F12311" s="385"/>
      <c r="G12311" s="232"/>
    </row>
    <row r="12312" s="379" customFormat="1" customHeight="1" spans="6:7">
      <c r="F12312" s="385"/>
      <c r="G12312" s="232"/>
    </row>
    <row r="12313" s="379" customFormat="1" customHeight="1" spans="6:7">
      <c r="F12313" s="385"/>
      <c r="G12313" s="232"/>
    </row>
    <row r="12314" s="379" customFormat="1" customHeight="1" spans="6:7">
      <c r="F12314" s="385"/>
      <c r="G12314" s="232"/>
    </row>
    <row r="12315" s="379" customFormat="1" customHeight="1" spans="6:7">
      <c r="F12315" s="385"/>
      <c r="G12315" s="232"/>
    </row>
    <row r="12316" s="379" customFormat="1" customHeight="1" spans="6:7">
      <c r="F12316" s="385"/>
      <c r="G12316" s="232"/>
    </row>
    <row r="12317" s="379" customFormat="1" customHeight="1" spans="6:7">
      <c r="F12317" s="385"/>
      <c r="G12317" s="232"/>
    </row>
    <row r="12318" s="379" customFormat="1" customHeight="1" spans="6:7">
      <c r="F12318" s="385"/>
      <c r="G12318" s="232"/>
    </row>
    <row r="12319" s="379" customFormat="1" customHeight="1" spans="6:7">
      <c r="F12319" s="385"/>
      <c r="G12319" s="232"/>
    </row>
    <row r="12320" s="379" customFormat="1" customHeight="1" spans="6:7">
      <c r="F12320" s="385"/>
      <c r="G12320" s="232"/>
    </row>
    <row r="12321" s="379" customFormat="1" customHeight="1" spans="6:7">
      <c r="F12321" s="385"/>
      <c r="G12321" s="232"/>
    </row>
    <row r="12322" s="379" customFormat="1" customHeight="1" spans="6:7">
      <c r="F12322" s="385"/>
      <c r="G12322" s="232"/>
    </row>
    <row r="12323" s="379" customFormat="1" customHeight="1" spans="6:7">
      <c r="F12323" s="385"/>
      <c r="G12323" s="232"/>
    </row>
    <row r="12324" s="379" customFormat="1" customHeight="1" spans="6:7">
      <c r="F12324" s="385"/>
      <c r="G12324" s="232"/>
    </row>
    <row r="12325" s="379" customFormat="1" customHeight="1" spans="6:7">
      <c r="F12325" s="385"/>
      <c r="G12325" s="232"/>
    </row>
    <row r="12326" s="379" customFormat="1" customHeight="1" spans="6:7">
      <c r="F12326" s="385"/>
      <c r="G12326" s="232"/>
    </row>
    <row r="12327" s="379" customFormat="1" customHeight="1" spans="6:7">
      <c r="F12327" s="385"/>
      <c r="G12327" s="232"/>
    </row>
    <row r="12328" s="379" customFormat="1" customHeight="1" spans="6:7">
      <c r="F12328" s="385"/>
      <c r="G12328" s="232"/>
    </row>
    <row r="12329" s="379" customFormat="1" customHeight="1" spans="6:7">
      <c r="F12329" s="385"/>
      <c r="G12329" s="232"/>
    </row>
    <row r="12330" s="379" customFormat="1" customHeight="1" spans="6:7">
      <c r="F12330" s="385"/>
      <c r="G12330" s="232"/>
    </row>
    <row r="12331" s="379" customFormat="1" customHeight="1" spans="6:7">
      <c r="F12331" s="385"/>
      <c r="G12331" s="232"/>
    </row>
    <row r="12332" s="379" customFormat="1" customHeight="1" spans="6:7">
      <c r="F12332" s="385"/>
      <c r="G12332" s="232"/>
    </row>
    <row r="12333" s="379" customFormat="1" customHeight="1" spans="6:7">
      <c r="F12333" s="385"/>
      <c r="G12333" s="232"/>
    </row>
    <row r="12334" s="379" customFormat="1" customHeight="1" spans="6:7">
      <c r="F12334" s="385"/>
      <c r="G12334" s="232"/>
    </row>
    <row r="12335" s="379" customFormat="1" customHeight="1" spans="6:7">
      <c r="F12335" s="385"/>
      <c r="G12335" s="232"/>
    </row>
    <row r="12336" s="379" customFormat="1" customHeight="1" spans="6:7">
      <c r="F12336" s="385"/>
      <c r="G12336" s="232"/>
    </row>
    <row r="12337" s="379" customFormat="1" customHeight="1" spans="6:7">
      <c r="F12337" s="385"/>
      <c r="G12337" s="232"/>
    </row>
    <row r="12338" s="379" customFormat="1" customHeight="1" spans="6:7">
      <c r="F12338" s="385"/>
      <c r="G12338" s="232"/>
    </row>
    <row r="12339" s="379" customFormat="1" customHeight="1" spans="6:7">
      <c r="F12339" s="385"/>
      <c r="G12339" s="232"/>
    </row>
    <row r="12340" s="379" customFormat="1" customHeight="1" spans="6:7">
      <c r="F12340" s="385"/>
      <c r="G12340" s="232"/>
    </row>
    <row r="12341" s="379" customFormat="1" customHeight="1" spans="6:7">
      <c r="F12341" s="385"/>
      <c r="G12341" s="232"/>
    </row>
    <row r="12342" s="379" customFormat="1" customHeight="1" spans="6:7">
      <c r="F12342" s="385"/>
      <c r="G12342" s="232"/>
    </row>
    <row r="12343" s="379" customFormat="1" customHeight="1" spans="6:7">
      <c r="F12343" s="385"/>
      <c r="G12343" s="232"/>
    </row>
    <row r="12344" s="379" customFormat="1" customHeight="1" spans="6:7">
      <c r="F12344" s="385"/>
      <c r="G12344" s="232"/>
    </row>
    <row r="12345" s="379" customFormat="1" customHeight="1" spans="6:7">
      <c r="F12345" s="385"/>
      <c r="G12345" s="232"/>
    </row>
    <row r="12346" s="379" customFormat="1" customHeight="1" spans="6:7">
      <c r="F12346" s="385"/>
      <c r="G12346" s="232"/>
    </row>
    <row r="12347" s="379" customFormat="1" customHeight="1" spans="6:7">
      <c r="F12347" s="385"/>
      <c r="G12347" s="232"/>
    </row>
    <row r="12348" s="379" customFormat="1" customHeight="1" spans="6:7">
      <c r="F12348" s="385"/>
      <c r="G12348" s="232"/>
    </row>
    <row r="12349" s="379" customFormat="1" customHeight="1" spans="6:7">
      <c r="F12349" s="385"/>
      <c r="G12349" s="232"/>
    </row>
    <row r="12350" s="379" customFormat="1" customHeight="1" spans="6:7">
      <c r="F12350" s="385"/>
      <c r="G12350" s="232"/>
    </row>
    <row r="12351" s="379" customFormat="1" customHeight="1" spans="6:7">
      <c r="F12351" s="385"/>
      <c r="G12351" s="232"/>
    </row>
    <row r="12352" s="379" customFormat="1" customHeight="1" spans="6:7">
      <c r="F12352" s="385"/>
      <c r="G12352" s="232"/>
    </row>
    <row r="12353" s="379" customFormat="1" customHeight="1" spans="6:7">
      <c r="F12353" s="385"/>
      <c r="G12353" s="232"/>
    </row>
    <row r="12354" s="379" customFormat="1" customHeight="1" spans="6:7">
      <c r="F12354" s="385"/>
      <c r="G12354" s="232"/>
    </row>
    <row r="12355" s="379" customFormat="1" customHeight="1" spans="6:7">
      <c r="F12355" s="385"/>
      <c r="G12355" s="232"/>
    </row>
    <row r="12356" s="379" customFormat="1" customHeight="1" spans="6:7">
      <c r="F12356" s="385"/>
      <c r="G12356" s="232"/>
    </row>
    <row r="12357" s="379" customFormat="1" customHeight="1" spans="6:7">
      <c r="F12357" s="385"/>
      <c r="G12357" s="232"/>
    </row>
    <row r="12358" s="379" customFormat="1" customHeight="1" spans="6:7">
      <c r="F12358" s="385"/>
      <c r="G12358" s="232"/>
    </row>
    <row r="12359" s="379" customFormat="1" customHeight="1" spans="6:7">
      <c r="F12359" s="385"/>
      <c r="G12359" s="232"/>
    </row>
    <row r="12360" s="379" customFormat="1" customHeight="1" spans="6:7">
      <c r="F12360" s="385"/>
      <c r="G12360" s="232"/>
    </row>
    <row r="12361" s="379" customFormat="1" customHeight="1" spans="6:7">
      <c r="F12361" s="385"/>
      <c r="G12361" s="232"/>
    </row>
    <row r="12362" s="379" customFormat="1" customHeight="1" spans="6:7">
      <c r="F12362" s="385"/>
      <c r="G12362" s="232"/>
    </row>
    <row r="12363" s="379" customFormat="1" customHeight="1" spans="6:7">
      <c r="F12363" s="385"/>
      <c r="G12363" s="232"/>
    </row>
    <row r="12364" s="379" customFormat="1" customHeight="1" spans="6:7">
      <c r="F12364" s="385"/>
      <c r="G12364" s="232"/>
    </row>
    <row r="12365" s="379" customFormat="1" customHeight="1" spans="6:7">
      <c r="F12365" s="385"/>
      <c r="G12365" s="232"/>
    </row>
    <row r="12366" s="379" customFormat="1" customHeight="1" spans="6:7">
      <c r="F12366" s="385"/>
      <c r="G12366" s="232"/>
    </row>
    <row r="12367" s="379" customFormat="1" customHeight="1" spans="6:7">
      <c r="F12367" s="385"/>
      <c r="G12367" s="232"/>
    </row>
    <row r="12368" s="379" customFormat="1" customHeight="1" spans="6:7">
      <c r="F12368" s="385"/>
      <c r="G12368" s="232"/>
    </row>
    <row r="12369" s="379" customFormat="1" customHeight="1" spans="6:7">
      <c r="F12369" s="385"/>
      <c r="G12369" s="232"/>
    </row>
    <row r="12370" s="379" customFormat="1" customHeight="1" spans="6:7">
      <c r="F12370" s="385"/>
      <c r="G12370" s="232"/>
    </row>
    <row r="12371" s="379" customFormat="1" customHeight="1" spans="6:7">
      <c r="F12371" s="385"/>
      <c r="G12371" s="232"/>
    </row>
    <row r="12372" s="379" customFormat="1" customHeight="1" spans="6:7">
      <c r="F12372" s="385"/>
      <c r="G12372" s="232"/>
    </row>
    <row r="12373" s="379" customFormat="1" customHeight="1" spans="6:7">
      <c r="F12373" s="385"/>
      <c r="G12373" s="232"/>
    </row>
    <row r="12374" s="379" customFormat="1" customHeight="1" spans="6:7">
      <c r="F12374" s="385"/>
      <c r="G12374" s="232"/>
    </row>
    <row r="12375" s="379" customFormat="1" customHeight="1" spans="6:7">
      <c r="F12375" s="385"/>
      <c r="G12375" s="232"/>
    </row>
    <row r="12376" s="379" customFormat="1" customHeight="1" spans="6:7">
      <c r="F12376" s="385"/>
      <c r="G12376" s="232"/>
    </row>
    <row r="12377" s="379" customFormat="1" customHeight="1" spans="6:7">
      <c r="F12377" s="385"/>
      <c r="G12377" s="232"/>
    </row>
    <row r="12378" s="379" customFormat="1" customHeight="1" spans="6:7">
      <c r="F12378" s="385"/>
      <c r="G12378" s="232"/>
    </row>
    <row r="12379" s="379" customFormat="1" customHeight="1" spans="6:7">
      <c r="F12379" s="385"/>
      <c r="G12379" s="232"/>
    </row>
    <row r="12380" s="379" customFormat="1" customHeight="1" spans="6:7">
      <c r="F12380" s="385"/>
      <c r="G12380" s="232"/>
    </row>
    <row r="12381" s="379" customFormat="1" customHeight="1" spans="6:7">
      <c r="F12381" s="385"/>
      <c r="G12381" s="232"/>
    </row>
    <row r="12382" s="379" customFormat="1" customHeight="1" spans="6:7">
      <c r="F12382" s="385"/>
      <c r="G12382" s="232"/>
    </row>
    <row r="12383" s="379" customFormat="1" customHeight="1" spans="6:7">
      <c r="F12383" s="385"/>
      <c r="G12383" s="232"/>
    </row>
    <row r="12384" s="379" customFormat="1" customHeight="1" spans="6:7">
      <c r="F12384" s="385"/>
      <c r="G12384" s="232"/>
    </row>
    <row r="12385" s="379" customFormat="1" customHeight="1" spans="6:7">
      <c r="F12385" s="385"/>
      <c r="G12385" s="232"/>
    </row>
    <row r="12386" s="379" customFormat="1" customHeight="1" spans="6:7">
      <c r="F12386" s="385"/>
      <c r="G12386" s="232"/>
    </row>
    <row r="12387" s="379" customFormat="1" customHeight="1" spans="6:7">
      <c r="F12387" s="385"/>
      <c r="G12387" s="232"/>
    </row>
    <row r="12388" s="379" customFormat="1" customHeight="1" spans="6:7">
      <c r="F12388" s="385"/>
      <c r="G12388" s="232"/>
    </row>
    <row r="12389" s="379" customFormat="1" customHeight="1" spans="6:7">
      <c r="F12389" s="385"/>
      <c r="G12389" s="232"/>
    </row>
    <row r="12390" s="379" customFormat="1" customHeight="1" spans="6:7">
      <c r="F12390" s="385"/>
      <c r="G12390" s="232"/>
    </row>
    <row r="12391" s="379" customFormat="1" customHeight="1" spans="6:7">
      <c r="F12391" s="385"/>
      <c r="G12391" s="232"/>
    </row>
    <row r="12392" s="379" customFormat="1" customHeight="1" spans="6:7">
      <c r="F12392" s="385"/>
      <c r="G12392" s="232"/>
    </row>
    <row r="12393" s="379" customFormat="1" customHeight="1" spans="6:7">
      <c r="F12393" s="385"/>
      <c r="G12393" s="232"/>
    </row>
    <row r="12394" s="379" customFormat="1" customHeight="1" spans="6:7">
      <c r="F12394" s="385"/>
      <c r="G12394" s="232"/>
    </row>
    <row r="12395" s="379" customFormat="1" customHeight="1" spans="6:7">
      <c r="F12395" s="385"/>
      <c r="G12395" s="232"/>
    </row>
    <row r="12396" s="379" customFormat="1" customHeight="1" spans="6:7">
      <c r="F12396" s="385"/>
      <c r="G12396" s="232"/>
    </row>
    <row r="12397" s="379" customFormat="1" customHeight="1" spans="6:7">
      <c r="F12397" s="385"/>
      <c r="G12397" s="232"/>
    </row>
    <row r="12398" s="379" customFormat="1" customHeight="1" spans="6:7">
      <c r="F12398" s="385"/>
      <c r="G12398" s="232"/>
    </row>
    <row r="12399" s="379" customFormat="1" customHeight="1" spans="6:7">
      <c r="F12399" s="385"/>
      <c r="G12399" s="232"/>
    </row>
    <row r="12400" s="379" customFormat="1" customHeight="1" spans="6:7">
      <c r="F12400" s="385"/>
      <c r="G12400" s="232"/>
    </row>
    <row r="12401" s="379" customFormat="1" customHeight="1" spans="6:7">
      <c r="F12401" s="385"/>
      <c r="G12401" s="232"/>
    </row>
    <row r="12402" s="379" customFormat="1" customHeight="1" spans="6:7">
      <c r="F12402" s="385"/>
      <c r="G12402" s="232"/>
    </row>
    <row r="12403" s="379" customFormat="1" customHeight="1" spans="6:7">
      <c r="F12403" s="385"/>
      <c r="G12403" s="232"/>
    </row>
    <row r="12404" s="379" customFormat="1" customHeight="1" spans="6:7">
      <c r="F12404" s="385"/>
      <c r="G12404" s="232"/>
    </row>
    <row r="12405" s="379" customFormat="1" customHeight="1" spans="6:7">
      <c r="F12405" s="385"/>
      <c r="G12405" s="232"/>
    </row>
    <row r="12406" s="379" customFormat="1" customHeight="1" spans="6:7">
      <c r="F12406" s="385"/>
      <c r="G12406" s="232"/>
    </row>
    <row r="12407" s="379" customFormat="1" customHeight="1" spans="6:7">
      <c r="F12407" s="385"/>
      <c r="G12407" s="232"/>
    </row>
    <row r="12408" s="379" customFormat="1" customHeight="1" spans="6:7">
      <c r="F12408" s="385"/>
      <c r="G12408" s="232"/>
    </row>
    <row r="12409" s="379" customFormat="1" customHeight="1" spans="6:7">
      <c r="F12409" s="385"/>
      <c r="G12409" s="232"/>
    </row>
    <row r="12410" s="379" customFormat="1" customHeight="1" spans="6:7">
      <c r="F12410" s="385"/>
      <c r="G12410" s="232"/>
    </row>
    <row r="12411" s="379" customFormat="1" customHeight="1" spans="6:7">
      <c r="F12411" s="385"/>
      <c r="G12411" s="232"/>
    </row>
    <row r="12412" s="379" customFormat="1" customHeight="1" spans="6:7">
      <c r="F12412" s="385"/>
      <c r="G12412" s="232"/>
    </row>
    <row r="12413" s="379" customFormat="1" customHeight="1" spans="6:7">
      <c r="F12413" s="385"/>
      <c r="G12413" s="232"/>
    </row>
    <row r="12414" s="379" customFormat="1" customHeight="1" spans="6:7">
      <c r="F12414" s="385"/>
      <c r="G12414" s="232"/>
    </row>
    <row r="12415" s="379" customFormat="1" customHeight="1" spans="6:7">
      <c r="F12415" s="385"/>
      <c r="G12415" s="232"/>
    </row>
    <row r="12416" s="379" customFormat="1" customHeight="1" spans="6:7">
      <c r="F12416" s="385"/>
      <c r="G12416" s="232"/>
    </row>
    <row r="12417" s="379" customFormat="1" customHeight="1" spans="6:7">
      <c r="F12417" s="385"/>
      <c r="G12417" s="232"/>
    </row>
    <row r="12418" s="379" customFormat="1" customHeight="1" spans="6:7">
      <c r="F12418" s="385"/>
      <c r="G12418" s="232"/>
    </row>
    <row r="12419" s="379" customFormat="1" customHeight="1" spans="6:7">
      <c r="F12419" s="385"/>
      <c r="G12419" s="232"/>
    </row>
    <row r="12420" s="379" customFormat="1" customHeight="1" spans="6:7">
      <c r="F12420" s="385"/>
      <c r="G12420" s="232"/>
    </row>
    <row r="12421" s="379" customFormat="1" customHeight="1" spans="6:7">
      <c r="F12421" s="385"/>
      <c r="G12421" s="232"/>
    </row>
    <row r="12422" s="379" customFormat="1" customHeight="1" spans="6:7">
      <c r="F12422" s="385"/>
      <c r="G12422" s="232"/>
    </row>
    <row r="12423" s="379" customFormat="1" customHeight="1" spans="6:7">
      <c r="F12423" s="385"/>
      <c r="G12423" s="232"/>
    </row>
    <row r="12424" s="379" customFormat="1" customHeight="1" spans="6:7">
      <c r="F12424" s="385"/>
      <c r="G12424" s="232"/>
    </row>
    <row r="12425" s="379" customFormat="1" customHeight="1" spans="6:7">
      <c r="F12425" s="385"/>
      <c r="G12425" s="232"/>
    </row>
    <row r="12426" s="379" customFormat="1" customHeight="1" spans="6:7">
      <c r="F12426" s="385"/>
      <c r="G12426" s="232"/>
    </row>
    <row r="12427" s="379" customFormat="1" customHeight="1" spans="6:7">
      <c r="F12427" s="385"/>
      <c r="G12427" s="232"/>
    </row>
    <row r="12428" s="379" customFormat="1" customHeight="1" spans="6:7">
      <c r="F12428" s="385"/>
      <c r="G12428" s="232"/>
    </row>
    <row r="12429" s="379" customFormat="1" customHeight="1" spans="6:7">
      <c r="F12429" s="385"/>
      <c r="G12429" s="232"/>
    </row>
    <row r="12430" s="379" customFormat="1" customHeight="1" spans="6:7">
      <c r="F12430" s="385"/>
      <c r="G12430" s="232"/>
    </row>
    <row r="12431" s="379" customFormat="1" customHeight="1" spans="6:7">
      <c r="F12431" s="385"/>
      <c r="G12431" s="232"/>
    </row>
    <row r="12432" s="379" customFormat="1" customHeight="1" spans="6:7">
      <c r="F12432" s="385"/>
      <c r="G12432" s="232"/>
    </row>
    <row r="12433" s="379" customFormat="1" customHeight="1" spans="6:7">
      <c r="F12433" s="385"/>
      <c r="G12433" s="232"/>
    </row>
    <row r="12434" s="379" customFormat="1" customHeight="1" spans="6:7">
      <c r="F12434" s="385"/>
      <c r="G12434" s="232"/>
    </row>
    <row r="12435" s="379" customFormat="1" customHeight="1" spans="6:7">
      <c r="F12435" s="385"/>
      <c r="G12435" s="232"/>
    </row>
    <row r="12436" s="379" customFormat="1" customHeight="1" spans="6:7">
      <c r="F12436" s="385"/>
      <c r="G12436" s="232"/>
    </row>
    <row r="12437" s="379" customFormat="1" customHeight="1" spans="6:7">
      <c r="F12437" s="385"/>
      <c r="G12437" s="232"/>
    </row>
    <row r="12438" s="379" customFormat="1" customHeight="1" spans="6:7">
      <c r="F12438" s="385"/>
      <c r="G12438" s="232"/>
    </row>
    <row r="12439" s="379" customFormat="1" customHeight="1" spans="6:7">
      <c r="F12439" s="385"/>
      <c r="G12439" s="232"/>
    </row>
    <row r="12440" s="379" customFormat="1" customHeight="1" spans="6:7">
      <c r="F12440" s="385"/>
      <c r="G12440" s="232"/>
    </row>
    <row r="12441" s="379" customFormat="1" customHeight="1" spans="6:7">
      <c r="F12441" s="385"/>
      <c r="G12441" s="232"/>
    </row>
    <row r="12442" s="379" customFormat="1" customHeight="1" spans="6:7">
      <c r="F12442" s="385"/>
      <c r="G12442" s="232"/>
    </row>
    <row r="12443" s="379" customFormat="1" customHeight="1" spans="6:7">
      <c r="F12443" s="385"/>
      <c r="G12443" s="232"/>
    </row>
    <row r="12444" s="379" customFormat="1" customHeight="1" spans="6:7">
      <c r="F12444" s="385"/>
      <c r="G12444" s="232"/>
    </row>
    <row r="12445" s="379" customFormat="1" customHeight="1" spans="6:7">
      <c r="F12445" s="385"/>
      <c r="G12445" s="232"/>
    </row>
    <row r="12446" s="379" customFormat="1" customHeight="1" spans="6:7">
      <c r="F12446" s="385"/>
      <c r="G12446" s="232"/>
    </row>
    <row r="12447" s="379" customFormat="1" customHeight="1" spans="6:7">
      <c r="F12447" s="385"/>
      <c r="G12447" s="232"/>
    </row>
    <row r="12448" s="379" customFormat="1" customHeight="1" spans="6:7">
      <c r="F12448" s="385"/>
      <c r="G12448" s="232"/>
    </row>
    <row r="12449" s="379" customFormat="1" customHeight="1" spans="6:7">
      <c r="F12449" s="385"/>
      <c r="G12449" s="232"/>
    </row>
    <row r="12450" s="379" customFormat="1" customHeight="1" spans="6:7">
      <c r="F12450" s="385"/>
      <c r="G12450" s="232"/>
    </row>
    <row r="12451" s="379" customFormat="1" customHeight="1" spans="6:7">
      <c r="F12451" s="385"/>
      <c r="G12451" s="232"/>
    </row>
    <row r="12452" s="379" customFormat="1" customHeight="1" spans="6:7">
      <c r="F12452" s="385"/>
      <c r="G12452" s="232"/>
    </row>
    <row r="12453" s="379" customFormat="1" customHeight="1" spans="6:7">
      <c r="F12453" s="385"/>
      <c r="G12453" s="232"/>
    </row>
    <row r="12454" s="379" customFormat="1" customHeight="1" spans="6:7">
      <c r="F12454" s="385"/>
      <c r="G12454" s="232"/>
    </row>
    <row r="12455" s="379" customFormat="1" customHeight="1" spans="6:7">
      <c r="F12455" s="385"/>
      <c r="G12455" s="232"/>
    </row>
    <row r="12456" s="379" customFormat="1" customHeight="1" spans="6:7">
      <c r="F12456" s="385"/>
      <c r="G12456" s="232"/>
    </row>
    <row r="12457" s="379" customFormat="1" customHeight="1" spans="6:7">
      <c r="F12457" s="385"/>
      <c r="G12457" s="232"/>
    </row>
    <row r="12458" s="379" customFormat="1" customHeight="1" spans="6:7">
      <c r="F12458" s="385"/>
      <c r="G12458" s="232"/>
    </row>
    <row r="12459" s="379" customFormat="1" customHeight="1" spans="6:7">
      <c r="F12459" s="385"/>
      <c r="G12459" s="232"/>
    </row>
    <row r="12460" s="379" customFormat="1" customHeight="1" spans="6:7">
      <c r="F12460" s="385"/>
      <c r="G12460" s="232"/>
    </row>
    <row r="12461" s="379" customFormat="1" customHeight="1" spans="6:7">
      <c r="F12461" s="385"/>
      <c r="G12461" s="232"/>
    </row>
    <row r="12462" s="379" customFormat="1" customHeight="1" spans="6:7">
      <c r="F12462" s="385"/>
      <c r="G12462" s="232"/>
    </row>
    <row r="12463" s="379" customFormat="1" customHeight="1" spans="6:7">
      <c r="F12463" s="385"/>
      <c r="G12463" s="232"/>
    </row>
    <row r="12464" s="379" customFormat="1" customHeight="1" spans="6:7">
      <c r="F12464" s="385"/>
      <c r="G12464" s="232"/>
    </row>
    <row r="12465" s="379" customFormat="1" customHeight="1" spans="6:7">
      <c r="F12465" s="385"/>
      <c r="G12465" s="232"/>
    </row>
    <row r="12466" s="379" customFormat="1" customHeight="1" spans="6:7">
      <c r="F12466" s="385"/>
      <c r="G12466" s="232"/>
    </row>
    <row r="12467" s="379" customFormat="1" customHeight="1" spans="6:7">
      <c r="F12467" s="385"/>
      <c r="G12467" s="232"/>
    </row>
    <row r="12468" s="379" customFormat="1" customHeight="1" spans="6:7">
      <c r="F12468" s="385"/>
      <c r="G12468" s="232"/>
    </row>
    <row r="12469" s="379" customFormat="1" customHeight="1" spans="6:7">
      <c r="F12469" s="385"/>
      <c r="G12469" s="232"/>
    </row>
    <row r="12470" s="379" customFormat="1" customHeight="1" spans="6:7">
      <c r="F12470" s="385"/>
      <c r="G12470" s="232"/>
    </row>
    <row r="12471" s="379" customFormat="1" customHeight="1" spans="6:7">
      <c r="F12471" s="385"/>
      <c r="G12471" s="232"/>
    </row>
    <row r="12472" s="379" customFormat="1" customHeight="1" spans="6:7">
      <c r="F12472" s="385"/>
      <c r="G12472" s="232"/>
    </row>
    <row r="12473" s="379" customFormat="1" customHeight="1" spans="6:7">
      <c r="F12473" s="385"/>
      <c r="G12473" s="232"/>
    </row>
    <row r="12474" s="379" customFormat="1" customHeight="1" spans="6:7">
      <c r="F12474" s="385"/>
      <c r="G12474" s="232"/>
    </row>
    <row r="12475" s="379" customFormat="1" customHeight="1" spans="6:7">
      <c r="F12475" s="385"/>
      <c r="G12475" s="232"/>
    </row>
    <row r="12476" s="379" customFormat="1" customHeight="1" spans="6:7">
      <c r="F12476" s="385"/>
      <c r="G12476" s="232"/>
    </row>
    <row r="12477" s="379" customFormat="1" customHeight="1" spans="6:7">
      <c r="F12477" s="385"/>
      <c r="G12477" s="232"/>
    </row>
    <row r="12478" s="379" customFormat="1" customHeight="1" spans="6:7">
      <c r="F12478" s="385"/>
      <c r="G12478" s="232"/>
    </row>
    <row r="12479" s="379" customFormat="1" customHeight="1" spans="6:7">
      <c r="F12479" s="385"/>
      <c r="G12479" s="232"/>
    </row>
    <row r="12480" s="379" customFormat="1" customHeight="1" spans="6:7">
      <c r="F12480" s="385"/>
      <c r="G12480" s="232"/>
    </row>
    <row r="12481" s="379" customFormat="1" customHeight="1" spans="6:7">
      <c r="F12481" s="385"/>
      <c r="G12481" s="232"/>
    </row>
    <row r="12482" s="379" customFormat="1" customHeight="1" spans="6:7">
      <c r="F12482" s="385"/>
      <c r="G12482" s="232"/>
    </row>
    <row r="12483" s="379" customFormat="1" customHeight="1" spans="6:7">
      <c r="F12483" s="385"/>
      <c r="G12483" s="232"/>
    </row>
    <row r="12484" s="379" customFormat="1" customHeight="1" spans="6:7">
      <c r="F12484" s="385"/>
      <c r="G12484" s="232"/>
    </row>
    <row r="12485" s="379" customFormat="1" customHeight="1" spans="6:7">
      <c r="F12485" s="385"/>
      <c r="G12485" s="232"/>
    </row>
    <row r="12486" s="379" customFormat="1" customHeight="1" spans="6:7">
      <c r="F12486" s="385"/>
      <c r="G12486" s="232"/>
    </row>
    <row r="12487" s="379" customFormat="1" customHeight="1" spans="6:7">
      <c r="F12487" s="385"/>
      <c r="G12487" s="232"/>
    </row>
    <row r="12488" s="379" customFormat="1" customHeight="1" spans="6:7">
      <c r="F12488" s="385"/>
      <c r="G12488" s="232"/>
    </row>
    <row r="12489" s="379" customFormat="1" customHeight="1" spans="6:7">
      <c r="F12489" s="385"/>
      <c r="G12489" s="232"/>
    </row>
    <row r="12490" s="379" customFormat="1" customHeight="1" spans="6:7">
      <c r="F12490" s="385"/>
      <c r="G12490" s="232"/>
    </row>
    <row r="12491" s="379" customFormat="1" customHeight="1" spans="6:7">
      <c r="F12491" s="385"/>
      <c r="G12491" s="232"/>
    </row>
    <row r="12492" s="379" customFormat="1" customHeight="1" spans="6:7">
      <c r="F12492" s="385"/>
      <c r="G12492" s="232"/>
    </row>
    <row r="12493" s="379" customFormat="1" customHeight="1" spans="6:7">
      <c r="F12493" s="385"/>
      <c r="G12493" s="232"/>
    </row>
    <row r="12494" s="379" customFormat="1" customHeight="1" spans="6:7">
      <c r="F12494" s="385"/>
      <c r="G12494" s="232"/>
    </row>
    <row r="12495" s="379" customFormat="1" customHeight="1" spans="6:7">
      <c r="F12495" s="385"/>
      <c r="G12495" s="232"/>
    </row>
    <row r="12496" s="379" customFormat="1" customHeight="1" spans="6:7">
      <c r="F12496" s="385"/>
      <c r="G12496" s="232"/>
    </row>
    <row r="12497" s="379" customFormat="1" customHeight="1" spans="6:7">
      <c r="F12497" s="385"/>
      <c r="G12497" s="232"/>
    </row>
    <row r="12498" s="379" customFormat="1" customHeight="1" spans="6:7">
      <c r="F12498" s="385"/>
      <c r="G12498" s="232"/>
    </row>
    <row r="12499" s="379" customFormat="1" customHeight="1" spans="6:7">
      <c r="F12499" s="385"/>
      <c r="G12499" s="232"/>
    </row>
    <row r="12500" s="379" customFormat="1" customHeight="1" spans="6:7">
      <c r="F12500" s="385"/>
      <c r="G12500" s="232"/>
    </row>
    <row r="12501" s="379" customFormat="1" customHeight="1" spans="6:7">
      <c r="F12501" s="385"/>
      <c r="G12501" s="232"/>
    </row>
    <row r="12502" s="379" customFormat="1" customHeight="1" spans="6:7">
      <c r="F12502" s="385"/>
      <c r="G12502" s="232"/>
    </row>
    <row r="12503" s="379" customFormat="1" customHeight="1" spans="6:7">
      <c r="F12503" s="385"/>
      <c r="G12503" s="232"/>
    </row>
    <row r="12504" s="379" customFormat="1" customHeight="1" spans="6:7">
      <c r="F12504" s="385"/>
      <c r="G12504" s="232"/>
    </row>
    <row r="12505" s="379" customFormat="1" customHeight="1" spans="6:7">
      <c r="F12505" s="385"/>
      <c r="G12505" s="232"/>
    </row>
    <row r="12506" s="379" customFormat="1" customHeight="1" spans="6:7">
      <c r="F12506" s="385"/>
      <c r="G12506" s="232"/>
    </row>
    <row r="12507" s="379" customFormat="1" customHeight="1" spans="6:7">
      <c r="F12507" s="385"/>
      <c r="G12507" s="232"/>
    </row>
    <row r="12508" s="379" customFormat="1" customHeight="1" spans="6:7">
      <c r="F12508" s="385"/>
      <c r="G12508" s="232"/>
    </row>
    <row r="12509" s="379" customFormat="1" customHeight="1" spans="6:7">
      <c r="F12509" s="385"/>
      <c r="G12509" s="232"/>
    </row>
    <row r="12510" s="379" customFormat="1" customHeight="1" spans="6:7">
      <c r="F12510" s="385"/>
      <c r="G12510" s="232"/>
    </row>
    <row r="12511" s="379" customFormat="1" customHeight="1" spans="6:7">
      <c r="F12511" s="385"/>
      <c r="G12511" s="232"/>
    </row>
    <row r="12512" s="379" customFormat="1" customHeight="1" spans="6:7">
      <c r="F12512" s="385"/>
      <c r="G12512" s="232"/>
    </row>
    <row r="12513" s="379" customFormat="1" customHeight="1" spans="6:7">
      <c r="F12513" s="385"/>
      <c r="G12513" s="232"/>
    </row>
    <row r="12514" s="379" customFormat="1" customHeight="1" spans="6:7">
      <c r="F12514" s="385"/>
      <c r="G12514" s="232"/>
    </row>
    <row r="12515" s="379" customFormat="1" customHeight="1" spans="6:7">
      <c r="F12515" s="385"/>
      <c r="G12515" s="232"/>
    </row>
    <row r="12516" s="379" customFormat="1" customHeight="1" spans="6:7">
      <c r="F12516" s="385"/>
      <c r="G12516" s="232"/>
    </row>
    <row r="12517" s="379" customFormat="1" customHeight="1" spans="6:7">
      <c r="F12517" s="385"/>
      <c r="G12517" s="232"/>
    </row>
    <row r="12518" s="379" customFormat="1" customHeight="1" spans="6:7">
      <c r="F12518" s="385"/>
      <c r="G12518" s="232"/>
    </row>
    <row r="12519" s="379" customFormat="1" customHeight="1" spans="6:7">
      <c r="F12519" s="385"/>
      <c r="G12519" s="232"/>
    </row>
    <row r="12520" s="379" customFormat="1" customHeight="1" spans="6:7">
      <c r="F12520" s="385"/>
      <c r="G12520" s="232"/>
    </row>
    <row r="12521" s="379" customFormat="1" customHeight="1" spans="6:7">
      <c r="F12521" s="385"/>
      <c r="G12521" s="232"/>
    </row>
    <row r="12522" s="379" customFormat="1" customHeight="1" spans="6:7">
      <c r="F12522" s="385"/>
      <c r="G12522" s="232"/>
    </row>
    <row r="12523" s="379" customFormat="1" customHeight="1" spans="6:7">
      <c r="F12523" s="385"/>
      <c r="G12523" s="232"/>
    </row>
    <row r="12524" s="379" customFormat="1" customHeight="1" spans="6:7">
      <c r="F12524" s="385"/>
      <c r="G12524" s="232"/>
    </row>
    <row r="12525" s="379" customFormat="1" customHeight="1" spans="6:7">
      <c r="F12525" s="385"/>
      <c r="G12525" s="232"/>
    </row>
    <row r="12526" s="379" customFormat="1" customHeight="1" spans="6:7">
      <c r="F12526" s="385"/>
      <c r="G12526" s="232"/>
    </row>
    <row r="12527" s="379" customFormat="1" customHeight="1" spans="6:7">
      <c r="F12527" s="385"/>
      <c r="G12527" s="232"/>
    </row>
    <row r="12528" s="379" customFormat="1" customHeight="1" spans="6:7">
      <c r="F12528" s="385"/>
      <c r="G12528" s="232"/>
    </row>
    <row r="12529" s="379" customFormat="1" customHeight="1" spans="6:7">
      <c r="F12529" s="385"/>
      <c r="G12529" s="232"/>
    </row>
    <row r="12530" s="379" customFormat="1" customHeight="1" spans="6:7">
      <c r="F12530" s="385"/>
      <c r="G12530" s="232"/>
    </row>
    <row r="12531" s="379" customFormat="1" customHeight="1" spans="6:7">
      <c r="F12531" s="385"/>
      <c r="G12531" s="232"/>
    </row>
    <row r="12532" s="379" customFormat="1" customHeight="1" spans="6:7">
      <c r="F12532" s="385"/>
      <c r="G12532" s="232"/>
    </row>
    <row r="12533" s="379" customFormat="1" customHeight="1" spans="6:7">
      <c r="F12533" s="385"/>
      <c r="G12533" s="232"/>
    </row>
    <row r="12534" s="379" customFormat="1" customHeight="1" spans="6:7">
      <c r="F12534" s="385"/>
      <c r="G12534" s="232"/>
    </row>
    <row r="12535" s="379" customFormat="1" customHeight="1" spans="6:7">
      <c r="F12535" s="385"/>
      <c r="G12535" s="232"/>
    </row>
    <row r="12536" s="379" customFormat="1" customHeight="1" spans="6:7">
      <c r="F12536" s="385"/>
      <c r="G12536" s="232"/>
    </row>
    <row r="12537" s="379" customFormat="1" customHeight="1" spans="6:7">
      <c r="F12537" s="385"/>
      <c r="G12537" s="232"/>
    </row>
    <row r="12538" s="379" customFormat="1" customHeight="1" spans="6:7">
      <c r="F12538" s="385"/>
      <c r="G12538" s="232"/>
    </row>
    <row r="12539" s="379" customFormat="1" customHeight="1" spans="6:7">
      <c r="F12539" s="385"/>
      <c r="G12539" s="232"/>
    </row>
    <row r="12540" s="379" customFormat="1" customHeight="1" spans="6:7">
      <c r="F12540" s="385"/>
      <c r="G12540" s="232"/>
    </row>
    <row r="12541" s="379" customFormat="1" customHeight="1" spans="6:7">
      <c r="F12541" s="385"/>
      <c r="G12541" s="232"/>
    </row>
    <row r="12542" s="379" customFormat="1" customHeight="1" spans="6:7">
      <c r="F12542" s="385"/>
      <c r="G12542" s="232"/>
    </row>
    <row r="12543" s="379" customFormat="1" customHeight="1" spans="6:7">
      <c r="F12543" s="385"/>
      <c r="G12543" s="232"/>
    </row>
    <row r="12544" s="379" customFormat="1" customHeight="1" spans="6:7">
      <c r="F12544" s="385"/>
      <c r="G12544" s="232"/>
    </row>
    <row r="12545" s="379" customFormat="1" customHeight="1" spans="6:7">
      <c r="F12545" s="385"/>
      <c r="G12545" s="232"/>
    </row>
    <row r="12546" s="379" customFormat="1" customHeight="1" spans="6:7">
      <c r="F12546" s="385"/>
      <c r="G12546" s="232"/>
    </row>
    <row r="12547" s="379" customFormat="1" customHeight="1" spans="6:7">
      <c r="F12547" s="385"/>
      <c r="G12547" s="232"/>
    </row>
    <row r="12548" s="379" customFormat="1" customHeight="1" spans="6:7">
      <c r="F12548" s="385"/>
      <c r="G12548" s="232"/>
    </row>
    <row r="12549" s="379" customFormat="1" customHeight="1" spans="6:7">
      <c r="F12549" s="385"/>
      <c r="G12549" s="232"/>
    </row>
    <row r="12550" s="379" customFormat="1" customHeight="1" spans="6:7">
      <c r="F12550" s="385"/>
      <c r="G12550" s="232"/>
    </row>
    <row r="12551" s="379" customFormat="1" customHeight="1" spans="6:7">
      <c r="F12551" s="385"/>
      <c r="G12551" s="232"/>
    </row>
    <row r="12552" s="379" customFormat="1" customHeight="1" spans="6:7">
      <c r="F12552" s="385"/>
      <c r="G12552" s="232"/>
    </row>
    <row r="12553" s="379" customFormat="1" customHeight="1" spans="6:7">
      <c r="F12553" s="385"/>
      <c r="G12553" s="232"/>
    </row>
    <row r="12554" s="379" customFormat="1" customHeight="1" spans="6:7">
      <c r="F12554" s="385"/>
      <c r="G12554" s="232"/>
    </row>
    <row r="12555" s="379" customFormat="1" customHeight="1" spans="6:7">
      <c r="F12555" s="385"/>
      <c r="G12555" s="232"/>
    </row>
    <row r="12556" s="379" customFormat="1" customHeight="1" spans="6:7">
      <c r="F12556" s="385"/>
      <c r="G12556" s="232"/>
    </row>
    <row r="12557" s="379" customFormat="1" customHeight="1" spans="6:7">
      <c r="F12557" s="385"/>
      <c r="G12557" s="232"/>
    </row>
    <row r="12558" s="379" customFormat="1" customHeight="1" spans="6:7">
      <c r="F12558" s="385"/>
      <c r="G12558" s="232"/>
    </row>
    <row r="12559" s="379" customFormat="1" customHeight="1" spans="6:7">
      <c r="F12559" s="385"/>
      <c r="G12559" s="232"/>
    </row>
    <row r="12560" s="379" customFormat="1" customHeight="1" spans="6:7">
      <c r="F12560" s="385"/>
      <c r="G12560" s="232"/>
    </row>
    <row r="12561" s="379" customFormat="1" customHeight="1" spans="6:7">
      <c r="F12561" s="385"/>
      <c r="G12561" s="232"/>
    </row>
    <row r="12562" s="379" customFormat="1" customHeight="1" spans="6:7">
      <c r="F12562" s="385"/>
      <c r="G12562" s="232"/>
    </row>
    <row r="12563" s="379" customFormat="1" customHeight="1" spans="6:7">
      <c r="F12563" s="385"/>
      <c r="G12563" s="232"/>
    </row>
    <row r="12564" s="379" customFormat="1" customHeight="1" spans="6:7">
      <c r="F12564" s="385"/>
      <c r="G12564" s="232"/>
    </row>
    <row r="12565" s="379" customFormat="1" customHeight="1" spans="6:7">
      <c r="F12565" s="385"/>
      <c r="G12565" s="232"/>
    </row>
    <row r="12566" s="379" customFormat="1" customHeight="1" spans="6:7">
      <c r="F12566" s="385"/>
      <c r="G12566" s="232"/>
    </row>
    <row r="12567" s="379" customFormat="1" customHeight="1" spans="6:7">
      <c r="F12567" s="385"/>
      <c r="G12567" s="232"/>
    </row>
    <row r="12568" s="379" customFormat="1" customHeight="1" spans="6:7">
      <c r="F12568" s="385"/>
      <c r="G12568" s="232"/>
    </row>
    <row r="12569" s="379" customFormat="1" customHeight="1" spans="6:7">
      <c r="F12569" s="385"/>
      <c r="G12569" s="232"/>
    </row>
    <row r="12570" s="379" customFormat="1" customHeight="1" spans="6:7">
      <c r="F12570" s="385"/>
      <c r="G12570" s="232"/>
    </row>
    <row r="12571" s="379" customFormat="1" customHeight="1" spans="6:7">
      <c r="F12571" s="385"/>
      <c r="G12571" s="232"/>
    </row>
    <row r="12572" s="379" customFormat="1" customHeight="1" spans="6:7">
      <c r="F12572" s="385"/>
      <c r="G12572" s="232"/>
    </row>
    <row r="12573" s="379" customFormat="1" customHeight="1" spans="6:7">
      <c r="F12573" s="385"/>
      <c r="G12573" s="232"/>
    </row>
    <row r="12574" s="379" customFormat="1" customHeight="1" spans="6:7">
      <c r="F12574" s="385"/>
      <c r="G12574" s="232"/>
    </row>
    <row r="12575" s="379" customFormat="1" customHeight="1" spans="6:7">
      <c r="F12575" s="385"/>
      <c r="G12575" s="232"/>
    </row>
    <row r="12576" s="379" customFormat="1" customHeight="1" spans="6:7">
      <c r="F12576" s="385"/>
      <c r="G12576" s="232"/>
    </row>
    <row r="12577" s="379" customFormat="1" customHeight="1" spans="6:7">
      <c r="F12577" s="385"/>
      <c r="G12577" s="232"/>
    </row>
    <row r="12578" s="379" customFormat="1" customHeight="1" spans="6:7">
      <c r="F12578" s="385"/>
      <c r="G12578" s="232"/>
    </row>
    <row r="12579" s="379" customFormat="1" customHeight="1" spans="6:7">
      <c r="F12579" s="385"/>
      <c r="G12579" s="232"/>
    </row>
    <row r="12580" s="379" customFormat="1" customHeight="1" spans="6:7">
      <c r="F12580" s="385"/>
      <c r="G12580" s="232"/>
    </row>
    <row r="12581" s="379" customFormat="1" customHeight="1" spans="6:7">
      <c r="F12581" s="385"/>
      <c r="G12581" s="232"/>
    </row>
    <row r="12582" s="379" customFormat="1" customHeight="1" spans="6:7">
      <c r="F12582" s="385"/>
      <c r="G12582" s="232"/>
    </row>
    <row r="12583" s="379" customFormat="1" customHeight="1" spans="6:7">
      <c r="F12583" s="385"/>
      <c r="G12583" s="232"/>
    </row>
    <row r="12584" s="379" customFormat="1" customHeight="1" spans="6:7">
      <c r="F12584" s="385"/>
      <c r="G12584" s="232"/>
    </row>
    <row r="12585" s="379" customFormat="1" customHeight="1" spans="6:7">
      <c r="F12585" s="385"/>
      <c r="G12585" s="232"/>
    </row>
    <row r="12586" s="379" customFormat="1" customHeight="1" spans="6:7">
      <c r="F12586" s="385"/>
      <c r="G12586" s="232"/>
    </row>
    <row r="12587" s="379" customFormat="1" customHeight="1" spans="6:7">
      <c r="F12587" s="385"/>
      <c r="G12587" s="232"/>
    </row>
    <row r="12588" s="379" customFormat="1" customHeight="1" spans="6:7">
      <c r="F12588" s="385"/>
      <c r="G12588" s="232"/>
    </row>
    <row r="12589" s="379" customFormat="1" customHeight="1" spans="6:7">
      <c r="F12589" s="385"/>
      <c r="G12589" s="232"/>
    </row>
    <row r="12590" s="379" customFormat="1" customHeight="1" spans="6:7">
      <c r="F12590" s="385"/>
      <c r="G12590" s="232"/>
    </row>
    <row r="12591" s="379" customFormat="1" customHeight="1" spans="6:7">
      <c r="F12591" s="385"/>
      <c r="G12591" s="232"/>
    </row>
    <row r="12592" s="379" customFormat="1" customHeight="1" spans="6:7">
      <c r="F12592" s="385"/>
      <c r="G12592" s="232"/>
    </row>
    <row r="12593" s="379" customFormat="1" customHeight="1" spans="6:7">
      <c r="F12593" s="385"/>
      <c r="G12593" s="232"/>
    </row>
    <row r="12594" s="379" customFormat="1" customHeight="1" spans="6:7">
      <c r="F12594" s="385"/>
      <c r="G12594" s="232"/>
    </row>
    <row r="12595" s="379" customFormat="1" customHeight="1" spans="6:7">
      <c r="F12595" s="385"/>
      <c r="G12595" s="232"/>
    </row>
    <row r="12596" s="379" customFormat="1" customHeight="1" spans="6:7">
      <c r="F12596" s="385"/>
      <c r="G12596" s="232"/>
    </row>
    <row r="12597" s="379" customFormat="1" customHeight="1" spans="6:7">
      <c r="F12597" s="385"/>
      <c r="G12597" s="232"/>
    </row>
    <row r="12598" s="379" customFormat="1" customHeight="1" spans="6:7">
      <c r="F12598" s="385"/>
      <c r="G12598" s="232"/>
    </row>
    <row r="12599" s="379" customFormat="1" customHeight="1" spans="6:7">
      <c r="F12599" s="385"/>
      <c r="G12599" s="232"/>
    </row>
    <row r="12600" s="379" customFormat="1" customHeight="1" spans="6:7">
      <c r="F12600" s="385"/>
      <c r="G12600" s="232"/>
    </row>
    <row r="12601" s="379" customFormat="1" customHeight="1" spans="6:7">
      <c r="F12601" s="385"/>
      <c r="G12601" s="232"/>
    </row>
    <row r="12602" s="379" customFormat="1" customHeight="1" spans="6:7">
      <c r="F12602" s="385"/>
      <c r="G12602" s="232"/>
    </row>
    <row r="12603" s="379" customFormat="1" customHeight="1" spans="6:7">
      <c r="F12603" s="385"/>
      <c r="G12603" s="232"/>
    </row>
    <row r="12604" s="379" customFormat="1" customHeight="1" spans="6:7">
      <c r="F12604" s="385"/>
      <c r="G12604" s="232"/>
    </row>
    <row r="12605" s="379" customFormat="1" customHeight="1" spans="6:7">
      <c r="F12605" s="385"/>
      <c r="G12605" s="232"/>
    </row>
    <row r="12606" s="379" customFormat="1" customHeight="1" spans="6:7">
      <c r="F12606" s="385"/>
      <c r="G12606" s="232"/>
    </row>
    <row r="12607" s="379" customFormat="1" customHeight="1" spans="6:7">
      <c r="F12607" s="385"/>
      <c r="G12607" s="232"/>
    </row>
    <row r="12608" s="379" customFormat="1" customHeight="1" spans="6:7">
      <c r="F12608" s="385"/>
      <c r="G12608" s="232"/>
    </row>
    <row r="12609" s="379" customFormat="1" customHeight="1" spans="6:7">
      <c r="F12609" s="385"/>
      <c r="G12609" s="232"/>
    </row>
    <row r="12610" s="379" customFormat="1" customHeight="1" spans="6:7">
      <c r="F12610" s="385"/>
      <c r="G12610" s="232"/>
    </row>
    <row r="12611" s="379" customFormat="1" customHeight="1" spans="6:7">
      <c r="F12611" s="385"/>
      <c r="G12611" s="232"/>
    </row>
    <row r="12612" s="379" customFormat="1" customHeight="1" spans="6:7">
      <c r="F12612" s="385"/>
      <c r="G12612" s="232"/>
    </row>
    <row r="12613" s="379" customFormat="1" customHeight="1" spans="6:7">
      <c r="F12613" s="385"/>
      <c r="G12613" s="232"/>
    </row>
    <row r="12614" s="379" customFormat="1" customHeight="1" spans="6:7">
      <c r="F12614" s="385"/>
      <c r="G12614" s="232"/>
    </row>
    <row r="12615" s="379" customFormat="1" customHeight="1" spans="6:7">
      <c r="F12615" s="385"/>
      <c r="G12615" s="232"/>
    </row>
    <row r="12616" s="379" customFormat="1" customHeight="1" spans="6:7">
      <c r="F12616" s="385"/>
      <c r="G12616" s="232"/>
    </row>
    <row r="12617" s="379" customFormat="1" customHeight="1" spans="6:7">
      <c r="F12617" s="385"/>
      <c r="G12617" s="232"/>
    </row>
    <row r="12618" s="379" customFormat="1" customHeight="1" spans="6:7">
      <c r="F12618" s="385"/>
      <c r="G12618" s="232"/>
    </row>
    <row r="12619" s="379" customFormat="1" customHeight="1" spans="6:7">
      <c r="F12619" s="385"/>
      <c r="G12619" s="232"/>
    </row>
    <row r="12620" s="379" customFormat="1" customHeight="1" spans="6:7">
      <c r="F12620" s="385"/>
      <c r="G12620" s="232"/>
    </row>
    <row r="12621" s="379" customFormat="1" customHeight="1" spans="6:7">
      <c r="F12621" s="385"/>
      <c r="G12621" s="232"/>
    </row>
    <row r="12622" s="379" customFormat="1" customHeight="1" spans="6:7">
      <c r="F12622" s="385"/>
      <c r="G12622" s="232"/>
    </row>
    <row r="12623" s="379" customFormat="1" customHeight="1" spans="6:7">
      <c r="F12623" s="385"/>
      <c r="G12623" s="232"/>
    </row>
    <row r="12624" s="379" customFormat="1" customHeight="1" spans="6:7">
      <c r="F12624" s="385"/>
      <c r="G12624" s="232"/>
    </row>
    <row r="12625" s="379" customFormat="1" customHeight="1" spans="6:7">
      <c r="F12625" s="385"/>
      <c r="G12625" s="232"/>
    </row>
    <row r="12626" s="379" customFormat="1" customHeight="1" spans="6:7">
      <c r="F12626" s="385"/>
      <c r="G12626" s="232"/>
    </row>
    <row r="12627" s="379" customFormat="1" customHeight="1" spans="6:7">
      <c r="F12627" s="385"/>
      <c r="G12627" s="232"/>
    </row>
    <row r="12628" s="379" customFormat="1" customHeight="1" spans="6:7">
      <c r="F12628" s="385"/>
      <c r="G12628" s="232"/>
    </row>
    <row r="12629" s="379" customFormat="1" customHeight="1" spans="6:7">
      <c r="F12629" s="385"/>
      <c r="G12629" s="232"/>
    </row>
    <row r="12630" s="379" customFormat="1" customHeight="1" spans="6:7">
      <c r="F12630" s="385"/>
      <c r="G12630" s="232"/>
    </row>
    <row r="12631" s="379" customFormat="1" customHeight="1" spans="6:7">
      <c r="F12631" s="385"/>
      <c r="G12631" s="232"/>
    </row>
    <row r="12632" s="379" customFormat="1" customHeight="1" spans="6:7">
      <c r="F12632" s="385"/>
      <c r="G12632" s="232"/>
    </row>
    <row r="12633" s="379" customFormat="1" customHeight="1" spans="6:7">
      <c r="F12633" s="385"/>
      <c r="G12633" s="232"/>
    </row>
    <row r="12634" s="379" customFormat="1" customHeight="1" spans="6:7">
      <c r="F12634" s="385"/>
      <c r="G12634" s="232"/>
    </row>
    <row r="12635" s="379" customFormat="1" customHeight="1" spans="6:7">
      <c r="F12635" s="385"/>
      <c r="G12635" s="232"/>
    </row>
    <row r="12636" s="379" customFormat="1" customHeight="1" spans="6:7">
      <c r="F12636" s="385"/>
      <c r="G12636" s="232"/>
    </row>
    <row r="12637" s="379" customFormat="1" customHeight="1" spans="6:7">
      <c r="F12637" s="385"/>
      <c r="G12637" s="232"/>
    </row>
    <row r="12638" s="379" customFormat="1" customHeight="1" spans="6:7">
      <c r="F12638" s="385"/>
      <c r="G12638" s="232"/>
    </row>
    <row r="12639" s="379" customFormat="1" customHeight="1" spans="6:7">
      <c r="F12639" s="385"/>
      <c r="G12639" s="232"/>
    </row>
    <row r="12640" s="379" customFormat="1" customHeight="1" spans="6:7">
      <c r="F12640" s="385"/>
      <c r="G12640" s="232"/>
    </row>
    <row r="12641" s="379" customFormat="1" customHeight="1" spans="6:7">
      <c r="F12641" s="385"/>
      <c r="G12641" s="232"/>
    </row>
    <row r="12642" s="379" customFormat="1" customHeight="1" spans="6:7">
      <c r="F12642" s="385"/>
      <c r="G12642" s="232"/>
    </row>
    <row r="12643" s="379" customFormat="1" customHeight="1" spans="6:7">
      <c r="F12643" s="385"/>
      <c r="G12643" s="232"/>
    </row>
    <row r="12644" s="379" customFormat="1" customHeight="1" spans="6:7">
      <c r="F12644" s="385"/>
      <c r="G12644" s="232"/>
    </row>
    <row r="12645" s="379" customFormat="1" customHeight="1" spans="6:7">
      <c r="F12645" s="385"/>
      <c r="G12645" s="232"/>
    </row>
    <row r="12646" s="379" customFormat="1" customHeight="1" spans="6:7">
      <c r="F12646" s="385"/>
      <c r="G12646" s="232"/>
    </row>
    <row r="12647" s="379" customFormat="1" customHeight="1" spans="6:7">
      <c r="F12647" s="385"/>
      <c r="G12647" s="232"/>
    </row>
    <row r="12648" s="379" customFormat="1" customHeight="1" spans="6:7">
      <c r="F12648" s="385"/>
      <c r="G12648" s="232"/>
    </row>
    <row r="12649" s="379" customFormat="1" customHeight="1" spans="6:7">
      <c r="F12649" s="385"/>
      <c r="G12649" s="232"/>
    </row>
    <row r="12650" s="379" customFormat="1" customHeight="1" spans="6:7">
      <c r="F12650" s="385"/>
      <c r="G12650" s="232"/>
    </row>
    <row r="12651" s="379" customFormat="1" customHeight="1" spans="6:7">
      <c r="F12651" s="385"/>
      <c r="G12651" s="232"/>
    </row>
    <row r="12652" s="379" customFormat="1" customHeight="1" spans="6:7">
      <c r="F12652" s="385"/>
      <c r="G12652" s="232"/>
    </row>
    <row r="12653" s="379" customFormat="1" customHeight="1" spans="6:7">
      <c r="F12653" s="385"/>
      <c r="G12653" s="232"/>
    </row>
    <row r="12654" s="379" customFormat="1" customHeight="1" spans="6:7">
      <c r="F12654" s="385"/>
      <c r="G12654" s="232"/>
    </row>
    <row r="12655" s="379" customFormat="1" customHeight="1" spans="6:7">
      <c r="F12655" s="385"/>
      <c r="G12655" s="232"/>
    </row>
    <row r="12656" s="379" customFormat="1" customHeight="1" spans="6:7">
      <c r="F12656" s="385"/>
      <c r="G12656" s="232"/>
    </row>
    <row r="12657" s="379" customFormat="1" customHeight="1" spans="6:7">
      <c r="F12657" s="385"/>
      <c r="G12657" s="232"/>
    </row>
    <row r="12658" s="379" customFormat="1" customHeight="1" spans="6:7">
      <c r="F12658" s="385"/>
      <c r="G12658" s="232"/>
    </row>
    <row r="12659" s="379" customFormat="1" customHeight="1" spans="6:7">
      <c r="F12659" s="385"/>
      <c r="G12659" s="232"/>
    </row>
    <row r="12660" s="379" customFormat="1" customHeight="1" spans="6:7">
      <c r="F12660" s="385"/>
      <c r="G12660" s="232"/>
    </row>
    <row r="12661" s="379" customFormat="1" customHeight="1" spans="6:7">
      <c r="F12661" s="385"/>
      <c r="G12661" s="232"/>
    </row>
    <row r="12662" s="379" customFormat="1" customHeight="1" spans="6:7">
      <c r="F12662" s="385"/>
      <c r="G12662" s="232"/>
    </row>
    <row r="12663" s="379" customFormat="1" customHeight="1" spans="6:7">
      <c r="F12663" s="385"/>
      <c r="G12663" s="232"/>
    </row>
    <row r="12664" s="379" customFormat="1" customHeight="1" spans="6:7">
      <c r="F12664" s="385"/>
      <c r="G12664" s="232"/>
    </row>
    <row r="12665" s="379" customFormat="1" customHeight="1" spans="6:7">
      <c r="F12665" s="385"/>
      <c r="G12665" s="232"/>
    </row>
    <row r="12666" s="379" customFormat="1" customHeight="1" spans="6:7">
      <c r="F12666" s="385"/>
      <c r="G12666" s="232"/>
    </row>
    <row r="12667" s="379" customFormat="1" customHeight="1" spans="6:7">
      <c r="F12667" s="385"/>
      <c r="G12667" s="232"/>
    </row>
    <row r="12668" s="379" customFormat="1" customHeight="1" spans="6:7">
      <c r="F12668" s="385"/>
      <c r="G12668" s="232"/>
    </row>
    <row r="12669" s="379" customFormat="1" customHeight="1" spans="6:7">
      <c r="F12669" s="385"/>
      <c r="G12669" s="232"/>
    </row>
    <row r="12670" s="379" customFormat="1" customHeight="1" spans="6:7">
      <c r="F12670" s="385"/>
      <c r="G12670" s="232"/>
    </row>
    <row r="12671" s="379" customFormat="1" customHeight="1" spans="6:7">
      <c r="F12671" s="385"/>
      <c r="G12671" s="232"/>
    </row>
    <row r="12672" s="379" customFormat="1" customHeight="1" spans="6:7">
      <c r="F12672" s="385"/>
      <c r="G12672" s="232"/>
    </row>
    <row r="12673" s="379" customFormat="1" customHeight="1" spans="6:7">
      <c r="F12673" s="385"/>
      <c r="G12673" s="232"/>
    </row>
    <row r="12674" s="379" customFormat="1" customHeight="1" spans="6:7">
      <c r="F12674" s="385"/>
      <c r="G12674" s="232"/>
    </row>
    <row r="12675" s="379" customFormat="1" customHeight="1" spans="6:7">
      <c r="F12675" s="385"/>
      <c r="G12675" s="232"/>
    </row>
    <row r="12676" s="379" customFormat="1" customHeight="1" spans="6:7">
      <c r="F12676" s="385"/>
      <c r="G12676" s="232"/>
    </row>
    <row r="12677" s="379" customFormat="1" customHeight="1" spans="6:7">
      <c r="F12677" s="385"/>
      <c r="G12677" s="232"/>
    </row>
    <row r="12678" s="379" customFormat="1" customHeight="1" spans="6:7">
      <c r="F12678" s="385"/>
      <c r="G12678" s="232"/>
    </row>
    <row r="12679" s="379" customFormat="1" customHeight="1" spans="6:7">
      <c r="F12679" s="385"/>
      <c r="G12679" s="232"/>
    </row>
    <row r="12680" s="379" customFormat="1" customHeight="1" spans="6:7">
      <c r="F12680" s="385"/>
      <c r="G12680" s="232"/>
    </row>
    <row r="12681" s="379" customFormat="1" customHeight="1" spans="6:7">
      <c r="F12681" s="385"/>
      <c r="G12681" s="232"/>
    </row>
    <row r="12682" s="379" customFormat="1" customHeight="1" spans="6:7">
      <c r="F12682" s="385"/>
      <c r="G12682" s="232"/>
    </row>
    <row r="12683" s="379" customFormat="1" customHeight="1" spans="6:7">
      <c r="F12683" s="385"/>
      <c r="G12683" s="232"/>
    </row>
    <row r="12684" s="379" customFormat="1" customHeight="1" spans="6:7">
      <c r="F12684" s="385"/>
      <c r="G12684" s="232"/>
    </row>
    <row r="12685" s="379" customFormat="1" customHeight="1" spans="6:7">
      <c r="F12685" s="385"/>
      <c r="G12685" s="232"/>
    </row>
    <row r="12686" s="379" customFormat="1" customHeight="1" spans="6:7">
      <c r="F12686" s="385"/>
      <c r="G12686" s="232"/>
    </row>
    <row r="12687" s="379" customFormat="1" customHeight="1" spans="6:7">
      <c r="F12687" s="385"/>
      <c r="G12687" s="232"/>
    </row>
    <row r="12688" s="379" customFormat="1" customHeight="1" spans="6:7">
      <c r="F12688" s="385"/>
      <c r="G12688" s="232"/>
    </row>
    <row r="12689" s="379" customFormat="1" customHeight="1" spans="6:7">
      <c r="F12689" s="385"/>
      <c r="G12689" s="232"/>
    </row>
    <row r="12690" s="379" customFormat="1" customHeight="1" spans="6:7">
      <c r="F12690" s="385"/>
      <c r="G12690" s="232"/>
    </row>
    <row r="12691" s="379" customFormat="1" customHeight="1" spans="6:7">
      <c r="F12691" s="385"/>
      <c r="G12691" s="232"/>
    </row>
    <row r="12692" s="379" customFormat="1" customHeight="1" spans="6:7">
      <c r="F12692" s="385"/>
      <c r="G12692" s="232"/>
    </row>
    <row r="12693" s="379" customFormat="1" customHeight="1" spans="6:7">
      <c r="F12693" s="385"/>
      <c r="G12693" s="232"/>
    </row>
    <row r="12694" s="379" customFormat="1" customHeight="1" spans="6:7">
      <c r="F12694" s="385"/>
      <c r="G12694" s="232"/>
    </row>
    <row r="12695" s="379" customFormat="1" customHeight="1" spans="6:7">
      <c r="F12695" s="385"/>
      <c r="G12695" s="232"/>
    </row>
    <row r="12696" s="379" customFormat="1" customHeight="1" spans="6:7">
      <c r="F12696" s="385"/>
      <c r="G12696" s="232"/>
    </row>
    <row r="12697" s="379" customFormat="1" customHeight="1" spans="6:7">
      <c r="F12697" s="385"/>
      <c r="G12697" s="232"/>
    </row>
    <row r="12698" s="379" customFormat="1" customHeight="1" spans="6:7">
      <c r="F12698" s="385"/>
      <c r="G12698" s="232"/>
    </row>
    <row r="12699" s="379" customFormat="1" customHeight="1" spans="6:7">
      <c r="F12699" s="385"/>
      <c r="G12699" s="232"/>
    </row>
    <row r="12700" s="379" customFormat="1" customHeight="1" spans="6:7">
      <c r="F12700" s="385"/>
      <c r="G12700" s="232"/>
    </row>
    <row r="12701" s="379" customFormat="1" customHeight="1" spans="6:7">
      <c r="F12701" s="385"/>
      <c r="G12701" s="232"/>
    </row>
    <row r="12702" s="379" customFormat="1" customHeight="1" spans="6:7">
      <c r="F12702" s="385"/>
      <c r="G12702" s="232"/>
    </row>
    <row r="12703" s="379" customFormat="1" customHeight="1" spans="6:7">
      <c r="F12703" s="385"/>
      <c r="G12703" s="232"/>
    </row>
    <row r="12704" s="379" customFormat="1" customHeight="1" spans="6:7">
      <c r="F12704" s="385"/>
      <c r="G12704" s="232"/>
    </row>
    <row r="12705" s="379" customFormat="1" customHeight="1" spans="6:7">
      <c r="F12705" s="385"/>
      <c r="G12705" s="232"/>
    </row>
    <row r="12706" s="379" customFormat="1" customHeight="1" spans="6:7">
      <c r="F12706" s="385"/>
      <c r="G12706" s="232"/>
    </row>
    <row r="12707" s="379" customFormat="1" customHeight="1" spans="6:7">
      <c r="F12707" s="385"/>
      <c r="G12707" s="232"/>
    </row>
    <row r="12708" s="379" customFormat="1" customHeight="1" spans="6:7">
      <c r="F12708" s="385"/>
      <c r="G12708" s="232"/>
    </row>
    <row r="12709" s="379" customFormat="1" customHeight="1" spans="6:7">
      <c r="F12709" s="385"/>
      <c r="G12709" s="232"/>
    </row>
    <row r="12710" s="379" customFormat="1" customHeight="1" spans="6:7">
      <c r="F12710" s="385"/>
      <c r="G12710" s="232"/>
    </row>
    <row r="12711" s="379" customFormat="1" customHeight="1" spans="6:7">
      <c r="F12711" s="385"/>
      <c r="G12711" s="232"/>
    </row>
    <row r="12712" s="379" customFormat="1" customHeight="1" spans="6:7">
      <c r="F12712" s="385"/>
      <c r="G12712" s="232"/>
    </row>
    <row r="12713" s="379" customFormat="1" customHeight="1" spans="6:7">
      <c r="F12713" s="385"/>
      <c r="G12713" s="232"/>
    </row>
    <row r="12714" s="379" customFormat="1" customHeight="1" spans="6:7">
      <c r="F12714" s="385"/>
      <c r="G12714" s="232"/>
    </row>
    <row r="12715" s="379" customFormat="1" customHeight="1" spans="6:7">
      <c r="F12715" s="385"/>
      <c r="G12715" s="232"/>
    </row>
    <row r="12716" s="379" customFormat="1" customHeight="1" spans="6:7">
      <c r="F12716" s="385"/>
      <c r="G12716" s="232"/>
    </row>
    <row r="12717" s="379" customFormat="1" customHeight="1" spans="6:7">
      <c r="F12717" s="385"/>
      <c r="G12717" s="232"/>
    </row>
    <row r="12718" s="379" customFormat="1" customHeight="1" spans="6:7">
      <c r="F12718" s="385"/>
      <c r="G12718" s="232"/>
    </row>
    <row r="12719" s="379" customFormat="1" customHeight="1" spans="6:7">
      <c r="F12719" s="385"/>
      <c r="G12719" s="232"/>
    </row>
    <row r="12720" s="379" customFormat="1" customHeight="1" spans="6:7">
      <c r="F12720" s="385"/>
      <c r="G12720" s="232"/>
    </row>
    <row r="12721" s="379" customFormat="1" customHeight="1" spans="6:7">
      <c r="F12721" s="385"/>
      <c r="G12721" s="232"/>
    </row>
    <row r="12722" s="379" customFormat="1" customHeight="1" spans="6:7">
      <c r="F12722" s="385"/>
      <c r="G12722" s="232"/>
    </row>
    <row r="12723" s="379" customFormat="1" customHeight="1" spans="6:7">
      <c r="F12723" s="385"/>
      <c r="G12723" s="232"/>
    </row>
    <row r="12724" s="379" customFormat="1" customHeight="1" spans="6:7">
      <c r="F12724" s="385"/>
      <c r="G12724" s="232"/>
    </row>
    <row r="12725" s="379" customFormat="1" customHeight="1" spans="6:7">
      <c r="F12725" s="385"/>
      <c r="G12725" s="232"/>
    </row>
    <row r="12726" s="379" customFormat="1" customHeight="1" spans="6:7">
      <c r="F12726" s="385"/>
      <c r="G12726" s="232"/>
    </row>
    <row r="12727" s="379" customFormat="1" customHeight="1" spans="6:7">
      <c r="F12727" s="385"/>
      <c r="G12727" s="232"/>
    </row>
    <row r="12728" s="379" customFormat="1" customHeight="1" spans="6:7">
      <c r="F12728" s="385"/>
      <c r="G12728" s="232"/>
    </row>
    <row r="12729" s="379" customFormat="1" customHeight="1" spans="6:7">
      <c r="F12729" s="385"/>
      <c r="G12729" s="232"/>
    </row>
    <row r="12730" s="379" customFormat="1" customHeight="1" spans="6:7">
      <c r="F12730" s="385"/>
      <c r="G12730" s="232"/>
    </row>
    <row r="12731" s="379" customFormat="1" customHeight="1" spans="6:7">
      <c r="F12731" s="385"/>
      <c r="G12731" s="232"/>
    </row>
    <row r="12732" s="379" customFormat="1" customHeight="1" spans="6:7">
      <c r="F12732" s="385"/>
      <c r="G12732" s="232"/>
    </row>
    <row r="12733" s="379" customFormat="1" customHeight="1" spans="6:7">
      <c r="F12733" s="385"/>
      <c r="G12733" s="232"/>
    </row>
    <row r="12734" s="379" customFormat="1" customHeight="1" spans="6:7">
      <c r="F12734" s="385"/>
      <c r="G12734" s="232"/>
    </row>
    <row r="12735" s="379" customFormat="1" customHeight="1" spans="6:7">
      <c r="F12735" s="385"/>
      <c r="G12735" s="232"/>
    </row>
    <row r="12736" s="379" customFormat="1" customHeight="1" spans="6:7">
      <c r="F12736" s="385"/>
      <c r="G12736" s="232"/>
    </row>
    <row r="12737" s="379" customFormat="1" customHeight="1" spans="6:7">
      <c r="F12737" s="385"/>
      <c r="G12737" s="232"/>
    </row>
    <row r="12738" s="379" customFormat="1" customHeight="1" spans="6:7">
      <c r="F12738" s="385"/>
      <c r="G12738" s="232"/>
    </row>
    <row r="12739" s="379" customFormat="1" customHeight="1" spans="6:7">
      <c r="F12739" s="385"/>
      <c r="G12739" s="232"/>
    </row>
    <row r="12740" s="379" customFormat="1" customHeight="1" spans="6:7">
      <c r="F12740" s="385"/>
      <c r="G12740" s="232"/>
    </row>
    <row r="12741" s="379" customFormat="1" customHeight="1" spans="6:7">
      <c r="F12741" s="385"/>
      <c r="G12741" s="232"/>
    </row>
    <row r="12742" s="379" customFormat="1" customHeight="1" spans="6:7">
      <c r="F12742" s="385"/>
      <c r="G12742" s="232"/>
    </row>
    <row r="12743" s="379" customFormat="1" customHeight="1" spans="6:7">
      <c r="F12743" s="385"/>
      <c r="G12743" s="232"/>
    </row>
    <row r="12744" s="379" customFormat="1" customHeight="1" spans="6:7">
      <c r="F12744" s="385"/>
      <c r="G12744" s="232"/>
    </row>
    <row r="12745" s="379" customFormat="1" customHeight="1" spans="6:7">
      <c r="F12745" s="385"/>
      <c r="G12745" s="232"/>
    </row>
    <row r="12746" s="379" customFormat="1" customHeight="1" spans="6:7">
      <c r="F12746" s="385"/>
      <c r="G12746" s="232"/>
    </row>
    <row r="12747" s="379" customFormat="1" customHeight="1" spans="6:7">
      <c r="F12747" s="385"/>
      <c r="G12747" s="232"/>
    </row>
    <row r="12748" s="379" customFormat="1" customHeight="1" spans="6:7">
      <c r="F12748" s="385"/>
      <c r="G12748" s="232"/>
    </row>
    <row r="12749" s="379" customFormat="1" customHeight="1" spans="6:7">
      <c r="F12749" s="385"/>
      <c r="G12749" s="232"/>
    </row>
    <row r="12750" s="379" customFormat="1" customHeight="1" spans="6:7">
      <c r="F12750" s="385"/>
      <c r="G12750" s="232"/>
    </row>
    <row r="12751" s="379" customFormat="1" customHeight="1" spans="6:7">
      <c r="F12751" s="385"/>
      <c r="G12751" s="232"/>
    </row>
    <row r="12752" s="379" customFormat="1" customHeight="1" spans="6:7">
      <c r="F12752" s="385"/>
      <c r="G12752" s="232"/>
    </row>
    <row r="12753" s="379" customFormat="1" customHeight="1" spans="6:7">
      <c r="F12753" s="385"/>
      <c r="G12753" s="232"/>
    </row>
    <row r="12754" s="379" customFormat="1" customHeight="1" spans="6:7">
      <c r="F12754" s="385"/>
      <c r="G12754" s="232"/>
    </row>
    <row r="12755" s="379" customFormat="1" customHeight="1" spans="6:7">
      <c r="F12755" s="385"/>
      <c r="G12755" s="232"/>
    </row>
    <row r="12756" s="379" customFormat="1" customHeight="1" spans="6:7">
      <c r="F12756" s="385"/>
      <c r="G12756" s="232"/>
    </row>
    <row r="12757" s="379" customFormat="1" customHeight="1" spans="6:7">
      <c r="F12757" s="385"/>
      <c r="G12757" s="232"/>
    </row>
    <row r="12758" s="379" customFormat="1" customHeight="1" spans="6:7">
      <c r="F12758" s="385"/>
      <c r="G12758" s="232"/>
    </row>
    <row r="12759" s="379" customFormat="1" customHeight="1" spans="6:7">
      <c r="F12759" s="385"/>
      <c r="G12759" s="232"/>
    </row>
    <row r="12760" s="379" customFormat="1" customHeight="1" spans="6:7">
      <c r="F12760" s="385"/>
      <c r="G12760" s="232"/>
    </row>
    <row r="12761" s="379" customFormat="1" customHeight="1" spans="6:7">
      <c r="F12761" s="385"/>
      <c r="G12761" s="232"/>
    </row>
    <row r="12762" s="379" customFormat="1" customHeight="1" spans="6:7">
      <c r="F12762" s="385"/>
      <c r="G12762" s="232"/>
    </row>
    <row r="12763" s="379" customFormat="1" customHeight="1" spans="6:7">
      <c r="F12763" s="385"/>
      <c r="G12763" s="232"/>
    </row>
    <row r="12764" s="379" customFormat="1" customHeight="1" spans="6:7">
      <c r="F12764" s="385"/>
      <c r="G12764" s="232"/>
    </row>
    <row r="12765" s="379" customFormat="1" customHeight="1" spans="6:7">
      <c r="F12765" s="385"/>
      <c r="G12765" s="232"/>
    </row>
    <row r="12766" s="379" customFormat="1" customHeight="1" spans="6:7">
      <c r="F12766" s="385"/>
      <c r="G12766" s="232"/>
    </row>
    <row r="12767" s="379" customFormat="1" customHeight="1" spans="6:7">
      <c r="F12767" s="385"/>
      <c r="G12767" s="232"/>
    </row>
    <row r="12768" s="379" customFormat="1" customHeight="1" spans="6:7">
      <c r="F12768" s="385"/>
      <c r="G12768" s="232"/>
    </row>
    <row r="12769" s="379" customFormat="1" customHeight="1" spans="6:7">
      <c r="F12769" s="385"/>
      <c r="G12769" s="232"/>
    </row>
    <row r="12770" s="379" customFormat="1" customHeight="1" spans="6:7">
      <c r="F12770" s="385"/>
      <c r="G12770" s="232"/>
    </row>
    <row r="12771" s="379" customFormat="1" customHeight="1" spans="6:7">
      <c r="F12771" s="385"/>
      <c r="G12771" s="232"/>
    </row>
    <row r="12772" s="379" customFormat="1" customHeight="1" spans="6:7">
      <c r="F12772" s="385"/>
      <c r="G12772" s="232"/>
    </row>
    <row r="12773" s="379" customFormat="1" customHeight="1" spans="6:7">
      <c r="F12773" s="385"/>
      <c r="G12773" s="232"/>
    </row>
    <row r="12774" s="379" customFormat="1" customHeight="1" spans="6:7">
      <c r="F12774" s="385"/>
      <c r="G12774" s="232"/>
    </row>
    <row r="12775" s="379" customFormat="1" customHeight="1" spans="6:7">
      <c r="F12775" s="385"/>
      <c r="G12775" s="232"/>
    </row>
    <row r="12776" s="379" customFormat="1" customHeight="1" spans="6:7">
      <c r="F12776" s="385"/>
      <c r="G12776" s="232"/>
    </row>
    <row r="12777" s="379" customFormat="1" customHeight="1" spans="6:7">
      <c r="F12777" s="385"/>
      <c r="G12777" s="232"/>
    </row>
    <row r="12778" s="379" customFormat="1" customHeight="1" spans="6:7">
      <c r="F12778" s="385"/>
      <c r="G12778" s="232"/>
    </row>
    <row r="12779" s="379" customFormat="1" customHeight="1" spans="6:7">
      <c r="F12779" s="385"/>
      <c r="G12779" s="232"/>
    </row>
    <row r="12780" s="379" customFormat="1" customHeight="1" spans="6:7">
      <c r="F12780" s="385"/>
      <c r="G12780" s="232"/>
    </row>
    <row r="12781" s="379" customFormat="1" customHeight="1" spans="6:7">
      <c r="F12781" s="385"/>
      <c r="G12781" s="232"/>
    </row>
    <row r="12782" s="379" customFormat="1" customHeight="1" spans="6:7">
      <c r="F12782" s="385"/>
      <c r="G12782" s="232"/>
    </row>
    <row r="12783" s="379" customFormat="1" customHeight="1" spans="6:7">
      <c r="F12783" s="385"/>
      <c r="G12783" s="232"/>
    </row>
    <row r="12784" s="379" customFormat="1" customHeight="1" spans="6:7">
      <c r="F12784" s="385"/>
      <c r="G12784" s="232"/>
    </row>
    <row r="12785" s="379" customFormat="1" customHeight="1" spans="6:7">
      <c r="F12785" s="385"/>
      <c r="G12785" s="232"/>
    </row>
    <row r="12786" s="379" customFormat="1" customHeight="1" spans="6:7">
      <c r="F12786" s="385"/>
      <c r="G12786" s="232"/>
    </row>
    <row r="12787" s="379" customFormat="1" customHeight="1" spans="6:7">
      <c r="F12787" s="385"/>
      <c r="G12787" s="232"/>
    </row>
    <row r="12788" s="379" customFormat="1" customHeight="1" spans="6:7">
      <c r="F12788" s="385"/>
      <c r="G12788" s="232"/>
    </row>
    <row r="12789" s="379" customFormat="1" customHeight="1" spans="6:7">
      <c r="F12789" s="385"/>
      <c r="G12789" s="232"/>
    </row>
    <row r="12790" s="379" customFormat="1" customHeight="1" spans="6:7">
      <c r="F12790" s="385"/>
      <c r="G12790" s="232"/>
    </row>
    <row r="12791" s="379" customFormat="1" customHeight="1" spans="6:7">
      <c r="F12791" s="385"/>
      <c r="G12791" s="232"/>
    </row>
    <row r="12792" s="379" customFormat="1" customHeight="1" spans="6:7">
      <c r="F12792" s="385"/>
      <c r="G12792" s="232"/>
    </row>
    <row r="12793" s="379" customFormat="1" customHeight="1" spans="6:7">
      <c r="F12793" s="385"/>
      <c r="G12793" s="232"/>
    </row>
    <row r="12794" s="379" customFormat="1" customHeight="1" spans="6:7">
      <c r="F12794" s="385"/>
      <c r="G12794" s="232"/>
    </row>
    <row r="12795" s="379" customFormat="1" customHeight="1" spans="6:7">
      <c r="F12795" s="385"/>
      <c r="G12795" s="232"/>
    </row>
    <row r="12796" s="379" customFormat="1" customHeight="1" spans="6:7">
      <c r="F12796" s="385"/>
      <c r="G12796" s="232"/>
    </row>
    <row r="12797" s="379" customFormat="1" customHeight="1" spans="6:7">
      <c r="F12797" s="385"/>
      <c r="G12797" s="232"/>
    </row>
    <row r="12798" s="379" customFormat="1" customHeight="1" spans="6:7">
      <c r="F12798" s="385"/>
      <c r="G12798" s="232"/>
    </row>
    <row r="12799" s="379" customFormat="1" customHeight="1" spans="6:7">
      <c r="F12799" s="385"/>
      <c r="G12799" s="232"/>
    </row>
    <row r="12800" s="379" customFormat="1" customHeight="1" spans="6:7">
      <c r="F12800" s="385"/>
      <c r="G12800" s="232"/>
    </row>
    <row r="12801" s="379" customFormat="1" customHeight="1" spans="6:7">
      <c r="F12801" s="385"/>
      <c r="G12801" s="232"/>
    </row>
    <row r="12802" s="379" customFormat="1" customHeight="1" spans="6:7">
      <c r="F12802" s="385"/>
      <c r="G12802" s="232"/>
    </row>
    <row r="12803" s="379" customFormat="1" customHeight="1" spans="6:7">
      <c r="F12803" s="385"/>
      <c r="G12803" s="232"/>
    </row>
    <row r="12804" s="379" customFormat="1" customHeight="1" spans="6:7">
      <c r="F12804" s="385"/>
      <c r="G12804" s="232"/>
    </row>
    <row r="12805" s="379" customFormat="1" customHeight="1" spans="6:7">
      <c r="F12805" s="385"/>
      <c r="G12805" s="232"/>
    </row>
    <row r="12806" s="379" customFormat="1" customHeight="1" spans="6:7">
      <c r="F12806" s="385"/>
      <c r="G12806" s="232"/>
    </row>
    <row r="12807" s="379" customFormat="1" customHeight="1" spans="6:7">
      <c r="F12807" s="385"/>
      <c r="G12807" s="232"/>
    </row>
    <row r="12808" s="379" customFormat="1" customHeight="1" spans="6:7">
      <c r="F12808" s="385"/>
      <c r="G12808" s="232"/>
    </row>
    <row r="12809" s="379" customFormat="1" customHeight="1" spans="6:7">
      <c r="F12809" s="385"/>
      <c r="G12809" s="232"/>
    </row>
    <row r="12810" s="379" customFormat="1" customHeight="1" spans="6:7">
      <c r="F12810" s="385"/>
      <c r="G12810" s="232"/>
    </row>
    <row r="12811" s="379" customFormat="1" customHeight="1" spans="6:7">
      <c r="F12811" s="385"/>
      <c r="G12811" s="232"/>
    </row>
    <row r="12812" s="379" customFormat="1" customHeight="1" spans="6:7">
      <c r="F12812" s="385"/>
      <c r="G12812" s="232"/>
    </row>
    <row r="12813" s="379" customFormat="1" customHeight="1" spans="6:7">
      <c r="F12813" s="385"/>
      <c r="G12813" s="232"/>
    </row>
    <row r="12814" s="379" customFormat="1" customHeight="1" spans="6:7">
      <c r="F12814" s="385"/>
      <c r="G12814" s="232"/>
    </row>
    <row r="12815" s="379" customFormat="1" customHeight="1" spans="6:7">
      <c r="F12815" s="385"/>
      <c r="G12815" s="232"/>
    </row>
    <row r="12816" s="379" customFormat="1" customHeight="1" spans="6:7">
      <c r="F12816" s="385"/>
      <c r="G12816" s="232"/>
    </row>
    <row r="12817" s="379" customFormat="1" customHeight="1" spans="6:7">
      <c r="F12817" s="385"/>
      <c r="G12817" s="232"/>
    </row>
    <row r="12818" s="379" customFormat="1" customHeight="1" spans="6:7">
      <c r="F12818" s="385"/>
      <c r="G12818" s="232"/>
    </row>
    <row r="12819" s="379" customFormat="1" customHeight="1" spans="6:7">
      <c r="F12819" s="385"/>
      <c r="G12819" s="232"/>
    </row>
    <row r="12820" s="379" customFormat="1" customHeight="1" spans="6:7">
      <c r="F12820" s="385"/>
      <c r="G12820" s="232"/>
    </row>
    <row r="12821" s="379" customFormat="1" customHeight="1" spans="6:7">
      <c r="F12821" s="385"/>
      <c r="G12821" s="232"/>
    </row>
    <row r="12822" s="379" customFormat="1" customHeight="1" spans="6:7">
      <c r="F12822" s="385"/>
      <c r="G12822" s="232"/>
    </row>
    <row r="12823" s="379" customFormat="1" customHeight="1" spans="6:7">
      <c r="F12823" s="385"/>
      <c r="G12823" s="232"/>
    </row>
    <row r="12824" s="379" customFormat="1" customHeight="1" spans="6:7">
      <c r="F12824" s="385"/>
      <c r="G12824" s="232"/>
    </row>
    <row r="12825" s="379" customFormat="1" customHeight="1" spans="6:7">
      <c r="F12825" s="385"/>
      <c r="G12825" s="232"/>
    </row>
    <row r="12826" s="379" customFormat="1" customHeight="1" spans="6:7">
      <c r="F12826" s="385"/>
      <c r="G12826" s="232"/>
    </row>
    <row r="12827" s="379" customFormat="1" customHeight="1" spans="6:7">
      <c r="F12827" s="385"/>
      <c r="G12827" s="232"/>
    </row>
    <row r="12828" s="379" customFormat="1" customHeight="1" spans="6:7">
      <c r="F12828" s="385"/>
      <c r="G12828" s="232"/>
    </row>
    <row r="12829" s="379" customFormat="1" customHeight="1" spans="6:7">
      <c r="F12829" s="385"/>
      <c r="G12829" s="232"/>
    </row>
    <row r="12830" s="379" customFormat="1" customHeight="1" spans="6:7">
      <c r="F12830" s="385"/>
      <c r="G12830" s="232"/>
    </row>
    <row r="12831" s="379" customFormat="1" customHeight="1" spans="6:7">
      <c r="F12831" s="385"/>
      <c r="G12831" s="232"/>
    </row>
    <row r="12832" s="379" customFormat="1" customHeight="1" spans="6:7">
      <c r="F12832" s="385"/>
      <c r="G12832" s="232"/>
    </row>
    <row r="12833" s="379" customFormat="1" customHeight="1" spans="6:7">
      <c r="F12833" s="385"/>
      <c r="G12833" s="232"/>
    </row>
    <row r="12834" s="379" customFormat="1" customHeight="1" spans="6:7">
      <c r="F12834" s="385"/>
      <c r="G12834" s="232"/>
    </row>
    <row r="12835" s="379" customFormat="1" customHeight="1" spans="6:7">
      <c r="F12835" s="385"/>
      <c r="G12835" s="232"/>
    </row>
    <row r="12836" s="379" customFormat="1" customHeight="1" spans="6:7">
      <c r="F12836" s="385"/>
      <c r="G12836" s="232"/>
    </row>
    <row r="12837" s="379" customFormat="1" customHeight="1" spans="6:7">
      <c r="F12837" s="385"/>
      <c r="G12837" s="232"/>
    </row>
    <row r="12838" s="379" customFormat="1" customHeight="1" spans="6:7">
      <c r="F12838" s="385"/>
      <c r="G12838" s="232"/>
    </row>
    <row r="12839" s="379" customFormat="1" customHeight="1" spans="6:7">
      <c r="F12839" s="385"/>
      <c r="G12839" s="232"/>
    </row>
    <row r="12840" s="379" customFormat="1" customHeight="1" spans="6:7">
      <c r="F12840" s="385"/>
      <c r="G12840" s="232"/>
    </row>
    <row r="12841" s="379" customFormat="1" customHeight="1" spans="6:7">
      <c r="F12841" s="385"/>
      <c r="G12841" s="232"/>
    </row>
    <row r="12842" s="379" customFormat="1" customHeight="1" spans="6:7">
      <c r="F12842" s="385"/>
      <c r="G12842" s="232"/>
    </row>
    <row r="12843" s="379" customFormat="1" customHeight="1" spans="6:7">
      <c r="F12843" s="385"/>
      <c r="G12843" s="232"/>
    </row>
    <row r="12844" s="379" customFormat="1" customHeight="1" spans="6:7">
      <c r="F12844" s="385"/>
      <c r="G12844" s="232"/>
    </row>
    <row r="12845" s="379" customFormat="1" customHeight="1" spans="6:7">
      <c r="F12845" s="385"/>
      <c r="G12845" s="232"/>
    </row>
    <row r="12846" s="379" customFormat="1" customHeight="1" spans="6:7">
      <c r="F12846" s="385"/>
      <c r="G12846" s="232"/>
    </row>
    <row r="12847" s="379" customFormat="1" customHeight="1" spans="6:7">
      <c r="F12847" s="385"/>
      <c r="G12847" s="232"/>
    </row>
    <row r="12848" s="379" customFormat="1" customHeight="1" spans="6:7">
      <c r="F12848" s="385"/>
      <c r="G12848" s="232"/>
    </row>
    <row r="12849" s="379" customFormat="1" customHeight="1" spans="6:7">
      <c r="F12849" s="385"/>
      <c r="G12849" s="232"/>
    </row>
    <row r="12850" s="379" customFormat="1" customHeight="1" spans="6:7">
      <c r="F12850" s="385"/>
      <c r="G12850" s="232"/>
    </row>
    <row r="12851" s="379" customFormat="1" customHeight="1" spans="6:7">
      <c r="F12851" s="385"/>
      <c r="G12851" s="232"/>
    </row>
    <row r="12852" s="379" customFormat="1" customHeight="1" spans="6:7">
      <c r="F12852" s="385"/>
      <c r="G12852" s="232"/>
    </row>
    <row r="12853" s="379" customFormat="1" customHeight="1" spans="6:7">
      <c r="F12853" s="385"/>
      <c r="G12853" s="232"/>
    </row>
    <row r="12854" s="379" customFormat="1" customHeight="1" spans="6:7">
      <c r="F12854" s="385"/>
      <c r="G12854" s="232"/>
    </row>
    <row r="12855" s="379" customFormat="1" customHeight="1" spans="6:7">
      <c r="F12855" s="385"/>
      <c r="G12855" s="232"/>
    </row>
    <row r="12856" s="379" customFormat="1" customHeight="1" spans="6:7">
      <c r="F12856" s="385"/>
      <c r="G12856" s="232"/>
    </row>
    <row r="12857" s="379" customFormat="1" customHeight="1" spans="6:7">
      <c r="F12857" s="385"/>
      <c r="G12857" s="232"/>
    </row>
    <row r="12858" s="379" customFormat="1" customHeight="1" spans="6:7">
      <c r="F12858" s="385"/>
      <c r="G12858" s="232"/>
    </row>
    <row r="12859" s="379" customFormat="1" customHeight="1" spans="6:7">
      <c r="F12859" s="385"/>
      <c r="G12859" s="232"/>
    </row>
    <row r="12860" s="379" customFormat="1" customHeight="1" spans="6:7">
      <c r="F12860" s="385"/>
      <c r="G12860" s="232"/>
    </row>
    <row r="12861" s="379" customFormat="1" customHeight="1" spans="6:7">
      <c r="F12861" s="385"/>
      <c r="G12861" s="232"/>
    </row>
    <row r="12862" s="379" customFormat="1" customHeight="1" spans="6:7">
      <c r="F12862" s="385"/>
      <c r="G12862" s="232"/>
    </row>
    <row r="12863" s="379" customFormat="1" customHeight="1" spans="6:7">
      <c r="F12863" s="385"/>
      <c r="G12863" s="232"/>
    </row>
    <row r="12864" s="379" customFormat="1" customHeight="1" spans="6:7">
      <c r="F12864" s="385"/>
      <c r="G12864" s="232"/>
    </row>
    <row r="12865" s="379" customFormat="1" customHeight="1" spans="6:7">
      <c r="F12865" s="385"/>
      <c r="G12865" s="232"/>
    </row>
    <row r="12866" s="379" customFormat="1" customHeight="1" spans="6:7">
      <c r="F12866" s="385"/>
      <c r="G12866" s="232"/>
    </row>
    <row r="12867" s="379" customFormat="1" customHeight="1" spans="6:7">
      <c r="F12867" s="385"/>
      <c r="G12867" s="232"/>
    </row>
    <row r="12868" s="379" customFormat="1" customHeight="1" spans="6:7">
      <c r="F12868" s="385"/>
      <c r="G12868" s="232"/>
    </row>
    <row r="12869" s="379" customFormat="1" customHeight="1" spans="6:7">
      <c r="F12869" s="385"/>
      <c r="G12869" s="232"/>
    </row>
    <row r="12870" s="379" customFormat="1" customHeight="1" spans="6:7">
      <c r="F12870" s="385"/>
      <c r="G12870" s="232"/>
    </row>
    <row r="12871" s="379" customFormat="1" customHeight="1" spans="6:7">
      <c r="F12871" s="385"/>
      <c r="G12871" s="232"/>
    </row>
    <row r="12872" s="379" customFormat="1" customHeight="1" spans="6:7">
      <c r="F12872" s="385"/>
      <c r="G12872" s="232"/>
    </row>
    <row r="12873" s="379" customFormat="1" customHeight="1" spans="6:7">
      <c r="F12873" s="385"/>
      <c r="G12873" s="232"/>
    </row>
    <row r="12874" s="379" customFormat="1" customHeight="1" spans="6:7">
      <c r="F12874" s="385"/>
      <c r="G12874" s="232"/>
    </row>
    <row r="12875" s="379" customFormat="1" customHeight="1" spans="6:7">
      <c r="F12875" s="385"/>
      <c r="G12875" s="232"/>
    </row>
    <row r="12876" s="379" customFormat="1" customHeight="1" spans="6:7">
      <c r="F12876" s="385"/>
      <c r="G12876" s="232"/>
    </row>
    <row r="12877" s="379" customFormat="1" customHeight="1" spans="6:7">
      <c r="F12877" s="385"/>
      <c r="G12877" s="232"/>
    </row>
    <row r="12878" s="379" customFormat="1" customHeight="1" spans="6:7">
      <c r="F12878" s="385"/>
      <c r="G12878" s="232"/>
    </row>
    <row r="12879" s="379" customFormat="1" customHeight="1" spans="6:7">
      <c r="F12879" s="385"/>
      <c r="G12879" s="232"/>
    </row>
    <row r="12880" s="379" customFormat="1" customHeight="1" spans="6:7">
      <c r="F12880" s="385"/>
      <c r="G12880" s="232"/>
    </row>
    <row r="12881" s="379" customFormat="1" customHeight="1" spans="6:7">
      <c r="F12881" s="385"/>
      <c r="G12881" s="232"/>
    </row>
    <row r="12882" s="379" customFormat="1" customHeight="1" spans="6:7">
      <c r="F12882" s="385"/>
      <c r="G12882" s="232"/>
    </row>
    <row r="12883" s="379" customFormat="1" customHeight="1" spans="6:7">
      <c r="F12883" s="385"/>
      <c r="G12883" s="232"/>
    </row>
    <row r="12884" s="379" customFormat="1" customHeight="1" spans="6:7">
      <c r="F12884" s="385"/>
      <c r="G12884" s="232"/>
    </row>
    <row r="12885" s="379" customFormat="1" customHeight="1" spans="6:7">
      <c r="F12885" s="385"/>
      <c r="G12885" s="232"/>
    </row>
    <row r="12886" s="379" customFormat="1" customHeight="1" spans="6:7">
      <c r="F12886" s="385"/>
      <c r="G12886" s="232"/>
    </row>
    <row r="12887" s="379" customFormat="1" customHeight="1" spans="6:7">
      <c r="F12887" s="385"/>
      <c r="G12887" s="232"/>
    </row>
    <row r="12888" s="379" customFormat="1" customHeight="1" spans="6:7">
      <c r="F12888" s="385"/>
      <c r="G12888" s="232"/>
    </row>
    <row r="12889" s="379" customFormat="1" customHeight="1" spans="6:7">
      <c r="F12889" s="385"/>
      <c r="G12889" s="232"/>
    </row>
    <row r="12890" s="379" customFormat="1" customHeight="1" spans="6:7">
      <c r="F12890" s="385"/>
      <c r="G12890" s="232"/>
    </row>
    <row r="12891" s="379" customFormat="1" customHeight="1" spans="6:7">
      <c r="F12891" s="385"/>
      <c r="G12891" s="232"/>
    </row>
    <row r="12892" s="379" customFormat="1" customHeight="1" spans="6:7">
      <c r="F12892" s="385"/>
      <c r="G12892" s="232"/>
    </row>
    <row r="12893" s="379" customFormat="1" customHeight="1" spans="6:7">
      <c r="F12893" s="385"/>
      <c r="G12893" s="232"/>
    </row>
    <row r="12894" s="379" customFormat="1" customHeight="1" spans="6:7">
      <c r="F12894" s="385"/>
      <c r="G12894" s="232"/>
    </row>
    <row r="12895" s="379" customFormat="1" customHeight="1" spans="6:7">
      <c r="F12895" s="385"/>
      <c r="G12895" s="232"/>
    </row>
    <row r="12896" s="379" customFormat="1" customHeight="1" spans="6:7">
      <c r="F12896" s="385"/>
      <c r="G12896" s="232"/>
    </row>
    <row r="12897" s="379" customFormat="1" customHeight="1" spans="6:7">
      <c r="F12897" s="385"/>
      <c r="G12897" s="232"/>
    </row>
    <row r="12898" s="379" customFormat="1" customHeight="1" spans="6:7">
      <c r="F12898" s="385"/>
      <c r="G12898" s="232"/>
    </row>
    <row r="12899" s="379" customFormat="1" customHeight="1" spans="6:7">
      <c r="F12899" s="385"/>
      <c r="G12899" s="232"/>
    </row>
    <row r="12900" s="379" customFormat="1" customHeight="1" spans="6:7">
      <c r="F12900" s="385"/>
      <c r="G12900" s="232"/>
    </row>
    <row r="12901" s="379" customFormat="1" customHeight="1" spans="6:7">
      <c r="F12901" s="385"/>
      <c r="G12901" s="232"/>
    </row>
    <row r="12902" s="379" customFormat="1" customHeight="1" spans="6:7">
      <c r="F12902" s="385"/>
      <c r="G12902" s="232"/>
    </row>
    <row r="12903" s="379" customFormat="1" customHeight="1" spans="6:7">
      <c r="F12903" s="385"/>
      <c r="G12903" s="232"/>
    </row>
    <row r="12904" s="379" customFormat="1" customHeight="1" spans="6:7">
      <c r="F12904" s="385"/>
      <c r="G12904" s="232"/>
    </row>
    <row r="12905" s="379" customFormat="1" customHeight="1" spans="6:7">
      <c r="F12905" s="385"/>
      <c r="G12905" s="232"/>
    </row>
    <row r="12906" s="379" customFormat="1" customHeight="1" spans="6:7">
      <c r="F12906" s="385"/>
      <c r="G12906" s="232"/>
    </row>
    <row r="12907" s="379" customFormat="1" customHeight="1" spans="6:7">
      <c r="F12907" s="385"/>
      <c r="G12907" s="232"/>
    </row>
    <row r="12908" s="379" customFormat="1" customHeight="1" spans="6:7">
      <c r="F12908" s="385"/>
      <c r="G12908" s="232"/>
    </row>
    <row r="12909" s="379" customFormat="1" customHeight="1" spans="6:7">
      <c r="F12909" s="385"/>
      <c r="G12909" s="232"/>
    </row>
    <row r="12910" s="379" customFormat="1" customHeight="1" spans="6:7">
      <c r="F12910" s="385"/>
      <c r="G12910" s="232"/>
    </row>
    <row r="12911" s="379" customFormat="1" customHeight="1" spans="6:7">
      <c r="F12911" s="385"/>
      <c r="G12911" s="232"/>
    </row>
    <row r="12912" s="379" customFormat="1" customHeight="1" spans="6:7">
      <c r="F12912" s="385"/>
      <c r="G12912" s="232"/>
    </row>
    <row r="12913" s="379" customFormat="1" customHeight="1" spans="6:7">
      <c r="F12913" s="385"/>
      <c r="G12913" s="232"/>
    </row>
    <row r="12914" s="379" customFormat="1" customHeight="1" spans="6:7">
      <c r="F12914" s="385"/>
      <c r="G12914" s="232"/>
    </row>
    <row r="12915" s="379" customFormat="1" customHeight="1" spans="6:7">
      <c r="F12915" s="385"/>
      <c r="G12915" s="232"/>
    </row>
    <row r="12916" s="379" customFormat="1" customHeight="1" spans="6:7">
      <c r="F12916" s="385"/>
      <c r="G12916" s="232"/>
    </row>
    <row r="12917" s="379" customFormat="1" customHeight="1" spans="6:7">
      <c r="F12917" s="385"/>
      <c r="G12917" s="232"/>
    </row>
    <row r="12918" s="379" customFormat="1" customHeight="1" spans="6:7">
      <c r="F12918" s="385"/>
      <c r="G12918" s="232"/>
    </row>
    <row r="12919" s="379" customFormat="1" customHeight="1" spans="6:7">
      <c r="F12919" s="385"/>
      <c r="G12919" s="232"/>
    </row>
    <row r="12920" s="379" customFormat="1" customHeight="1" spans="6:7">
      <c r="F12920" s="385"/>
      <c r="G12920" s="232"/>
    </row>
    <row r="12921" s="379" customFormat="1" customHeight="1" spans="6:7">
      <c r="F12921" s="385"/>
      <c r="G12921" s="232"/>
    </row>
    <row r="12922" s="379" customFormat="1" customHeight="1" spans="6:7">
      <c r="F12922" s="385"/>
      <c r="G12922" s="232"/>
    </row>
    <row r="12923" s="379" customFormat="1" customHeight="1" spans="6:7">
      <c r="F12923" s="385"/>
      <c r="G12923" s="232"/>
    </row>
    <row r="12924" s="379" customFormat="1" customHeight="1" spans="6:7">
      <c r="F12924" s="385"/>
      <c r="G12924" s="232"/>
    </row>
    <row r="12925" s="379" customFormat="1" customHeight="1" spans="6:7">
      <c r="F12925" s="385"/>
      <c r="G12925" s="232"/>
    </row>
    <row r="12926" s="379" customFormat="1" customHeight="1" spans="6:7">
      <c r="F12926" s="385"/>
      <c r="G12926" s="232"/>
    </row>
    <row r="12927" s="379" customFormat="1" customHeight="1" spans="6:7">
      <c r="F12927" s="385"/>
      <c r="G12927" s="232"/>
    </row>
    <row r="12928" s="379" customFormat="1" customHeight="1" spans="6:7">
      <c r="F12928" s="385"/>
      <c r="G12928" s="232"/>
    </row>
    <row r="12929" s="379" customFormat="1" customHeight="1" spans="6:7">
      <c r="F12929" s="385"/>
      <c r="G12929" s="232"/>
    </row>
    <row r="12930" s="379" customFormat="1" customHeight="1" spans="6:7">
      <c r="F12930" s="385"/>
      <c r="G12930" s="232"/>
    </row>
    <row r="12931" s="379" customFormat="1" customHeight="1" spans="6:7">
      <c r="F12931" s="385"/>
      <c r="G12931" s="232"/>
    </row>
    <row r="12932" s="379" customFormat="1" customHeight="1" spans="6:7">
      <c r="F12932" s="385"/>
      <c r="G12932" s="232"/>
    </row>
    <row r="12933" s="379" customFormat="1" customHeight="1" spans="6:7">
      <c r="F12933" s="385"/>
      <c r="G12933" s="232"/>
    </row>
    <row r="12934" s="379" customFormat="1" customHeight="1" spans="6:7">
      <c r="F12934" s="385"/>
      <c r="G12934" s="232"/>
    </row>
    <row r="12935" s="379" customFormat="1" customHeight="1" spans="6:7">
      <c r="F12935" s="385"/>
      <c r="G12935" s="232"/>
    </row>
    <row r="12936" s="379" customFormat="1" customHeight="1" spans="6:7">
      <c r="F12936" s="385"/>
      <c r="G12936" s="232"/>
    </row>
    <row r="12937" s="379" customFormat="1" customHeight="1" spans="6:7">
      <c r="F12937" s="385"/>
      <c r="G12937" s="232"/>
    </row>
    <row r="12938" s="379" customFormat="1" customHeight="1" spans="6:7">
      <c r="F12938" s="385"/>
      <c r="G12938" s="232"/>
    </row>
    <row r="12939" s="379" customFormat="1" customHeight="1" spans="6:7">
      <c r="F12939" s="385"/>
      <c r="G12939" s="232"/>
    </row>
    <row r="12940" s="379" customFormat="1" customHeight="1" spans="6:7">
      <c r="F12940" s="385"/>
      <c r="G12940" s="232"/>
    </row>
    <row r="12941" s="379" customFormat="1" customHeight="1" spans="6:7">
      <c r="F12941" s="385"/>
      <c r="G12941" s="232"/>
    </row>
    <row r="12942" s="379" customFormat="1" customHeight="1" spans="6:7">
      <c r="F12942" s="385"/>
      <c r="G12942" s="232"/>
    </row>
    <row r="12943" s="379" customFormat="1" customHeight="1" spans="6:7">
      <c r="F12943" s="385"/>
      <c r="G12943" s="232"/>
    </row>
    <row r="12944" s="379" customFormat="1" customHeight="1" spans="6:7">
      <c r="F12944" s="385"/>
      <c r="G12944" s="232"/>
    </row>
    <row r="12945" s="379" customFormat="1" customHeight="1" spans="6:7">
      <c r="F12945" s="385"/>
      <c r="G12945" s="232"/>
    </row>
    <row r="12946" s="379" customFormat="1" customHeight="1" spans="6:7">
      <c r="F12946" s="385"/>
      <c r="G12946" s="232"/>
    </row>
    <row r="12947" s="379" customFormat="1" customHeight="1" spans="6:7">
      <c r="F12947" s="385"/>
      <c r="G12947" s="232"/>
    </row>
    <row r="12948" s="379" customFormat="1" customHeight="1" spans="6:7">
      <c r="F12948" s="385"/>
      <c r="G12948" s="232"/>
    </row>
    <row r="12949" s="379" customFormat="1" customHeight="1" spans="6:7">
      <c r="F12949" s="385"/>
      <c r="G12949" s="232"/>
    </row>
    <row r="12950" s="379" customFormat="1" customHeight="1" spans="6:7">
      <c r="F12950" s="385"/>
      <c r="G12950" s="232"/>
    </row>
    <row r="12951" s="379" customFormat="1" customHeight="1" spans="6:7">
      <c r="F12951" s="385"/>
      <c r="G12951" s="232"/>
    </row>
    <row r="12952" s="379" customFormat="1" customHeight="1" spans="6:7">
      <c r="F12952" s="385"/>
      <c r="G12952" s="232"/>
    </row>
    <row r="12953" s="379" customFormat="1" customHeight="1" spans="6:7">
      <c r="F12953" s="385"/>
      <c r="G12953" s="232"/>
    </row>
    <row r="12954" s="379" customFormat="1" customHeight="1" spans="6:7">
      <c r="F12954" s="385"/>
      <c r="G12954" s="232"/>
    </row>
    <row r="12955" s="379" customFormat="1" customHeight="1" spans="6:7">
      <c r="F12955" s="385"/>
      <c r="G12955" s="232"/>
    </row>
    <row r="12956" s="379" customFormat="1" customHeight="1" spans="6:7">
      <c r="F12956" s="385"/>
      <c r="G12956" s="232"/>
    </row>
    <row r="12957" s="379" customFormat="1" customHeight="1" spans="6:7">
      <c r="F12957" s="385"/>
      <c r="G12957" s="232"/>
    </row>
    <row r="12958" s="379" customFormat="1" customHeight="1" spans="6:7">
      <c r="F12958" s="385"/>
      <c r="G12958" s="232"/>
    </row>
    <row r="12959" s="379" customFormat="1" customHeight="1" spans="6:7">
      <c r="F12959" s="385"/>
      <c r="G12959" s="232"/>
    </row>
    <row r="12960" s="379" customFormat="1" customHeight="1" spans="6:7">
      <c r="F12960" s="385"/>
      <c r="G12960" s="232"/>
    </row>
    <row r="12961" s="379" customFormat="1" customHeight="1" spans="6:7">
      <c r="F12961" s="385"/>
      <c r="G12961" s="232"/>
    </row>
    <row r="12962" s="379" customFormat="1" customHeight="1" spans="6:7">
      <c r="F12962" s="385"/>
      <c r="G12962" s="232"/>
    </row>
    <row r="12963" s="379" customFormat="1" customHeight="1" spans="6:7">
      <c r="F12963" s="385"/>
      <c r="G12963" s="232"/>
    </row>
    <row r="12964" s="379" customFormat="1" customHeight="1" spans="6:7">
      <c r="F12964" s="385"/>
      <c r="G12964" s="232"/>
    </row>
    <row r="12965" s="379" customFormat="1" customHeight="1" spans="6:7">
      <c r="F12965" s="385"/>
      <c r="G12965" s="232"/>
    </row>
    <row r="12966" s="379" customFormat="1" customHeight="1" spans="6:7">
      <c r="F12966" s="385"/>
      <c r="G12966" s="232"/>
    </row>
    <row r="12967" s="379" customFormat="1" customHeight="1" spans="6:7">
      <c r="F12967" s="385"/>
      <c r="G12967" s="232"/>
    </row>
    <row r="12968" s="379" customFormat="1" customHeight="1" spans="6:7">
      <c r="F12968" s="385"/>
      <c r="G12968" s="232"/>
    </row>
    <row r="12969" s="379" customFormat="1" customHeight="1" spans="6:7">
      <c r="F12969" s="385"/>
      <c r="G12969" s="232"/>
    </row>
    <row r="12970" s="379" customFormat="1" customHeight="1" spans="6:7">
      <c r="F12970" s="385"/>
      <c r="G12970" s="232"/>
    </row>
    <row r="12971" s="379" customFormat="1" customHeight="1" spans="6:7">
      <c r="F12971" s="385"/>
      <c r="G12971" s="232"/>
    </row>
    <row r="12972" s="379" customFormat="1" customHeight="1" spans="6:7">
      <c r="F12972" s="385"/>
      <c r="G12972" s="232"/>
    </row>
    <row r="12973" s="379" customFormat="1" customHeight="1" spans="6:7">
      <c r="F12973" s="385"/>
      <c r="G12973" s="232"/>
    </row>
    <row r="12974" s="379" customFormat="1" customHeight="1" spans="6:7">
      <c r="F12974" s="385"/>
      <c r="G12974" s="232"/>
    </row>
    <row r="12975" s="379" customFormat="1" customHeight="1" spans="6:7">
      <c r="F12975" s="385"/>
      <c r="G12975" s="232"/>
    </row>
    <row r="12976" s="379" customFormat="1" customHeight="1" spans="6:7">
      <c r="F12976" s="385"/>
      <c r="G12976" s="232"/>
    </row>
    <row r="12977" s="379" customFormat="1" customHeight="1" spans="6:7">
      <c r="F12977" s="385"/>
      <c r="G12977" s="232"/>
    </row>
    <row r="12978" s="379" customFormat="1" customHeight="1" spans="6:7">
      <c r="F12978" s="385"/>
      <c r="G12978" s="232"/>
    </row>
    <row r="12979" s="379" customFormat="1" customHeight="1" spans="6:7">
      <c r="F12979" s="385"/>
      <c r="G12979" s="232"/>
    </row>
    <row r="12980" s="379" customFormat="1" customHeight="1" spans="6:7">
      <c r="F12980" s="385"/>
      <c r="G12980" s="232"/>
    </row>
    <row r="12981" s="379" customFormat="1" customHeight="1" spans="6:7">
      <c r="F12981" s="385"/>
      <c r="G12981" s="232"/>
    </row>
    <row r="12982" s="379" customFormat="1" customHeight="1" spans="6:7">
      <c r="F12982" s="385"/>
      <c r="G12982" s="232"/>
    </row>
    <row r="12983" s="379" customFormat="1" customHeight="1" spans="6:7">
      <c r="F12983" s="385"/>
      <c r="G12983" s="232"/>
    </row>
    <row r="12984" s="379" customFormat="1" customHeight="1" spans="6:7">
      <c r="F12984" s="385"/>
      <c r="G12984" s="232"/>
    </row>
    <row r="12985" s="379" customFormat="1" customHeight="1" spans="6:7">
      <c r="F12985" s="385"/>
      <c r="G12985" s="232"/>
    </row>
    <row r="12986" s="379" customFormat="1" customHeight="1" spans="6:7">
      <c r="F12986" s="385"/>
      <c r="G12986" s="232"/>
    </row>
    <row r="12987" s="379" customFormat="1" customHeight="1" spans="6:7">
      <c r="F12987" s="385"/>
      <c r="G12987" s="232"/>
    </row>
    <row r="12988" s="379" customFormat="1" customHeight="1" spans="6:7">
      <c r="F12988" s="385"/>
      <c r="G12988" s="232"/>
    </row>
    <row r="12989" s="379" customFormat="1" customHeight="1" spans="6:7">
      <c r="F12989" s="385"/>
      <c r="G12989" s="232"/>
    </row>
    <row r="12990" s="379" customFormat="1" customHeight="1" spans="6:7">
      <c r="F12990" s="385"/>
      <c r="G12990" s="232"/>
    </row>
    <row r="12991" s="379" customFormat="1" customHeight="1" spans="6:7">
      <c r="F12991" s="385"/>
      <c r="G12991" s="232"/>
    </row>
    <row r="12992" s="379" customFormat="1" customHeight="1" spans="6:7">
      <c r="F12992" s="385"/>
      <c r="G12992" s="232"/>
    </row>
    <row r="12993" s="379" customFormat="1" customHeight="1" spans="6:7">
      <c r="F12993" s="385"/>
      <c r="G12993" s="232"/>
    </row>
    <row r="12994" s="379" customFormat="1" customHeight="1" spans="6:7">
      <c r="F12994" s="385"/>
      <c r="G12994" s="232"/>
    </row>
    <row r="12995" s="379" customFormat="1" customHeight="1" spans="6:7">
      <c r="F12995" s="385"/>
      <c r="G12995" s="232"/>
    </row>
    <row r="12996" s="379" customFormat="1" customHeight="1" spans="6:7">
      <c r="F12996" s="385"/>
      <c r="G12996" s="232"/>
    </row>
    <row r="12997" s="379" customFormat="1" customHeight="1" spans="6:7">
      <c r="F12997" s="385"/>
      <c r="G12997" s="232"/>
    </row>
    <row r="12998" s="379" customFormat="1" customHeight="1" spans="6:7">
      <c r="F12998" s="385"/>
      <c r="G12998" s="232"/>
    </row>
    <row r="12999" s="379" customFormat="1" customHeight="1" spans="6:7">
      <c r="F12999" s="385"/>
      <c r="G12999" s="232"/>
    </row>
    <row r="13000" s="379" customFormat="1" customHeight="1" spans="6:7">
      <c r="F13000" s="385"/>
      <c r="G13000" s="232"/>
    </row>
    <row r="13001" s="379" customFormat="1" customHeight="1" spans="6:7">
      <c r="F13001" s="385"/>
      <c r="G13001" s="232"/>
    </row>
    <row r="13002" s="379" customFormat="1" customHeight="1" spans="6:7">
      <c r="F13002" s="385"/>
      <c r="G13002" s="232"/>
    </row>
    <row r="13003" s="379" customFormat="1" customHeight="1" spans="6:7">
      <c r="F13003" s="385"/>
      <c r="G13003" s="232"/>
    </row>
    <row r="13004" s="379" customFormat="1" customHeight="1" spans="6:7">
      <c r="F13004" s="385"/>
      <c r="G13004" s="232"/>
    </row>
    <row r="13005" s="379" customFormat="1" customHeight="1" spans="6:7">
      <c r="F13005" s="385"/>
      <c r="G13005" s="232"/>
    </row>
    <row r="13006" s="379" customFormat="1" customHeight="1" spans="6:7">
      <c r="F13006" s="385"/>
      <c r="G13006" s="232"/>
    </row>
    <row r="13007" s="379" customFormat="1" customHeight="1" spans="6:7">
      <c r="F13007" s="385"/>
      <c r="G13007" s="232"/>
    </row>
    <row r="13008" s="379" customFormat="1" customHeight="1" spans="6:7">
      <c r="F13008" s="385"/>
      <c r="G13008" s="232"/>
    </row>
    <row r="13009" s="379" customFormat="1" customHeight="1" spans="6:7">
      <c r="F13009" s="385"/>
      <c r="G13009" s="232"/>
    </row>
    <row r="13010" s="379" customFormat="1" customHeight="1" spans="6:7">
      <c r="F13010" s="385"/>
      <c r="G13010" s="232"/>
    </row>
    <row r="13011" s="379" customFormat="1" customHeight="1" spans="6:7">
      <c r="F13011" s="385"/>
      <c r="G13011" s="232"/>
    </row>
    <row r="13012" s="379" customFormat="1" customHeight="1" spans="6:7">
      <c r="F13012" s="385"/>
      <c r="G13012" s="232"/>
    </row>
    <row r="13013" s="379" customFormat="1" customHeight="1" spans="6:7">
      <c r="F13013" s="385"/>
      <c r="G13013" s="232"/>
    </row>
    <row r="13014" s="379" customFormat="1" customHeight="1" spans="6:7">
      <c r="F13014" s="385"/>
      <c r="G13014" s="232"/>
    </row>
    <row r="13015" s="379" customFormat="1" customHeight="1" spans="6:7">
      <c r="F13015" s="385"/>
      <c r="G13015" s="232"/>
    </row>
    <row r="13016" s="379" customFormat="1" customHeight="1" spans="6:7">
      <c r="F13016" s="385"/>
      <c r="G13016" s="232"/>
    </row>
    <row r="13017" s="379" customFormat="1" customHeight="1" spans="6:7">
      <c r="F13017" s="385"/>
      <c r="G13017" s="232"/>
    </row>
    <row r="13018" s="379" customFormat="1" customHeight="1" spans="6:7">
      <c r="F13018" s="385"/>
      <c r="G13018" s="232"/>
    </row>
    <row r="13019" s="379" customFormat="1" customHeight="1" spans="6:7">
      <c r="F13019" s="385"/>
      <c r="G13019" s="232"/>
    </row>
    <row r="13020" s="379" customFormat="1" customHeight="1" spans="6:7">
      <c r="F13020" s="385"/>
      <c r="G13020" s="232"/>
    </row>
    <row r="13021" s="379" customFormat="1" customHeight="1" spans="6:7">
      <c r="F13021" s="385"/>
      <c r="G13021" s="232"/>
    </row>
    <row r="13022" s="379" customFormat="1" customHeight="1" spans="6:7">
      <c r="F13022" s="385"/>
      <c r="G13022" s="232"/>
    </row>
    <row r="13023" s="379" customFormat="1" customHeight="1" spans="6:7">
      <c r="F13023" s="385"/>
      <c r="G13023" s="232"/>
    </row>
    <row r="13024" s="379" customFormat="1" customHeight="1" spans="6:7">
      <c r="F13024" s="385"/>
      <c r="G13024" s="232"/>
    </row>
    <row r="13025" s="379" customFormat="1" customHeight="1" spans="6:7">
      <c r="F13025" s="385"/>
      <c r="G13025" s="232"/>
    </row>
    <row r="13026" s="379" customFormat="1" customHeight="1" spans="6:7">
      <c r="F13026" s="385"/>
      <c r="G13026" s="232"/>
    </row>
    <row r="13027" s="379" customFormat="1" customHeight="1" spans="6:7">
      <c r="F13027" s="385"/>
      <c r="G13027" s="232"/>
    </row>
    <row r="13028" s="379" customFormat="1" customHeight="1" spans="6:7">
      <c r="F13028" s="385"/>
      <c r="G13028" s="232"/>
    </row>
    <row r="13029" s="379" customFormat="1" customHeight="1" spans="6:7">
      <c r="F13029" s="385"/>
      <c r="G13029" s="232"/>
    </row>
    <row r="13030" s="379" customFormat="1" customHeight="1" spans="6:7">
      <c r="F13030" s="385"/>
      <c r="G13030" s="232"/>
    </row>
    <row r="13031" s="379" customFormat="1" customHeight="1" spans="6:7">
      <c r="F13031" s="385"/>
      <c r="G13031" s="232"/>
    </row>
    <row r="13032" s="379" customFormat="1" customHeight="1" spans="6:7">
      <c r="F13032" s="385"/>
      <c r="G13032" s="232"/>
    </row>
    <row r="13033" s="379" customFormat="1" customHeight="1" spans="6:7">
      <c r="F13033" s="385"/>
      <c r="G13033" s="232"/>
    </row>
    <row r="13034" s="379" customFormat="1" customHeight="1" spans="6:7">
      <c r="F13034" s="385"/>
      <c r="G13034" s="232"/>
    </row>
    <row r="13035" s="379" customFormat="1" customHeight="1" spans="6:7">
      <c r="F13035" s="385"/>
      <c r="G13035" s="232"/>
    </row>
    <row r="13036" s="379" customFormat="1" customHeight="1" spans="6:7">
      <c r="F13036" s="385"/>
      <c r="G13036" s="232"/>
    </row>
    <row r="13037" s="379" customFormat="1" customHeight="1" spans="6:7">
      <c r="F13037" s="385"/>
      <c r="G13037" s="232"/>
    </row>
    <row r="13038" s="379" customFormat="1" customHeight="1" spans="6:7">
      <c r="F13038" s="385"/>
      <c r="G13038" s="232"/>
    </row>
    <row r="13039" s="379" customFormat="1" customHeight="1" spans="6:7">
      <c r="F13039" s="385"/>
      <c r="G13039" s="232"/>
    </row>
    <row r="13040" s="379" customFormat="1" customHeight="1" spans="6:7">
      <c r="F13040" s="385"/>
      <c r="G13040" s="232"/>
    </row>
    <row r="13041" s="379" customFormat="1" customHeight="1" spans="6:7">
      <c r="F13041" s="385"/>
      <c r="G13041" s="232"/>
    </row>
    <row r="13042" s="379" customFormat="1" customHeight="1" spans="6:7">
      <c r="F13042" s="385"/>
      <c r="G13042" s="232"/>
    </row>
    <row r="13043" s="379" customFormat="1" customHeight="1" spans="6:7">
      <c r="F13043" s="385"/>
      <c r="G13043" s="232"/>
    </row>
    <row r="13044" s="379" customFormat="1" customHeight="1" spans="6:7">
      <c r="F13044" s="385"/>
      <c r="G13044" s="232"/>
    </row>
    <row r="13045" s="379" customFormat="1" customHeight="1" spans="6:7">
      <c r="F13045" s="385"/>
      <c r="G13045" s="232"/>
    </row>
    <row r="13046" s="379" customFormat="1" customHeight="1" spans="6:7">
      <c r="F13046" s="385"/>
      <c r="G13046" s="232"/>
    </row>
    <row r="13047" s="379" customFormat="1" customHeight="1" spans="6:7">
      <c r="F13047" s="385"/>
      <c r="G13047" s="232"/>
    </row>
    <row r="13048" s="379" customFormat="1" customHeight="1" spans="6:7">
      <c r="F13048" s="385"/>
      <c r="G13048" s="232"/>
    </row>
    <row r="13049" s="379" customFormat="1" customHeight="1" spans="6:7">
      <c r="F13049" s="385"/>
      <c r="G13049" s="232"/>
    </row>
    <row r="13050" s="379" customFormat="1" customHeight="1" spans="6:7">
      <c r="F13050" s="385"/>
      <c r="G13050" s="232"/>
    </row>
    <row r="13051" s="379" customFormat="1" customHeight="1" spans="6:7">
      <c r="F13051" s="385"/>
      <c r="G13051" s="232"/>
    </row>
    <row r="13052" s="379" customFormat="1" customHeight="1" spans="6:7">
      <c r="F13052" s="385"/>
      <c r="G13052" s="232"/>
    </row>
    <row r="13053" s="379" customFormat="1" customHeight="1" spans="6:7">
      <c r="F13053" s="385"/>
      <c r="G13053" s="232"/>
    </row>
    <row r="13054" s="379" customFormat="1" customHeight="1" spans="6:7">
      <c r="F13054" s="385"/>
      <c r="G13054" s="232"/>
    </row>
    <row r="13055" s="379" customFormat="1" customHeight="1" spans="6:7">
      <c r="F13055" s="385"/>
      <c r="G13055" s="232"/>
    </row>
    <row r="13056" s="379" customFormat="1" customHeight="1" spans="6:7">
      <c r="F13056" s="385"/>
      <c r="G13056" s="232"/>
    </row>
    <row r="13057" s="379" customFormat="1" customHeight="1" spans="6:7">
      <c r="F13057" s="385"/>
      <c r="G13057" s="232"/>
    </row>
    <row r="13058" s="379" customFormat="1" customHeight="1" spans="6:7">
      <c r="F13058" s="385"/>
      <c r="G13058" s="232"/>
    </row>
    <row r="13059" s="379" customFormat="1" customHeight="1" spans="6:7">
      <c r="F13059" s="385"/>
      <c r="G13059" s="232"/>
    </row>
    <row r="13060" s="379" customFormat="1" customHeight="1" spans="6:7">
      <c r="F13060" s="385"/>
      <c r="G13060" s="232"/>
    </row>
    <row r="13061" s="379" customFormat="1" customHeight="1" spans="6:7">
      <c r="F13061" s="385"/>
      <c r="G13061" s="232"/>
    </row>
    <row r="13062" s="379" customFormat="1" customHeight="1" spans="6:7">
      <c r="F13062" s="385"/>
      <c r="G13062" s="232"/>
    </row>
    <row r="13063" s="379" customFormat="1" customHeight="1" spans="6:7">
      <c r="F13063" s="385"/>
      <c r="G13063" s="232"/>
    </row>
    <row r="13064" s="379" customFormat="1" customHeight="1" spans="6:7">
      <c r="F13064" s="385"/>
      <c r="G13064" s="232"/>
    </row>
    <row r="13065" s="379" customFormat="1" customHeight="1" spans="6:7">
      <c r="F13065" s="385"/>
      <c r="G13065" s="232"/>
    </row>
    <row r="13066" s="379" customFormat="1" customHeight="1" spans="6:7">
      <c r="F13066" s="385"/>
      <c r="G13066" s="232"/>
    </row>
    <row r="13067" s="379" customFormat="1" customHeight="1" spans="6:7">
      <c r="F13067" s="385"/>
      <c r="G13067" s="232"/>
    </row>
    <row r="13068" s="379" customFormat="1" customHeight="1" spans="6:7">
      <c r="F13068" s="385"/>
      <c r="G13068" s="232"/>
    </row>
    <row r="13069" s="379" customFormat="1" customHeight="1" spans="6:7">
      <c r="F13069" s="385"/>
      <c r="G13069" s="232"/>
    </row>
    <row r="13070" s="379" customFormat="1" customHeight="1" spans="6:7">
      <c r="F13070" s="385"/>
      <c r="G13070" s="232"/>
    </row>
    <row r="13071" s="379" customFormat="1" customHeight="1" spans="6:7">
      <c r="F13071" s="385"/>
      <c r="G13071" s="232"/>
    </row>
    <row r="13072" s="379" customFormat="1" customHeight="1" spans="6:7">
      <c r="F13072" s="385"/>
      <c r="G13072" s="232"/>
    </row>
    <row r="13073" s="379" customFormat="1" customHeight="1" spans="6:7">
      <c r="F13073" s="385"/>
      <c r="G13073" s="232"/>
    </row>
    <row r="13074" s="379" customFormat="1" customHeight="1" spans="6:7">
      <c r="F13074" s="385"/>
      <c r="G13074" s="232"/>
    </row>
    <row r="13075" s="379" customFormat="1" customHeight="1" spans="6:7">
      <c r="F13075" s="385"/>
      <c r="G13075" s="232"/>
    </row>
    <row r="13076" s="379" customFormat="1" customHeight="1" spans="6:7">
      <c r="F13076" s="385"/>
      <c r="G13076" s="232"/>
    </row>
    <row r="13077" s="379" customFormat="1" customHeight="1" spans="6:7">
      <c r="F13077" s="385"/>
      <c r="G13077" s="232"/>
    </row>
    <row r="13078" s="379" customFormat="1" customHeight="1" spans="6:7">
      <c r="F13078" s="385"/>
      <c r="G13078" s="232"/>
    </row>
    <row r="13079" s="379" customFormat="1" customHeight="1" spans="6:7">
      <c r="F13079" s="385"/>
      <c r="G13079" s="232"/>
    </row>
    <row r="13080" s="379" customFormat="1" customHeight="1" spans="6:7">
      <c r="F13080" s="385"/>
      <c r="G13080" s="232"/>
    </row>
    <row r="13081" s="379" customFormat="1" customHeight="1" spans="6:7">
      <c r="F13081" s="385"/>
      <c r="G13081" s="232"/>
    </row>
    <row r="13082" s="379" customFormat="1" customHeight="1" spans="6:7">
      <c r="F13082" s="385"/>
      <c r="G13082" s="232"/>
    </row>
    <row r="13083" s="379" customFormat="1" customHeight="1" spans="6:7">
      <c r="F13083" s="385"/>
      <c r="G13083" s="232"/>
    </row>
    <row r="13084" s="379" customFormat="1" customHeight="1" spans="6:7">
      <c r="F13084" s="385"/>
      <c r="G13084" s="232"/>
    </row>
    <row r="13085" s="379" customFormat="1" customHeight="1" spans="6:7">
      <c r="F13085" s="385"/>
      <c r="G13085" s="232"/>
    </row>
    <row r="13086" s="379" customFormat="1" customHeight="1" spans="6:7">
      <c r="F13086" s="385"/>
      <c r="G13086" s="232"/>
    </row>
    <row r="13087" s="379" customFormat="1" customHeight="1" spans="6:7">
      <c r="F13087" s="385"/>
      <c r="G13087" s="232"/>
    </row>
    <row r="13088" s="379" customFormat="1" customHeight="1" spans="6:7">
      <c r="F13088" s="385"/>
      <c r="G13088" s="232"/>
    </row>
    <row r="13089" s="379" customFormat="1" customHeight="1" spans="6:7">
      <c r="F13089" s="385"/>
      <c r="G13089" s="232"/>
    </row>
    <row r="13090" s="379" customFormat="1" customHeight="1" spans="6:7">
      <c r="F13090" s="385"/>
      <c r="G13090" s="232"/>
    </row>
    <row r="13091" s="379" customFormat="1" customHeight="1" spans="6:7">
      <c r="F13091" s="385"/>
      <c r="G13091" s="232"/>
    </row>
    <row r="13092" s="379" customFormat="1" customHeight="1" spans="6:7">
      <c r="F13092" s="385"/>
      <c r="G13092" s="232"/>
    </row>
    <row r="13093" s="379" customFormat="1" customHeight="1" spans="6:7">
      <c r="F13093" s="385"/>
      <c r="G13093" s="232"/>
    </row>
    <row r="13094" s="379" customFormat="1" customHeight="1" spans="6:7">
      <c r="F13094" s="385"/>
      <c r="G13094" s="232"/>
    </row>
    <row r="13095" s="379" customFormat="1" customHeight="1" spans="6:7">
      <c r="F13095" s="385"/>
      <c r="G13095" s="232"/>
    </row>
    <row r="13096" s="379" customFormat="1" customHeight="1" spans="6:7">
      <c r="F13096" s="385"/>
      <c r="G13096" s="232"/>
    </row>
    <row r="13097" s="379" customFormat="1" customHeight="1" spans="6:7">
      <c r="F13097" s="385"/>
      <c r="G13097" s="232"/>
    </row>
    <row r="13098" s="379" customFormat="1" customHeight="1" spans="6:7">
      <c r="F13098" s="385"/>
      <c r="G13098" s="232"/>
    </row>
    <row r="13099" s="379" customFormat="1" customHeight="1" spans="6:7">
      <c r="F13099" s="385"/>
      <c r="G13099" s="232"/>
    </row>
    <row r="13100" s="379" customFormat="1" customHeight="1" spans="6:7">
      <c r="F13100" s="385"/>
      <c r="G13100" s="232"/>
    </row>
    <row r="13101" s="379" customFormat="1" customHeight="1" spans="6:7">
      <c r="F13101" s="385"/>
      <c r="G13101" s="232"/>
    </row>
    <row r="13102" s="379" customFormat="1" customHeight="1" spans="6:7">
      <c r="F13102" s="385"/>
      <c r="G13102" s="232"/>
    </row>
    <row r="13103" s="379" customFormat="1" customHeight="1" spans="6:7">
      <c r="F13103" s="385"/>
      <c r="G13103" s="232"/>
    </row>
    <row r="13104" s="379" customFormat="1" customHeight="1" spans="6:7">
      <c r="F13104" s="385"/>
      <c r="G13104" s="232"/>
    </row>
    <row r="13105" s="379" customFormat="1" customHeight="1" spans="6:7">
      <c r="F13105" s="385"/>
      <c r="G13105" s="232"/>
    </row>
    <row r="13106" s="379" customFormat="1" customHeight="1" spans="6:7">
      <c r="F13106" s="385"/>
      <c r="G13106" s="232"/>
    </row>
    <row r="13107" s="379" customFormat="1" customHeight="1" spans="6:7">
      <c r="F13107" s="385"/>
      <c r="G13107" s="232"/>
    </row>
    <row r="13108" s="379" customFormat="1" customHeight="1" spans="6:7">
      <c r="F13108" s="385"/>
      <c r="G13108" s="232"/>
    </row>
    <row r="13109" s="379" customFormat="1" customHeight="1" spans="6:7">
      <c r="F13109" s="385"/>
      <c r="G13109" s="232"/>
    </row>
    <row r="13110" s="379" customFormat="1" customHeight="1" spans="6:7">
      <c r="F13110" s="385"/>
      <c r="G13110" s="232"/>
    </row>
    <row r="13111" s="379" customFormat="1" customHeight="1" spans="6:7">
      <c r="F13111" s="385"/>
      <c r="G13111" s="232"/>
    </row>
    <row r="13112" s="379" customFormat="1" customHeight="1" spans="6:7">
      <c r="F13112" s="385"/>
      <c r="G13112" s="232"/>
    </row>
    <row r="13113" s="379" customFormat="1" customHeight="1" spans="6:7">
      <c r="F13113" s="385"/>
      <c r="G13113" s="232"/>
    </row>
    <row r="13114" s="379" customFormat="1" customHeight="1" spans="6:7">
      <c r="F13114" s="385"/>
      <c r="G13114" s="232"/>
    </row>
    <row r="13115" s="379" customFormat="1" customHeight="1" spans="6:7">
      <c r="F13115" s="385"/>
      <c r="G13115" s="232"/>
    </row>
    <row r="13116" s="379" customFormat="1" customHeight="1" spans="6:7">
      <c r="F13116" s="385"/>
      <c r="G13116" s="232"/>
    </row>
    <row r="13117" s="379" customFormat="1" customHeight="1" spans="6:7">
      <c r="F13117" s="385"/>
      <c r="G13117" s="232"/>
    </row>
    <row r="13118" s="379" customFormat="1" customHeight="1" spans="6:7">
      <c r="F13118" s="385"/>
      <c r="G13118" s="232"/>
    </row>
    <row r="13119" s="379" customFormat="1" customHeight="1" spans="6:7">
      <c r="F13119" s="385"/>
      <c r="G13119" s="232"/>
    </row>
    <row r="13120" s="379" customFormat="1" customHeight="1" spans="6:7">
      <c r="F13120" s="385"/>
      <c r="G13120" s="232"/>
    </row>
    <row r="13121" s="379" customFormat="1" customHeight="1" spans="6:7">
      <c r="F13121" s="385"/>
      <c r="G13121" s="232"/>
    </row>
    <row r="13122" s="379" customFormat="1" customHeight="1" spans="6:7">
      <c r="F13122" s="385"/>
      <c r="G13122" s="232"/>
    </row>
    <row r="13123" s="379" customFormat="1" customHeight="1" spans="6:7">
      <c r="F13123" s="385"/>
      <c r="G13123" s="232"/>
    </row>
    <row r="13124" s="379" customFormat="1" customHeight="1" spans="6:7">
      <c r="F13124" s="385"/>
      <c r="G13124" s="232"/>
    </row>
    <row r="13125" s="379" customFormat="1" customHeight="1" spans="6:7">
      <c r="F13125" s="385"/>
      <c r="G13125" s="232"/>
    </row>
    <row r="13126" s="379" customFormat="1" customHeight="1" spans="6:7">
      <c r="F13126" s="385"/>
      <c r="G13126" s="232"/>
    </row>
    <row r="13127" s="379" customFormat="1" customHeight="1" spans="6:7">
      <c r="F13127" s="385"/>
      <c r="G13127" s="232"/>
    </row>
    <row r="13128" s="379" customFormat="1" customHeight="1" spans="6:7">
      <c r="F13128" s="385"/>
      <c r="G13128" s="232"/>
    </row>
    <row r="13129" s="379" customFormat="1" customHeight="1" spans="6:7">
      <c r="F13129" s="385"/>
      <c r="G13129" s="232"/>
    </row>
    <row r="13130" s="379" customFormat="1" customHeight="1" spans="6:7">
      <c r="F13130" s="385"/>
      <c r="G13130" s="232"/>
    </row>
    <row r="13131" s="379" customFormat="1" customHeight="1" spans="6:7">
      <c r="F13131" s="385"/>
      <c r="G13131" s="232"/>
    </row>
    <row r="13132" s="379" customFormat="1" customHeight="1" spans="6:7">
      <c r="F13132" s="385"/>
      <c r="G13132" s="232"/>
    </row>
    <row r="13133" s="379" customFormat="1" customHeight="1" spans="6:7">
      <c r="F13133" s="385"/>
      <c r="G13133" s="232"/>
    </row>
    <row r="13134" s="379" customFormat="1" customHeight="1" spans="6:7">
      <c r="F13134" s="385"/>
      <c r="G13134" s="232"/>
    </row>
    <row r="13135" s="379" customFormat="1" customHeight="1" spans="6:7">
      <c r="F13135" s="385"/>
      <c r="G13135" s="232"/>
    </row>
    <row r="13136" s="379" customFormat="1" customHeight="1" spans="6:7">
      <c r="F13136" s="385"/>
      <c r="G13136" s="232"/>
    </row>
    <row r="13137" s="379" customFormat="1" customHeight="1" spans="6:7">
      <c r="F13137" s="385"/>
      <c r="G13137" s="232"/>
    </row>
    <row r="13138" s="379" customFormat="1" customHeight="1" spans="6:7">
      <c r="F13138" s="385"/>
      <c r="G13138" s="232"/>
    </row>
    <row r="13139" s="379" customFormat="1" customHeight="1" spans="6:7">
      <c r="F13139" s="385"/>
      <c r="G13139" s="232"/>
    </row>
    <row r="13140" s="379" customFormat="1" customHeight="1" spans="6:7">
      <c r="F13140" s="385"/>
      <c r="G13140" s="232"/>
    </row>
    <row r="13141" s="379" customFormat="1" customHeight="1" spans="6:7">
      <c r="F13141" s="385"/>
      <c r="G13141" s="232"/>
    </row>
    <row r="13142" s="379" customFormat="1" customHeight="1" spans="6:7">
      <c r="F13142" s="385"/>
      <c r="G13142" s="232"/>
    </row>
    <row r="13143" s="379" customFormat="1" customHeight="1" spans="6:7">
      <c r="F13143" s="385"/>
      <c r="G13143" s="232"/>
    </row>
    <row r="13144" s="379" customFormat="1" customHeight="1" spans="6:7">
      <c r="F13144" s="385"/>
      <c r="G13144" s="232"/>
    </row>
    <row r="13145" s="379" customFormat="1" customHeight="1" spans="6:7">
      <c r="F13145" s="385"/>
      <c r="G13145" s="232"/>
    </row>
    <row r="13146" s="379" customFormat="1" customHeight="1" spans="6:7">
      <c r="F13146" s="385"/>
      <c r="G13146" s="232"/>
    </row>
    <row r="13147" s="379" customFormat="1" customHeight="1" spans="6:7">
      <c r="F13147" s="385"/>
      <c r="G13147" s="232"/>
    </row>
    <row r="13148" s="379" customFormat="1" customHeight="1" spans="6:7">
      <c r="F13148" s="385"/>
      <c r="G13148" s="232"/>
    </row>
    <row r="13149" s="379" customFormat="1" customHeight="1" spans="6:7">
      <c r="F13149" s="385"/>
      <c r="G13149" s="232"/>
    </row>
    <row r="13150" s="379" customFormat="1" customHeight="1" spans="6:7">
      <c r="F13150" s="385"/>
      <c r="G13150" s="232"/>
    </row>
    <row r="13151" s="379" customFormat="1" customHeight="1" spans="6:7">
      <c r="F13151" s="385"/>
      <c r="G13151" s="232"/>
    </row>
    <row r="13152" s="379" customFormat="1" customHeight="1" spans="6:7">
      <c r="F13152" s="385"/>
      <c r="G13152" s="232"/>
    </row>
    <row r="13153" s="379" customFormat="1" customHeight="1" spans="6:7">
      <c r="F13153" s="385"/>
      <c r="G13153" s="232"/>
    </row>
    <row r="13154" s="379" customFormat="1" customHeight="1" spans="6:7">
      <c r="F13154" s="385"/>
      <c r="G13154" s="232"/>
    </row>
    <row r="13155" s="379" customFormat="1" customHeight="1" spans="6:7">
      <c r="F13155" s="385"/>
      <c r="G13155" s="232"/>
    </row>
    <row r="13156" s="379" customFormat="1" customHeight="1" spans="6:7">
      <c r="F13156" s="385"/>
      <c r="G13156" s="232"/>
    </row>
    <row r="13157" s="379" customFormat="1" customHeight="1" spans="6:7">
      <c r="F13157" s="385"/>
      <c r="G13157" s="232"/>
    </row>
    <row r="13158" s="379" customFormat="1" customHeight="1" spans="6:7">
      <c r="F13158" s="385"/>
      <c r="G13158" s="232"/>
    </row>
    <row r="13159" s="379" customFormat="1" customHeight="1" spans="6:7">
      <c r="F13159" s="385"/>
      <c r="G13159" s="232"/>
    </row>
    <row r="13160" s="379" customFormat="1" customHeight="1" spans="6:7">
      <c r="F13160" s="385"/>
      <c r="G13160" s="232"/>
    </row>
    <row r="13161" s="379" customFormat="1" customHeight="1" spans="6:7">
      <c r="F13161" s="385"/>
      <c r="G13161" s="232"/>
    </row>
    <row r="13162" s="379" customFormat="1" customHeight="1" spans="6:7">
      <c r="F13162" s="385"/>
      <c r="G13162" s="232"/>
    </row>
    <row r="13163" s="379" customFormat="1" customHeight="1" spans="6:7">
      <c r="F13163" s="385"/>
      <c r="G13163" s="232"/>
    </row>
    <row r="13164" s="379" customFormat="1" customHeight="1" spans="6:7">
      <c r="F13164" s="385"/>
      <c r="G13164" s="232"/>
    </row>
    <row r="13165" s="379" customFormat="1" customHeight="1" spans="6:7">
      <c r="F13165" s="385"/>
      <c r="G13165" s="232"/>
    </row>
    <row r="13166" s="379" customFormat="1" customHeight="1" spans="6:7">
      <c r="F13166" s="385"/>
      <c r="G13166" s="232"/>
    </row>
    <row r="13167" s="379" customFormat="1" customHeight="1" spans="6:7">
      <c r="F13167" s="385"/>
      <c r="G13167" s="232"/>
    </row>
    <row r="13168" s="379" customFormat="1" customHeight="1" spans="6:7">
      <c r="F13168" s="385"/>
      <c r="G13168" s="232"/>
    </row>
    <row r="13169" s="379" customFormat="1" customHeight="1" spans="6:7">
      <c r="F13169" s="385"/>
      <c r="G13169" s="232"/>
    </row>
    <row r="13170" s="379" customFormat="1" customHeight="1" spans="6:7">
      <c r="F13170" s="385"/>
      <c r="G13170" s="232"/>
    </row>
    <row r="13171" s="379" customFormat="1" customHeight="1" spans="6:7">
      <c r="F13171" s="385"/>
      <c r="G13171" s="232"/>
    </row>
    <row r="13172" s="379" customFormat="1" customHeight="1" spans="6:7">
      <c r="F13172" s="385"/>
      <c r="G13172" s="232"/>
    </row>
    <row r="13173" s="379" customFormat="1" customHeight="1" spans="6:7">
      <c r="F13173" s="385"/>
      <c r="G13173" s="232"/>
    </row>
    <row r="13174" s="379" customFormat="1" customHeight="1" spans="6:7">
      <c r="F13174" s="385"/>
      <c r="G13174" s="232"/>
    </row>
    <row r="13175" s="379" customFormat="1" customHeight="1" spans="6:7">
      <c r="F13175" s="385"/>
      <c r="G13175" s="232"/>
    </row>
    <row r="13176" s="379" customFormat="1" customHeight="1" spans="6:7">
      <c r="F13176" s="385"/>
      <c r="G13176" s="232"/>
    </row>
    <row r="13177" s="379" customFormat="1" customHeight="1" spans="6:7">
      <c r="F13177" s="385"/>
      <c r="G13177" s="232"/>
    </row>
    <row r="13178" s="379" customFormat="1" customHeight="1" spans="6:7">
      <c r="F13178" s="385"/>
      <c r="G13178" s="232"/>
    </row>
    <row r="13179" s="379" customFormat="1" customHeight="1" spans="6:7">
      <c r="F13179" s="385"/>
      <c r="G13179" s="232"/>
    </row>
    <row r="13180" s="379" customFormat="1" customHeight="1" spans="6:7">
      <c r="F13180" s="385"/>
      <c r="G13180" s="232"/>
    </row>
    <row r="13181" s="379" customFormat="1" customHeight="1" spans="6:7">
      <c r="F13181" s="385"/>
      <c r="G13181" s="232"/>
    </row>
    <row r="13182" s="379" customFormat="1" customHeight="1" spans="6:7">
      <c r="F13182" s="385"/>
      <c r="G13182" s="232"/>
    </row>
    <row r="13183" s="379" customFormat="1" customHeight="1" spans="6:7">
      <c r="F13183" s="385"/>
      <c r="G13183" s="232"/>
    </row>
    <row r="13184" s="379" customFormat="1" customHeight="1" spans="6:7">
      <c r="F13184" s="385"/>
      <c r="G13184" s="232"/>
    </row>
    <row r="13185" s="379" customFormat="1" customHeight="1" spans="6:7">
      <c r="F13185" s="385"/>
      <c r="G13185" s="232"/>
    </row>
    <row r="13186" s="379" customFormat="1" customHeight="1" spans="6:7">
      <c r="F13186" s="385"/>
      <c r="G13186" s="232"/>
    </row>
    <row r="13187" s="379" customFormat="1" customHeight="1" spans="6:7">
      <c r="F13187" s="385"/>
      <c r="G13187" s="232"/>
    </row>
    <row r="13188" s="379" customFormat="1" customHeight="1" spans="6:7">
      <c r="F13188" s="385"/>
      <c r="G13188" s="232"/>
    </row>
    <row r="13189" s="379" customFormat="1" customHeight="1" spans="6:7">
      <c r="F13189" s="385"/>
      <c r="G13189" s="232"/>
    </row>
    <row r="13190" s="379" customFormat="1" customHeight="1" spans="6:7">
      <c r="F13190" s="385"/>
      <c r="G13190" s="232"/>
    </row>
    <row r="13191" s="379" customFormat="1" customHeight="1" spans="6:7">
      <c r="F13191" s="385"/>
      <c r="G13191" s="232"/>
    </row>
    <row r="13192" s="379" customFormat="1" customHeight="1" spans="6:7">
      <c r="F13192" s="385"/>
      <c r="G13192" s="232"/>
    </row>
    <row r="13193" s="379" customFormat="1" customHeight="1" spans="6:7">
      <c r="F13193" s="385"/>
      <c r="G13193" s="232"/>
    </row>
    <row r="13194" s="379" customFormat="1" customHeight="1" spans="6:7">
      <c r="F13194" s="385"/>
      <c r="G13194" s="232"/>
    </row>
    <row r="13195" s="379" customFormat="1" customHeight="1" spans="6:7">
      <c r="F13195" s="385"/>
      <c r="G13195" s="232"/>
    </row>
    <row r="13196" s="379" customFormat="1" customHeight="1" spans="6:7">
      <c r="F13196" s="385"/>
      <c r="G13196" s="232"/>
    </row>
    <row r="13197" s="379" customFormat="1" customHeight="1" spans="6:7">
      <c r="F13197" s="385"/>
      <c r="G13197" s="232"/>
    </row>
    <row r="13198" s="379" customFormat="1" customHeight="1" spans="6:7">
      <c r="F13198" s="385"/>
      <c r="G13198" s="232"/>
    </row>
    <row r="13199" s="379" customFormat="1" customHeight="1" spans="6:7">
      <c r="F13199" s="385"/>
      <c r="G13199" s="232"/>
    </row>
    <row r="13200" s="379" customFormat="1" customHeight="1" spans="6:7">
      <c r="F13200" s="385"/>
      <c r="G13200" s="232"/>
    </row>
    <row r="13201" s="379" customFormat="1" customHeight="1" spans="6:7">
      <c r="F13201" s="385"/>
      <c r="G13201" s="232"/>
    </row>
    <row r="13202" s="379" customFormat="1" customHeight="1" spans="6:7">
      <c r="F13202" s="385"/>
      <c r="G13202" s="232"/>
    </row>
    <row r="13203" s="379" customFormat="1" customHeight="1" spans="6:7">
      <c r="F13203" s="385"/>
      <c r="G13203" s="232"/>
    </row>
    <row r="13204" s="379" customFormat="1" customHeight="1" spans="6:7">
      <c r="F13204" s="385"/>
      <c r="G13204" s="232"/>
    </row>
    <row r="13205" s="379" customFormat="1" customHeight="1" spans="6:7">
      <c r="F13205" s="385"/>
      <c r="G13205" s="232"/>
    </row>
    <row r="13206" s="379" customFormat="1" customHeight="1" spans="6:7">
      <c r="F13206" s="385"/>
      <c r="G13206" s="232"/>
    </row>
    <row r="13207" s="379" customFormat="1" customHeight="1" spans="6:7">
      <c r="F13207" s="385"/>
      <c r="G13207" s="232"/>
    </row>
    <row r="13208" s="379" customFormat="1" customHeight="1" spans="6:7">
      <c r="F13208" s="385"/>
      <c r="G13208" s="232"/>
    </row>
    <row r="13209" s="379" customFormat="1" customHeight="1" spans="6:7">
      <c r="F13209" s="385"/>
      <c r="G13209" s="232"/>
    </row>
    <row r="13210" s="379" customFormat="1" customHeight="1" spans="6:7">
      <c r="F13210" s="385"/>
      <c r="G13210" s="232"/>
    </row>
    <row r="13211" s="379" customFormat="1" customHeight="1" spans="6:7">
      <c r="F13211" s="385"/>
      <c r="G13211" s="232"/>
    </row>
    <row r="13212" s="379" customFormat="1" customHeight="1" spans="6:7">
      <c r="F13212" s="385"/>
      <c r="G13212" s="232"/>
    </row>
    <row r="13213" s="379" customFormat="1" customHeight="1" spans="6:7">
      <c r="F13213" s="385"/>
      <c r="G13213" s="232"/>
    </row>
    <row r="13214" s="379" customFormat="1" customHeight="1" spans="6:7">
      <c r="F13214" s="385"/>
      <c r="G13214" s="232"/>
    </row>
    <row r="13215" s="379" customFormat="1" customHeight="1" spans="6:7">
      <c r="F13215" s="385"/>
      <c r="G13215" s="232"/>
    </row>
    <row r="13216" s="379" customFormat="1" customHeight="1" spans="6:7">
      <c r="F13216" s="385"/>
      <c r="G13216" s="232"/>
    </row>
    <row r="13217" s="379" customFormat="1" customHeight="1" spans="6:7">
      <c r="F13217" s="385"/>
      <c r="G13217" s="232"/>
    </row>
    <row r="13218" s="379" customFormat="1" customHeight="1" spans="6:7">
      <c r="F13218" s="385"/>
      <c r="G13218" s="232"/>
    </row>
    <row r="13219" s="379" customFormat="1" customHeight="1" spans="6:7">
      <c r="F13219" s="385"/>
      <c r="G13219" s="232"/>
    </row>
    <row r="13220" s="379" customFormat="1" customHeight="1" spans="6:7">
      <c r="F13220" s="385"/>
      <c r="G13220" s="232"/>
    </row>
    <row r="13221" s="379" customFormat="1" customHeight="1" spans="6:7">
      <c r="F13221" s="385"/>
      <c r="G13221" s="232"/>
    </row>
    <row r="13222" s="379" customFormat="1" customHeight="1" spans="6:7">
      <c r="F13222" s="385"/>
      <c r="G13222" s="232"/>
    </row>
    <row r="13223" s="379" customFormat="1" customHeight="1" spans="6:7">
      <c r="F13223" s="385"/>
      <c r="G13223" s="232"/>
    </row>
    <row r="13224" s="379" customFormat="1" customHeight="1" spans="6:7">
      <c r="F13224" s="385"/>
      <c r="G13224" s="232"/>
    </row>
    <row r="13225" s="379" customFormat="1" customHeight="1" spans="6:7">
      <c r="F13225" s="385"/>
      <c r="G13225" s="232"/>
    </row>
    <row r="13226" s="379" customFormat="1" customHeight="1" spans="6:7">
      <c r="F13226" s="385"/>
      <c r="G13226" s="232"/>
    </row>
    <row r="13227" s="379" customFormat="1" customHeight="1" spans="6:7">
      <c r="F13227" s="385"/>
      <c r="G13227" s="232"/>
    </row>
    <row r="13228" s="379" customFormat="1" customHeight="1" spans="6:7">
      <c r="F13228" s="385"/>
      <c r="G13228" s="232"/>
    </row>
    <row r="13229" s="379" customFormat="1" customHeight="1" spans="6:7">
      <c r="F13229" s="385"/>
      <c r="G13229" s="232"/>
    </row>
    <row r="13230" s="379" customFormat="1" customHeight="1" spans="6:7">
      <c r="F13230" s="385"/>
      <c r="G13230" s="232"/>
    </row>
    <row r="13231" s="379" customFormat="1" customHeight="1" spans="6:7">
      <c r="F13231" s="385"/>
      <c r="G13231" s="232"/>
    </row>
    <row r="13232" s="379" customFormat="1" customHeight="1" spans="6:7">
      <c r="F13232" s="385"/>
      <c r="G13232" s="232"/>
    </row>
    <row r="13233" s="379" customFormat="1" customHeight="1" spans="6:7">
      <c r="F13233" s="385"/>
      <c r="G13233" s="232"/>
    </row>
    <row r="13234" s="379" customFormat="1" customHeight="1" spans="6:7">
      <c r="F13234" s="385"/>
      <c r="G13234" s="232"/>
    </row>
    <row r="13235" s="379" customFormat="1" customHeight="1" spans="6:7">
      <c r="F13235" s="385"/>
      <c r="G13235" s="232"/>
    </row>
    <row r="13236" s="379" customFormat="1" customHeight="1" spans="6:7">
      <c r="F13236" s="385"/>
      <c r="G13236" s="232"/>
    </row>
    <row r="13237" s="379" customFormat="1" customHeight="1" spans="6:7">
      <c r="F13237" s="385"/>
      <c r="G13237" s="232"/>
    </row>
    <row r="13238" s="379" customFormat="1" customHeight="1" spans="6:7">
      <c r="F13238" s="385"/>
      <c r="G13238" s="232"/>
    </row>
    <row r="13239" s="379" customFormat="1" customHeight="1" spans="6:7">
      <c r="F13239" s="385"/>
      <c r="G13239" s="232"/>
    </row>
    <row r="13240" s="379" customFormat="1" customHeight="1" spans="6:7">
      <c r="F13240" s="385"/>
      <c r="G13240" s="232"/>
    </row>
    <row r="13241" s="379" customFormat="1" customHeight="1" spans="6:7">
      <c r="F13241" s="385"/>
      <c r="G13241" s="232"/>
    </row>
    <row r="13242" s="379" customFormat="1" customHeight="1" spans="6:7">
      <c r="F13242" s="385"/>
      <c r="G13242" s="232"/>
    </row>
    <row r="13243" s="379" customFormat="1" customHeight="1" spans="6:7">
      <c r="F13243" s="385"/>
      <c r="G13243" s="232"/>
    </row>
    <row r="13244" s="379" customFormat="1" customHeight="1" spans="6:7">
      <c r="F13244" s="385"/>
      <c r="G13244" s="232"/>
    </row>
    <row r="13245" s="379" customFormat="1" customHeight="1" spans="6:7">
      <c r="F13245" s="385"/>
      <c r="G13245" s="232"/>
    </row>
    <row r="13246" s="379" customFormat="1" customHeight="1" spans="6:7">
      <c r="F13246" s="385"/>
      <c r="G13246" s="232"/>
    </row>
    <row r="13247" s="379" customFormat="1" customHeight="1" spans="6:7">
      <c r="F13247" s="385"/>
      <c r="G13247" s="232"/>
    </row>
    <row r="13248" s="379" customFormat="1" customHeight="1" spans="6:7">
      <c r="F13248" s="385"/>
      <c r="G13248" s="232"/>
    </row>
    <row r="13249" s="379" customFormat="1" customHeight="1" spans="6:7">
      <c r="F13249" s="385"/>
      <c r="G13249" s="232"/>
    </row>
    <row r="13250" s="379" customFormat="1" customHeight="1" spans="6:7">
      <c r="F13250" s="385"/>
      <c r="G13250" s="232"/>
    </row>
    <row r="13251" s="379" customFormat="1" customHeight="1" spans="6:7">
      <c r="F13251" s="385"/>
      <c r="G13251" s="232"/>
    </row>
    <row r="13252" s="379" customFormat="1" customHeight="1" spans="6:7">
      <c r="F13252" s="385"/>
      <c r="G13252" s="232"/>
    </row>
    <row r="13253" s="379" customFormat="1" customHeight="1" spans="6:7">
      <c r="F13253" s="385"/>
      <c r="G13253" s="232"/>
    </row>
    <row r="13254" s="379" customFormat="1" customHeight="1" spans="6:7">
      <c r="F13254" s="385"/>
      <c r="G13254" s="232"/>
    </row>
    <row r="13255" s="379" customFormat="1" customHeight="1" spans="6:7">
      <c r="F13255" s="385"/>
      <c r="G13255" s="232"/>
    </row>
    <row r="13256" s="379" customFormat="1" customHeight="1" spans="6:7">
      <c r="F13256" s="385"/>
      <c r="G13256" s="232"/>
    </row>
    <row r="13257" s="379" customFormat="1" customHeight="1" spans="6:7">
      <c r="F13257" s="385"/>
      <c r="G13257" s="232"/>
    </row>
    <row r="13258" s="379" customFormat="1" customHeight="1" spans="6:7">
      <c r="F13258" s="385"/>
      <c r="G13258" s="232"/>
    </row>
    <row r="13259" s="379" customFormat="1" customHeight="1" spans="6:7">
      <c r="F13259" s="385"/>
      <c r="G13259" s="232"/>
    </row>
    <row r="13260" s="379" customFormat="1" customHeight="1" spans="6:7">
      <c r="F13260" s="385"/>
      <c r="G13260" s="232"/>
    </row>
    <row r="13261" s="379" customFormat="1" customHeight="1" spans="6:7">
      <c r="F13261" s="385"/>
      <c r="G13261" s="232"/>
    </row>
    <row r="13262" s="379" customFormat="1" customHeight="1" spans="6:7">
      <c r="F13262" s="385"/>
      <c r="G13262" s="232"/>
    </row>
    <row r="13263" s="379" customFormat="1" customHeight="1" spans="6:7">
      <c r="F13263" s="385"/>
      <c r="G13263" s="232"/>
    </row>
    <row r="13264" s="379" customFormat="1" customHeight="1" spans="6:7">
      <c r="F13264" s="385"/>
      <c r="G13264" s="232"/>
    </row>
    <row r="13265" s="379" customFormat="1" customHeight="1" spans="6:7">
      <c r="F13265" s="385"/>
      <c r="G13265" s="232"/>
    </row>
    <row r="13266" s="379" customFormat="1" customHeight="1" spans="6:7">
      <c r="F13266" s="385"/>
      <c r="G13266" s="232"/>
    </row>
    <row r="13267" s="379" customFormat="1" customHeight="1" spans="6:7">
      <c r="F13267" s="385"/>
      <c r="G13267" s="232"/>
    </row>
    <row r="13268" s="379" customFormat="1" customHeight="1" spans="6:7">
      <c r="F13268" s="385"/>
      <c r="G13268" s="232"/>
    </row>
    <row r="13269" s="379" customFormat="1" customHeight="1" spans="6:7">
      <c r="F13269" s="385"/>
      <c r="G13269" s="232"/>
    </row>
    <row r="13270" s="379" customFormat="1" customHeight="1" spans="6:7">
      <c r="F13270" s="385"/>
      <c r="G13270" s="232"/>
    </row>
    <row r="13271" s="379" customFormat="1" customHeight="1" spans="6:7">
      <c r="F13271" s="385"/>
      <c r="G13271" s="232"/>
    </row>
    <row r="13272" s="379" customFormat="1" customHeight="1" spans="6:7">
      <c r="F13272" s="385"/>
      <c r="G13272" s="232"/>
    </row>
    <row r="13273" s="379" customFormat="1" customHeight="1" spans="6:7">
      <c r="F13273" s="385"/>
      <c r="G13273" s="232"/>
    </row>
    <row r="13274" s="379" customFormat="1" customHeight="1" spans="6:7">
      <c r="F13274" s="385"/>
      <c r="G13274" s="232"/>
    </row>
    <row r="13275" s="379" customFormat="1" customHeight="1" spans="6:7">
      <c r="F13275" s="385"/>
      <c r="G13275" s="232"/>
    </row>
    <row r="13276" s="379" customFormat="1" customHeight="1" spans="6:7">
      <c r="F13276" s="385"/>
      <c r="G13276" s="232"/>
    </row>
    <row r="13277" s="379" customFormat="1" customHeight="1" spans="6:7">
      <c r="F13277" s="385"/>
      <c r="G13277" s="232"/>
    </row>
    <row r="13278" s="379" customFormat="1" customHeight="1" spans="6:7">
      <c r="F13278" s="385"/>
      <c r="G13278" s="232"/>
    </row>
    <row r="13279" s="379" customFormat="1" customHeight="1" spans="6:7">
      <c r="F13279" s="385"/>
      <c r="G13279" s="232"/>
    </row>
    <row r="13280" s="379" customFormat="1" customHeight="1" spans="6:7">
      <c r="F13280" s="385"/>
      <c r="G13280" s="232"/>
    </row>
    <row r="13281" s="379" customFormat="1" customHeight="1" spans="6:7">
      <c r="F13281" s="385"/>
      <c r="G13281" s="232"/>
    </row>
    <row r="13282" s="379" customFormat="1" customHeight="1" spans="6:7">
      <c r="F13282" s="385"/>
      <c r="G13282" s="232"/>
    </row>
    <row r="13283" s="379" customFormat="1" customHeight="1" spans="6:7">
      <c r="F13283" s="385"/>
      <c r="G13283" s="232"/>
    </row>
    <row r="13284" s="379" customFormat="1" customHeight="1" spans="6:7">
      <c r="F13284" s="385"/>
      <c r="G13284" s="232"/>
    </row>
    <row r="13285" s="379" customFormat="1" customHeight="1" spans="6:7">
      <c r="F13285" s="385"/>
      <c r="G13285" s="232"/>
    </row>
    <row r="13286" s="379" customFormat="1" customHeight="1" spans="6:7">
      <c r="F13286" s="385"/>
      <c r="G13286" s="232"/>
    </row>
    <row r="13287" s="379" customFormat="1" customHeight="1" spans="6:7">
      <c r="F13287" s="385"/>
      <c r="G13287" s="232"/>
    </row>
    <row r="13288" s="379" customFormat="1" customHeight="1" spans="6:7">
      <c r="F13288" s="385"/>
      <c r="G13288" s="232"/>
    </row>
    <row r="13289" s="379" customFormat="1" customHeight="1" spans="6:7">
      <c r="F13289" s="385"/>
      <c r="G13289" s="232"/>
    </row>
    <row r="13290" s="379" customFormat="1" customHeight="1" spans="6:7">
      <c r="F13290" s="385"/>
      <c r="G13290" s="232"/>
    </row>
    <row r="13291" s="379" customFormat="1" customHeight="1" spans="6:7">
      <c r="F13291" s="385"/>
      <c r="G13291" s="232"/>
    </row>
    <row r="13292" s="379" customFormat="1" customHeight="1" spans="6:7">
      <c r="F13292" s="385"/>
      <c r="G13292" s="232"/>
    </row>
    <row r="13293" s="379" customFormat="1" customHeight="1" spans="6:7">
      <c r="F13293" s="385"/>
      <c r="G13293" s="232"/>
    </row>
    <row r="13294" s="379" customFormat="1" customHeight="1" spans="6:7">
      <c r="F13294" s="385"/>
      <c r="G13294" s="232"/>
    </row>
    <row r="13295" s="379" customFormat="1" customHeight="1" spans="6:7">
      <c r="F13295" s="385"/>
      <c r="G13295" s="232"/>
    </row>
    <row r="13296" s="379" customFormat="1" customHeight="1" spans="6:7">
      <c r="F13296" s="385"/>
      <c r="G13296" s="232"/>
    </row>
    <row r="13297" s="379" customFormat="1" customHeight="1" spans="6:7">
      <c r="F13297" s="385"/>
      <c r="G13297" s="232"/>
    </row>
    <row r="13298" s="379" customFormat="1" customHeight="1" spans="6:7">
      <c r="F13298" s="385"/>
      <c r="G13298" s="232"/>
    </row>
    <row r="13299" s="379" customFormat="1" customHeight="1" spans="6:7">
      <c r="F13299" s="385"/>
      <c r="G13299" s="232"/>
    </row>
    <row r="13300" s="379" customFormat="1" customHeight="1" spans="6:7">
      <c r="F13300" s="385"/>
      <c r="G13300" s="232"/>
    </row>
    <row r="13301" s="379" customFormat="1" customHeight="1" spans="6:7">
      <c r="F13301" s="385"/>
      <c r="G13301" s="232"/>
    </row>
    <row r="13302" s="379" customFormat="1" customHeight="1" spans="6:7">
      <c r="F13302" s="385"/>
      <c r="G13302" s="232"/>
    </row>
    <row r="13303" s="379" customFormat="1" customHeight="1" spans="6:7">
      <c r="F13303" s="385"/>
      <c r="G13303" s="232"/>
    </row>
    <row r="13304" s="379" customFormat="1" customHeight="1" spans="6:7">
      <c r="F13304" s="385"/>
      <c r="G13304" s="232"/>
    </row>
    <row r="13305" s="379" customFormat="1" customHeight="1" spans="6:7">
      <c r="F13305" s="385"/>
      <c r="G13305" s="232"/>
    </row>
    <row r="13306" s="379" customFormat="1" customHeight="1" spans="6:7">
      <c r="F13306" s="385"/>
      <c r="G13306" s="232"/>
    </row>
    <row r="13307" s="379" customFormat="1" customHeight="1" spans="6:7">
      <c r="F13307" s="385"/>
      <c r="G13307" s="232"/>
    </row>
    <row r="13308" s="379" customFormat="1" customHeight="1" spans="6:7">
      <c r="F13308" s="385"/>
      <c r="G13308" s="232"/>
    </row>
    <row r="13309" s="379" customFormat="1" customHeight="1" spans="6:7">
      <c r="F13309" s="385"/>
      <c r="G13309" s="232"/>
    </row>
    <row r="13310" s="379" customFormat="1" customHeight="1" spans="6:7">
      <c r="F13310" s="385"/>
      <c r="G13310" s="232"/>
    </row>
    <row r="13311" s="379" customFormat="1" customHeight="1" spans="6:7">
      <c r="F13311" s="385"/>
      <c r="G13311" s="232"/>
    </row>
    <row r="13312" s="379" customFormat="1" customHeight="1" spans="6:7">
      <c r="F13312" s="385"/>
      <c r="G13312" s="232"/>
    </row>
    <row r="13313" s="379" customFormat="1" customHeight="1" spans="6:7">
      <c r="F13313" s="385"/>
      <c r="G13313" s="232"/>
    </row>
    <row r="13314" s="379" customFormat="1" customHeight="1" spans="6:7">
      <c r="F13314" s="385"/>
      <c r="G13314" s="232"/>
    </row>
    <row r="13315" s="379" customFormat="1" customHeight="1" spans="6:7">
      <c r="F13315" s="385"/>
      <c r="G13315" s="232"/>
    </row>
    <row r="13316" s="379" customFormat="1" customHeight="1" spans="6:7">
      <c r="F13316" s="385"/>
      <c r="G13316" s="232"/>
    </row>
    <row r="13317" s="379" customFormat="1" customHeight="1" spans="6:7">
      <c r="F13317" s="385"/>
      <c r="G13317" s="232"/>
    </row>
    <row r="13318" s="379" customFormat="1" customHeight="1" spans="6:7">
      <c r="F13318" s="385"/>
      <c r="G13318" s="232"/>
    </row>
    <row r="13319" s="379" customFormat="1" customHeight="1" spans="6:7">
      <c r="F13319" s="385"/>
      <c r="G13319" s="232"/>
    </row>
    <row r="13320" s="379" customFormat="1" customHeight="1" spans="6:7">
      <c r="F13320" s="385"/>
      <c r="G13320" s="232"/>
    </row>
    <row r="13321" s="379" customFormat="1" customHeight="1" spans="6:7">
      <c r="F13321" s="385"/>
      <c r="G13321" s="232"/>
    </row>
    <row r="13322" s="379" customFormat="1" customHeight="1" spans="6:7">
      <c r="F13322" s="385"/>
      <c r="G13322" s="232"/>
    </row>
    <row r="13323" s="379" customFormat="1" customHeight="1" spans="6:7">
      <c r="F13323" s="385"/>
      <c r="G13323" s="232"/>
    </row>
    <row r="13324" s="379" customFormat="1" customHeight="1" spans="6:7">
      <c r="F13324" s="385"/>
      <c r="G13324" s="232"/>
    </row>
    <row r="13325" s="379" customFormat="1" customHeight="1" spans="6:7">
      <c r="F13325" s="385"/>
      <c r="G13325" s="232"/>
    </row>
    <row r="13326" s="379" customFormat="1" customHeight="1" spans="6:7">
      <c r="F13326" s="385"/>
      <c r="G13326" s="232"/>
    </row>
    <row r="13327" s="379" customFormat="1" customHeight="1" spans="6:7">
      <c r="F13327" s="385"/>
      <c r="G13327" s="232"/>
    </row>
    <row r="13328" s="379" customFormat="1" customHeight="1" spans="6:7">
      <c r="F13328" s="385"/>
      <c r="G13328" s="232"/>
    </row>
    <row r="13329" s="379" customFormat="1" customHeight="1" spans="6:7">
      <c r="F13329" s="385"/>
      <c r="G13329" s="232"/>
    </row>
    <row r="13330" s="379" customFormat="1" customHeight="1" spans="6:7">
      <c r="F13330" s="385"/>
      <c r="G13330" s="232"/>
    </row>
    <row r="13331" s="379" customFormat="1" customHeight="1" spans="6:7">
      <c r="F13331" s="385"/>
      <c r="G13331" s="232"/>
    </row>
    <row r="13332" s="379" customFormat="1" customHeight="1" spans="6:7">
      <c r="F13332" s="385"/>
      <c r="G13332" s="232"/>
    </row>
    <row r="13333" s="379" customFormat="1" customHeight="1" spans="6:7">
      <c r="F13333" s="385"/>
      <c r="G13333" s="232"/>
    </row>
    <row r="13334" s="379" customFormat="1" customHeight="1" spans="6:7">
      <c r="F13334" s="385"/>
      <c r="G13334" s="232"/>
    </row>
    <row r="13335" s="379" customFormat="1" customHeight="1" spans="6:7">
      <c r="F13335" s="385"/>
      <c r="G13335" s="232"/>
    </row>
    <row r="13336" s="379" customFormat="1" customHeight="1" spans="6:7">
      <c r="F13336" s="385"/>
      <c r="G13336" s="232"/>
    </row>
    <row r="13337" s="379" customFormat="1" customHeight="1" spans="6:7">
      <c r="F13337" s="385"/>
      <c r="G13337" s="232"/>
    </row>
    <row r="13338" s="379" customFormat="1" customHeight="1" spans="6:7">
      <c r="F13338" s="385"/>
      <c r="G13338" s="232"/>
    </row>
    <row r="13339" s="379" customFormat="1" customHeight="1" spans="6:7">
      <c r="F13339" s="385"/>
      <c r="G13339" s="232"/>
    </row>
    <row r="13340" s="379" customFormat="1" customHeight="1" spans="6:7">
      <c r="F13340" s="385"/>
      <c r="G13340" s="232"/>
    </row>
    <row r="13341" s="379" customFormat="1" customHeight="1" spans="6:7">
      <c r="F13341" s="385"/>
      <c r="G13341" s="232"/>
    </row>
    <row r="13342" s="379" customFormat="1" customHeight="1" spans="6:7">
      <c r="F13342" s="385"/>
      <c r="G13342" s="232"/>
    </row>
    <row r="13343" s="379" customFormat="1" customHeight="1" spans="6:7">
      <c r="F13343" s="385"/>
      <c r="G13343" s="232"/>
    </row>
    <row r="13344" s="379" customFormat="1" customHeight="1" spans="6:7">
      <c r="F13344" s="385"/>
      <c r="G13344" s="232"/>
    </row>
    <row r="13345" s="379" customFormat="1" customHeight="1" spans="6:7">
      <c r="F13345" s="385"/>
      <c r="G13345" s="232"/>
    </row>
    <row r="13346" s="379" customFormat="1" customHeight="1" spans="6:7">
      <c r="F13346" s="385"/>
      <c r="G13346" s="232"/>
    </row>
    <row r="13347" s="379" customFormat="1" customHeight="1" spans="6:7">
      <c r="F13347" s="385"/>
      <c r="G13347" s="232"/>
    </row>
    <row r="13348" s="379" customFormat="1" customHeight="1" spans="6:7">
      <c r="F13348" s="385"/>
      <c r="G13348" s="232"/>
    </row>
    <row r="13349" s="379" customFormat="1" customHeight="1" spans="6:7">
      <c r="F13349" s="385"/>
      <c r="G13349" s="232"/>
    </row>
    <row r="13350" s="379" customFormat="1" customHeight="1" spans="6:7">
      <c r="F13350" s="385"/>
      <c r="G13350" s="232"/>
    </row>
    <row r="13351" s="379" customFormat="1" customHeight="1" spans="6:7">
      <c r="F13351" s="385"/>
      <c r="G13351" s="232"/>
    </row>
    <row r="13352" s="379" customFormat="1" customHeight="1" spans="6:7">
      <c r="F13352" s="385"/>
      <c r="G13352" s="232"/>
    </row>
    <row r="13353" s="379" customFormat="1" customHeight="1" spans="6:7">
      <c r="F13353" s="385"/>
      <c r="G13353" s="232"/>
    </row>
    <row r="13354" s="379" customFormat="1" customHeight="1" spans="6:7">
      <c r="F13354" s="385"/>
      <c r="G13354" s="232"/>
    </row>
    <row r="13355" s="379" customFormat="1" customHeight="1" spans="6:7">
      <c r="F13355" s="385"/>
      <c r="G13355" s="232"/>
    </row>
    <row r="13356" s="379" customFormat="1" customHeight="1" spans="6:7">
      <c r="F13356" s="385"/>
      <c r="G13356" s="232"/>
    </row>
    <row r="13357" s="379" customFormat="1" customHeight="1" spans="6:7">
      <c r="F13357" s="385"/>
      <c r="G13357" s="232"/>
    </row>
    <row r="13358" s="379" customFormat="1" customHeight="1" spans="6:7">
      <c r="F13358" s="385"/>
      <c r="G13358" s="232"/>
    </row>
    <row r="13359" s="379" customFormat="1" customHeight="1" spans="6:7">
      <c r="F13359" s="385"/>
      <c r="G13359" s="232"/>
    </row>
    <row r="13360" s="379" customFormat="1" customHeight="1" spans="6:7">
      <c r="F13360" s="385"/>
      <c r="G13360" s="232"/>
    </row>
    <row r="13361" s="379" customFormat="1" customHeight="1" spans="6:7">
      <c r="F13361" s="385"/>
      <c r="G13361" s="232"/>
    </row>
    <row r="13362" s="379" customFormat="1" customHeight="1" spans="6:7">
      <c r="F13362" s="385"/>
      <c r="G13362" s="232"/>
    </row>
    <row r="13363" s="379" customFormat="1" customHeight="1" spans="6:7">
      <c r="F13363" s="385"/>
      <c r="G13363" s="232"/>
    </row>
    <row r="13364" s="379" customFormat="1" customHeight="1" spans="6:7">
      <c r="F13364" s="385"/>
      <c r="G13364" s="232"/>
    </row>
    <row r="13365" s="379" customFormat="1" customHeight="1" spans="6:7">
      <c r="F13365" s="385"/>
      <c r="G13365" s="232"/>
    </row>
    <row r="13366" s="379" customFormat="1" customHeight="1" spans="6:7">
      <c r="F13366" s="385"/>
      <c r="G13366" s="232"/>
    </row>
    <row r="13367" s="379" customFormat="1" customHeight="1" spans="6:7">
      <c r="F13367" s="385"/>
      <c r="G13367" s="232"/>
    </row>
    <row r="13368" s="379" customFormat="1" customHeight="1" spans="6:7">
      <c r="F13368" s="385"/>
      <c r="G13368" s="232"/>
    </row>
    <row r="13369" s="379" customFormat="1" customHeight="1" spans="6:7">
      <c r="F13369" s="385"/>
      <c r="G13369" s="232"/>
    </row>
    <row r="13370" s="379" customFormat="1" customHeight="1" spans="6:7">
      <c r="F13370" s="385"/>
      <c r="G13370" s="232"/>
    </row>
    <row r="13371" s="379" customFormat="1" customHeight="1" spans="6:7">
      <c r="F13371" s="385"/>
      <c r="G13371" s="232"/>
    </row>
    <row r="13372" s="379" customFormat="1" customHeight="1" spans="6:7">
      <c r="F13372" s="385"/>
      <c r="G13372" s="232"/>
    </row>
    <row r="13373" s="379" customFormat="1" customHeight="1" spans="6:7">
      <c r="F13373" s="385"/>
      <c r="G13373" s="232"/>
    </row>
    <row r="13374" s="379" customFormat="1" customHeight="1" spans="6:7">
      <c r="F13374" s="385"/>
      <c r="G13374" s="232"/>
    </row>
    <row r="13375" s="379" customFormat="1" customHeight="1" spans="6:7">
      <c r="F13375" s="385"/>
      <c r="G13375" s="232"/>
    </row>
    <row r="13376" s="379" customFormat="1" customHeight="1" spans="6:7">
      <c r="F13376" s="385"/>
      <c r="G13376" s="232"/>
    </row>
    <row r="13377" s="379" customFormat="1" customHeight="1" spans="6:7">
      <c r="F13377" s="385"/>
      <c r="G13377" s="232"/>
    </row>
    <row r="13378" s="379" customFormat="1" customHeight="1" spans="6:7">
      <c r="F13378" s="385"/>
      <c r="G13378" s="232"/>
    </row>
    <row r="13379" s="379" customFormat="1" customHeight="1" spans="6:7">
      <c r="F13379" s="385"/>
      <c r="G13379" s="232"/>
    </row>
    <row r="13380" s="379" customFormat="1" customHeight="1" spans="6:7">
      <c r="F13380" s="385"/>
      <c r="G13380" s="232"/>
    </row>
    <row r="13381" s="379" customFormat="1" customHeight="1" spans="6:7">
      <c r="F13381" s="385"/>
      <c r="G13381" s="232"/>
    </row>
    <row r="13382" s="379" customFormat="1" customHeight="1" spans="6:7">
      <c r="F13382" s="385"/>
      <c r="G13382" s="232"/>
    </row>
    <row r="13383" s="379" customFormat="1" customHeight="1" spans="6:7">
      <c r="F13383" s="385"/>
      <c r="G13383" s="232"/>
    </row>
    <row r="13384" s="379" customFormat="1" customHeight="1" spans="6:7">
      <c r="F13384" s="385"/>
      <c r="G13384" s="232"/>
    </row>
    <row r="13385" s="379" customFormat="1" customHeight="1" spans="6:7">
      <c r="F13385" s="385"/>
      <c r="G13385" s="232"/>
    </row>
    <row r="13386" s="379" customFormat="1" customHeight="1" spans="6:7">
      <c r="F13386" s="385"/>
      <c r="G13386" s="232"/>
    </row>
    <row r="13387" s="379" customFormat="1" customHeight="1" spans="6:7">
      <c r="F13387" s="385"/>
      <c r="G13387" s="232"/>
    </row>
    <row r="13388" s="379" customFormat="1" customHeight="1" spans="6:7">
      <c r="F13388" s="385"/>
      <c r="G13388" s="232"/>
    </row>
    <row r="13389" s="379" customFormat="1" customHeight="1" spans="6:7">
      <c r="F13389" s="385"/>
      <c r="G13389" s="232"/>
    </row>
    <row r="13390" s="379" customFormat="1" customHeight="1" spans="6:7">
      <c r="F13390" s="385"/>
      <c r="G13390" s="232"/>
    </row>
    <row r="13391" s="379" customFormat="1" customHeight="1" spans="6:7">
      <c r="F13391" s="385"/>
      <c r="G13391" s="232"/>
    </row>
    <row r="13392" s="379" customFormat="1" customHeight="1" spans="6:7">
      <c r="F13392" s="385"/>
      <c r="G13392" s="232"/>
    </row>
    <row r="13393" s="379" customFormat="1" customHeight="1" spans="6:7">
      <c r="F13393" s="385"/>
      <c r="G13393" s="232"/>
    </row>
    <row r="13394" s="379" customFormat="1" customHeight="1" spans="6:7">
      <c r="F13394" s="385"/>
      <c r="G13394" s="232"/>
    </row>
    <row r="13395" s="379" customFormat="1" customHeight="1" spans="6:7">
      <c r="F13395" s="385"/>
      <c r="G13395" s="232"/>
    </row>
    <row r="13396" s="379" customFormat="1" customHeight="1" spans="6:7">
      <c r="F13396" s="385"/>
      <c r="G13396" s="232"/>
    </row>
    <row r="13397" s="379" customFormat="1" customHeight="1" spans="6:7">
      <c r="F13397" s="385"/>
      <c r="G13397" s="232"/>
    </row>
    <row r="13398" s="379" customFormat="1" customHeight="1" spans="6:7">
      <c r="F13398" s="385"/>
      <c r="G13398" s="232"/>
    </row>
    <row r="13399" s="379" customFormat="1" customHeight="1" spans="6:7">
      <c r="F13399" s="385"/>
      <c r="G13399" s="232"/>
    </row>
    <row r="13400" s="379" customFormat="1" customHeight="1" spans="6:7">
      <c r="F13400" s="385"/>
      <c r="G13400" s="232"/>
    </row>
    <row r="13401" s="379" customFormat="1" customHeight="1" spans="6:7">
      <c r="F13401" s="385"/>
      <c r="G13401" s="232"/>
    </row>
    <row r="13402" s="379" customFormat="1" customHeight="1" spans="6:7">
      <c r="F13402" s="385"/>
      <c r="G13402" s="232"/>
    </row>
    <row r="13403" s="379" customFormat="1" customHeight="1" spans="6:7">
      <c r="F13403" s="385"/>
      <c r="G13403" s="232"/>
    </row>
    <row r="13404" s="379" customFormat="1" customHeight="1" spans="6:7">
      <c r="F13404" s="385"/>
      <c r="G13404" s="232"/>
    </row>
    <row r="13405" s="379" customFormat="1" customHeight="1" spans="6:7">
      <c r="F13405" s="385"/>
      <c r="G13405" s="232"/>
    </row>
    <row r="13406" s="379" customFormat="1" customHeight="1" spans="6:7">
      <c r="F13406" s="385"/>
      <c r="G13406" s="232"/>
    </row>
    <row r="13407" s="379" customFormat="1" customHeight="1" spans="6:7">
      <c r="F13407" s="385"/>
      <c r="G13407" s="232"/>
    </row>
    <row r="13408" s="379" customFormat="1" customHeight="1" spans="6:7">
      <c r="F13408" s="385"/>
      <c r="G13408" s="232"/>
    </row>
    <row r="13409" s="379" customFormat="1" customHeight="1" spans="6:7">
      <c r="F13409" s="385"/>
      <c r="G13409" s="232"/>
    </row>
    <row r="13410" s="379" customFormat="1" customHeight="1" spans="6:7">
      <c r="F13410" s="385"/>
      <c r="G13410" s="232"/>
    </row>
    <row r="13411" s="379" customFormat="1" customHeight="1" spans="6:7">
      <c r="F13411" s="385"/>
      <c r="G13411" s="232"/>
    </row>
    <row r="13412" s="379" customFormat="1" customHeight="1" spans="6:7">
      <c r="F13412" s="385"/>
      <c r="G13412" s="232"/>
    </row>
    <row r="13413" s="379" customFormat="1" customHeight="1" spans="6:7">
      <c r="F13413" s="385"/>
      <c r="G13413" s="232"/>
    </row>
    <row r="13414" s="379" customFormat="1" customHeight="1" spans="6:7">
      <c r="F13414" s="385"/>
      <c r="G13414" s="232"/>
    </row>
    <row r="13415" s="379" customFormat="1" customHeight="1" spans="6:7">
      <c r="F13415" s="385"/>
      <c r="G13415" s="232"/>
    </row>
    <row r="13416" s="379" customFormat="1" customHeight="1" spans="6:7">
      <c r="F13416" s="385"/>
      <c r="G13416" s="232"/>
    </row>
    <row r="13417" s="379" customFormat="1" customHeight="1" spans="6:7">
      <c r="F13417" s="385"/>
      <c r="G13417" s="232"/>
    </row>
    <row r="13418" s="379" customFormat="1" customHeight="1" spans="6:7">
      <c r="F13418" s="385"/>
      <c r="G13418" s="232"/>
    </row>
    <row r="13419" s="379" customFormat="1" customHeight="1" spans="6:7">
      <c r="F13419" s="385"/>
      <c r="G13419" s="232"/>
    </row>
    <row r="13420" s="379" customFormat="1" customHeight="1" spans="6:7">
      <c r="F13420" s="385"/>
      <c r="G13420" s="232"/>
    </row>
    <row r="13421" s="379" customFormat="1" customHeight="1" spans="6:7">
      <c r="F13421" s="385"/>
      <c r="G13421" s="232"/>
    </row>
    <row r="13422" s="379" customFormat="1" customHeight="1" spans="6:7">
      <c r="F13422" s="385"/>
      <c r="G13422" s="232"/>
    </row>
    <row r="13423" s="379" customFormat="1" customHeight="1" spans="6:7">
      <c r="F13423" s="385"/>
      <c r="G13423" s="232"/>
    </row>
    <row r="13424" s="379" customFormat="1" customHeight="1" spans="6:7">
      <c r="F13424" s="385"/>
      <c r="G13424" s="232"/>
    </row>
    <row r="13425" s="379" customFormat="1" customHeight="1" spans="6:7">
      <c r="F13425" s="385"/>
      <c r="G13425" s="232"/>
    </row>
    <row r="13426" s="379" customFormat="1" customHeight="1" spans="6:7">
      <c r="F13426" s="385"/>
      <c r="G13426" s="232"/>
    </row>
    <row r="13427" s="379" customFormat="1" customHeight="1" spans="6:7">
      <c r="F13427" s="385"/>
      <c r="G13427" s="232"/>
    </row>
    <row r="13428" s="379" customFormat="1" customHeight="1" spans="6:7">
      <c r="F13428" s="385"/>
      <c r="G13428" s="232"/>
    </row>
    <row r="13429" s="379" customFormat="1" customHeight="1" spans="6:7">
      <c r="F13429" s="385"/>
      <c r="G13429" s="232"/>
    </row>
    <row r="13430" s="379" customFormat="1" customHeight="1" spans="6:7">
      <c r="F13430" s="385"/>
      <c r="G13430" s="232"/>
    </row>
    <row r="13431" s="379" customFormat="1" customHeight="1" spans="6:7">
      <c r="F13431" s="385"/>
      <c r="G13431" s="232"/>
    </row>
    <row r="13432" s="379" customFormat="1" customHeight="1" spans="6:7">
      <c r="F13432" s="385"/>
      <c r="G13432" s="232"/>
    </row>
    <row r="13433" s="379" customFormat="1" customHeight="1" spans="6:7">
      <c r="F13433" s="385"/>
      <c r="G13433" s="232"/>
    </row>
    <row r="13434" s="379" customFormat="1" customHeight="1" spans="6:7">
      <c r="F13434" s="385"/>
      <c r="G13434" s="232"/>
    </row>
    <row r="13435" s="379" customFormat="1" customHeight="1" spans="6:7">
      <c r="F13435" s="385"/>
      <c r="G13435" s="232"/>
    </row>
    <row r="13436" s="379" customFormat="1" customHeight="1" spans="6:7">
      <c r="F13436" s="385"/>
      <c r="G13436" s="232"/>
    </row>
    <row r="13437" s="379" customFormat="1" customHeight="1" spans="6:7">
      <c r="F13437" s="385"/>
      <c r="G13437" s="232"/>
    </row>
    <row r="13438" s="379" customFormat="1" customHeight="1" spans="6:7">
      <c r="F13438" s="385"/>
      <c r="G13438" s="232"/>
    </row>
    <row r="13439" s="379" customFormat="1" customHeight="1" spans="6:7">
      <c r="F13439" s="385"/>
      <c r="G13439" s="232"/>
    </row>
    <row r="13440" s="379" customFormat="1" customHeight="1" spans="6:7">
      <c r="F13440" s="385"/>
      <c r="G13440" s="232"/>
    </row>
    <row r="13441" s="379" customFormat="1" customHeight="1" spans="6:7">
      <c r="F13441" s="385"/>
      <c r="G13441" s="232"/>
    </row>
    <row r="13442" s="379" customFormat="1" customHeight="1" spans="6:7">
      <c r="F13442" s="385"/>
      <c r="G13442" s="232"/>
    </row>
    <row r="13443" s="379" customFormat="1" customHeight="1" spans="6:7">
      <c r="F13443" s="385"/>
      <c r="G13443" s="232"/>
    </row>
    <row r="13444" s="379" customFormat="1" customHeight="1" spans="6:7">
      <c r="F13444" s="385"/>
      <c r="G13444" s="232"/>
    </row>
    <row r="13445" s="379" customFormat="1" customHeight="1" spans="6:7">
      <c r="F13445" s="385"/>
      <c r="G13445" s="232"/>
    </row>
    <row r="13446" s="379" customFormat="1" customHeight="1" spans="6:7">
      <c r="F13446" s="385"/>
      <c r="G13446" s="232"/>
    </row>
    <row r="13447" s="379" customFormat="1" customHeight="1" spans="6:7">
      <c r="F13447" s="385"/>
      <c r="G13447" s="232"/>
    </row>
    <row r="13448" s="379" customFormat="1" customHeight="1" spans="6:7">
      <c r="F13448" s="385"/>
      <c r="G13448" s="232"/>
    </row>
    <row r="13449" s="379" customFormat="1" customHeight="1" spans="6:7">
      <c r="F13449" s="385"/>
      <c r="G13449" s="232"/>
    </row>
    <row r="13450" s="379" customFormat="1" customHeight="1" spans="6:7">
      <c r="F13450" s="385"/>
      <c r="G13450" s="232"/>
    </row>
    <row r="13451" s="379" customFormat="1" customHeight="1" spans="6:7">
      <c r="F13451" s="385"/>
      <c r="G13451" s="232"/>
    </row>
    <row r="13452" s="379" customFormat="1" customHeight="1" spans="6:7">
      <c r="F13452" s="385"/>
      <c r="G13452" s="232"/>
    </row>
    <row r="13453" s="379" customFormat="1" customHeight="1" spans="6:7">
      <c r="F13453" s="385"/>
      <c r="G13453" s="232"/>
    </row>
    <row r="13454" s="379" customFormat="1" customHeight="1" spans="6:7">
      <c r="F13454" s="385"/>
      <c r="G13454" s="232"/>
    </row>
    <row r="13455" s="379" customFormat="1" customHeight="1" spans="6:7">
      <c r="F13455" s="385"/>
      <c r="G13455" s="232"/>
    </row>
    <row r="13456" s="379" customFormat="1" customHeight="1" spans="6:7">
      <c r="F13456" s="385"/>
      <c r="G13456" s="232"/>
    </row>
    <row r="13457" s="379" customFormat="1" customHeight="1" spans="6:7">
      <c r="F13457" s="385"/>
      <c r="G13457" s="232"/>
    </row>
    <row r="13458" s="379" customFormat="1" customHeight="1" spans="6:7">
      <c r="F13458" s="385"/>
      <c r="G13458" s="232"/>
    </row>
    <row r="13459" s="379" customFormat="1" customHeight="1" spans="6:7">
      <c r="F13459" s="385"/>
      <c r="G13459" s="232"/>
    </row>
    <row r="13460" s="379" customFormat="1" customHeight="1" spans="6:7">
      <c r="F13460" s="385"/>
      <c r="G13460" s="232"/>
    </row>
    <row r="13461" s="379" customFormat="1" customHeight="1" spans="6:7">
      <c r="F13461" s="385"/>
      <c r="G13461" s="232"/>
    </row>
    <row r="13462" s="379" customFormat="1" customHeight="1" spans="6:7">
      <c r="F13462" s="385"/>
      <c r="G13462" s="232"/>
    </row>
    <row r="13463" s="379" customFormat="1" customHeight="1" spans="6:7">
      <c r="F13463" s="385"/>
      <c r="G13463" s="232"/>
    </row>
    <row r="13464" s="379" customFormat="1" customHeight="1" spans="6:7">
      <c r="F13464" s="385"/>
      <c r="G13464" s="232"/>
    </row>
    <row r="13465" s="379" customFormat="1" customHeight="1" spans="6:7">
      <c r="F13465" s="385"/>
      <c r="G13465" s="232"/>
    </row>
    <row r="13466" s="379" customFormat="1" customHeight="1" spans="6:7">
      <c r="F13466" s="385"/>
      <c r="G13466" s="232"/>
    </row>
    <row r="13467" s="379" customFormat="1" customHeight="1" spans="6:7">
      <c r="F13467" s="385"/>
      <c r="G13467" s="232"/>
    </row>
    <row r="13468" s="379" customFormat="1" customHeight="1" spans="6:7">
      <c r="F13468" s="385"/>
      <c r="G13468" s="232"/>
    </row>
    <row r="13469" s="379" customFormat="1" customHeight="1" spans="6:7">
      <c r="F13469" s="385"/>
      <c r="G13469" s="232"/>
    </row>
    <row r="13470" s="379" customFormat="1" customHeight="1" spans="6:7">
      <c r="F13470" s="385"/>
      <c r="G13470" s="232"/>
    </row>
    <row r="13471" s="379" customFormat="1" customHeight="1" spans="6:7">
      <c r="F13471" s="385"/>
      <c r="G13471" s="232"/>
    </row>
    <row r="13472" s="379" customFormat="1" customHeight="1" spans="6:7">
      <c r="F13472" s="385"/>
      <c r="G13472" s="232"/>
    </row>
    <row r="13473" s="379" customFormat="1" customHeight="1" spans="6:7">
      <c r="F13473" s="385"/>
      <c r="G13473" s="232"/>
    </row>
    <row r="13474" s="379" customFormat="1" customHeight="1" spans="6:7">
      <c r="F13474" s="385"/>
      <c r="G13474" s="232"/>
    </row>
    <row r="13475" s="379" customFormat="1" customHeight="1" spans="6:7">
      <c r="F13475" s="385"/>
      <c r="G13475" s="232"/>
    </row>
    <row r="13476" s="379" customFormat="1" customHeight="1" spans="6:7">
      <c r="F13476" s="385"/>
      <c r="G13476" s="232"/>
    </row>
    <row r="13477" s="379" customFormat="1" customHeight="1" spans="6:7">
      <c r="F13477" s="385"/>
      <c r="G13477" s="232"/>
    </row>
    <row r="13478" s="379" customFormat="1" customHeight="1" spans="6:7">
      <c r="F13478" s="385"/>
      <c r="G13478" s="232"/>
    </row>
    <row r="13479" s="379" customFormat="1" customHeight="1" spans="6:7">
      <c r="F13479" s="385"/>
      <c r="G13479" s="232"/>
    </row>
    <row r="13480" s="379" customFormat="1" customHeight="1" spans="6:7">
      <c r="F13480" s="385"/>
      <c r="G13480" s="232"/>
    </row>
    <row r="13481" s="379" customFormat="1" customHeight="1" spans="6:7">
      <c r="F13481" s="385"/>
      <c r="G13481" s="232"/>
    </row>
    <row r="13482" s="379" customFormat="1" customHeight="1" spans="6:7">
      <c r="F13482" s="385"/>
      <c r="G13482" s="232"/>
    </row>
    <row r="13483" s="379" customFormat="1" customHeight="1" spans="6:7">
      <c r="F13483" s="385"/>
      <c r="G13483" s="232"/>
    </row>
    <row r="13484" s="379" customFormat="1" customHeight="1" spans="6:7">
      <c r="F13484" s="385"/>
      <c r="G13484" s="232"/>
    </row>
    <row r="13485" s="379" customFormat="1" customHeight="1" spans="6:7">
      <c r="F13485" s="385"/>
      <c r="G13485" s="232"/>
    </row>
    <row r="13486" s="379" customFormat="1" customHeight="1" spans="6:7">
      <c r="F13486" s="385"/>
      <c r="G13486" s="232"/>
    </row>
    <row r="13487" s="379" customFormat="1" customHeight="1" spans="6:7">
      <c r="F13487" s="385"/>
      <c r="G13487" s="232"/>
    </row>
    <row r="13488" s="379" customFormat="1" customHeight="1" spans="6:7">
      <c r="F13488" s="385"/>
      <c r="G13488" s="232"/>
    </row>
    <row r="13489" s="379" customFormat="1" customHeight="1" spans="6:7">
      <c r="F13489" s="385"/>
      <c r="G13489" s="232"/>
    </row>
    <row r="13490" s="379" customFormat="1" customHeight="1" spans="6:7">
      <c r="F13490" s="385"/>
      <c r="G13490" s="232"/>
    </row>
    <row r="13491" s="379" customFormat="1" customHeight="1" spans="6:7">
      <c r="F13491" s="385"/>
      <c r="G13491" s="232"/>
    </row>
    <row r="13492" s="379" customFormat="1" customHeight="1" spans="6:7">
      <c r="F13492" s="385"/>
      <c r="G13492" s="232"/>
    </row>
    <row r="13493" s="379" customFormat="1" customHeight="1" spans="6:7">
      <c r="F13493" s="385"/>
      <c r="G13493" s="232"/>
    </row>
    <row r="13494" s="379" customFormat="1" customHeight="1" spans="6:7">
      <c r="F13494" s="385"/>
      <c r="G13494" s="232"/>
    </row>
    <row r="13495" s="379" customFormat="1" customHeight="1" spans="6:7">
      <c r="F13495" s="385"/>
      <c r="G13495" s="232"/>
    </row>
    <row r="13496" s="379" customFormat="1" customHeight="1" spans="6:7">
      <c r="F13496" s="385"/>
      <c r="G13496" s="232"/>
    </row>
    <row r="13497" s="379" customFormat="1" customHeight="1" spans="6:7">
      <c r="F13497" s="385"/>
      <c r="G13497" s="232"/>
    </row>
    <row r="13498" s="379" customFormat="1" customHeight="1" spans="6:7">
      <c r="F13498" s="385"/>
      <c r="G13498" s="232"/>
    </row>
    <row r="13499" s="379" customFormat="1" customHeight="1" spans="6:7">
      <c r="F13499" s="385"/>
      <c r="G13499" s="232"/>
    </row>
    <row r="13500" s="379" customFormat="1" customHeight="1" spans="6:7">
      <c r="F13500" s="385"/>
      <c r="G13500" s="232"/>
    </row>
    <row r="13501" s="379" customFormat="1" customHeight="1" spans="6:7">
      <c r="F13501" s="385"/>
      <c r="G13501" s="232"/>
    </row>
    <row r="13502" s="379" customFormat="1" customHeight="1" spans="6:7">
      <c r="F13502" s="385"/>
      <c r="G13502" s="232"/>
    </row>
    <row r="13503" s="379" customFormat="1" customHeight="1" spans="6:7">
      <c r="F13503" s="385"/>
      <c r="G13503" s="232"/>
    </row>
    <row r="13504" s="379" customFormat="1" customHeight="1" spans="6:7">
      <c r="F13504" s="385"/>
      <c r="G13504" s="232"/>
    </row>
    <row r="13505" s="379" customFormat="1" customHeight="1" spans="6:7">
      <c r="F13505" s="385"/>
      <c r="G13505" s="232"/>
    </row>
    <row r="13506" s="379" customFormat="1" customHeight="1" spans="6:7">
      <c r="F13506" s="385"/>
      <c r="G13506" s="232"/>
    </row>
    <row r="13507" s="379" customFormat="1" customHeight="1" spans="6:7">
      <c r="F13507" s="385"/>
      <c r="G13507" s="232"/>
    </row>
    <row r="13508" s="379" customFormat="1" customHeight="1" spans="6:7">
      <c r="F13508" s="385"/>
      <c r="G13508" s="232"/>
    </row>
    <row r="13509" s="379" customFormat="1" customHeight="1" spans="6:7">
      <c r="F13509" s="385"/>
      <c r="G13509" s="232"/>
    </row>
    <row r="13510" s="379" customFormat="1" customHeight="1" spans="6:7">
      <c r="F13510" s="385"/>
      <c r="G13510" s="232"/>
    </row>
    <row r="13511" s="379" customFormat="1" customHeight="1" spans="6:7">
      <c r="F13511" s="385"/>
      <c r="G13511" s="232"/>
    </row>
    <row r="13512" s="379" customFormat="1" customHeight="1" spans="6:7">
      <c r="F13512" s="385"/>
      <c r="G13512" s="232"/>
    </row>
    <row r="13513" s="379" customFormat="1" customHeight="1" spans="6:7">
      <c r="F13513" s="385"/>
      <c r="G13513" s="232"/>
    </row>
    <row r="13514" s="379" customFormat="1" customHeight="1" spans="6:7">
      <c r="F13514" s="385"/>
      <c r="G13514" s="232"/>
    </row>
    <row r="13515" s="379" customFormat="1" customHeight="1" spans="6:7">
      <c r="F13515" s="385"/>
      <c r="G13515" s="232"/>
    </row>
    <row r="13516" s="379" customFormat="1" customHeight="1" spans="6:7">
      <c r="F13516" s="385"/>
      <c r="G13516" s="232"/>
    </row>
    <row r="13517" s="379" customFormat="1" customHeight="1" spans="6:7">
      <c r="F13517" s="385"/>
      <c r="G13517" s="232"/>
    </row>
    <row r="13518" s="379" customFormat="1" customHeight="1" spans="6:7">
      <c r="F13518" s="385"/>
      <c r="G13518" s="232"/>
    </row>
    <row r="13519" s="379" customFormat="1" customHeight="1" spans="6:7">
      <c r="F13519" s="385"/>
      <c r="G13519" s="232"/>
    </row>
    <row r="13520" s="379" customFormat="1" customHeight="1" spans="6:7">
      <c r="F13520" s="385"/>
      <c r="G13520" s="232"/>
    </row>
    <row r="13521" s="379" customFormat="1" customHeight="1" spans="6:7">
      <c r="F13521" s="385"/>
      <c r="G13521" s="232"/>
    </row>
    <row r="13522" s="379" customFormat="1" customHeight="1" spans="6:7">
      <c r="F13522" s="385"/>
      <c r="G13522" s="232"/>
    </row>
    <row r="13523" s="379" customFormat="1" customHeight="1" spans="6:7">
      <c r="F13523" s="385"/>
      <c r="G13523" s="232"/>
    </row>
    <row r="13524" s="379" customFormat="1" customHeight="1" spans="6:7">
      <c r="F13524" s="385"/>
      <c r="G13524" s="232"/>
    </row>
    <row r="13525" s="379" customFormat="1" customHeight="1" spans="6:7">
      <c r="F13525" s="385"/>
      <c r="G13525" s="232"/>
    </row>
    <row r="13526" s="379" customFormat="1" customHeight="1" spans="6:7">
      <c r="F13526" s="385"/>
      <c r="G13526" s="232"/>
    </row>
    <row r="13527" s="379" customFormat="1" customHeight="1" spans="6:7">
      <c r="F13527" s="385"/>
      <c r="G13527" s="232"/>
    </row>
    <row r="13528" s="379" customFormat="1" customHeight="1" spans="6:7">
      <c r="F13528" s="385"/>
      <c r="G13528" s="232"/>
    </row>
    <row r="13529" s="379" customFormat="1" customHeight="1" spans="6:7">
      <c r="F13529" s="385"/>
      <c r="G13529" s="232"/>
    </row>
    <row r="13530" s="379" customFormat="1" customHeight="1" spans="6:7">
      <c r="F13530" s="385"/>
      <c r="G13530" s="232"/>
    </row>
    <row r="13531" s="379" customFormat="1" customHeight="1" spans="6:7">
      <c r="F13531" s="385"/>
      <c r="G13531" s="232"/>
    </row>
    <row r="13532" s="379" customFormat="1" customHeight="1" spans="6:7">
      <c r="F13532" s="385"/>
      <c r="G13532" s="232"/>
    </row>
    <row r="13533" s="379" customFormat="1" customHeight="1" spans="6:7">
      <c r="F13533" s="385"/>
      <c r="G13533" s="232"/>
    </row>
    <row r="13534" s="379" customFormat="1" customHeight="1" spans="6:7">
      <c r="F13534" s="385"/>
      <c r="G13534" s="232"/>
    </row>
    <row r="13535" s="379" customFormat="1" customHeight="1" spans="6:7">
      <c r="F13535" s="385"/>
      <c r="G13535" s="232"/>
    </row>
    <row r="13536" s="379" customFormat="1" customHeight="1" spans="6:7">
      <c r="F13536" s="385"/>
      <c r="G13536" s="232"/>
    </row>
    <row r="13537" s="379" customFormat="1" customHeight="1" spans="6:7">
      <c r="F13537" s="385"/>
      <c r="G13537" s="232"/>
    </row>
    <row r="13538" s="379" customFormat="1" customHeight="1" spans="6:7">
      <c r="F13538" s="385"/>
      <c r="G13538" s="232"/>
    </row>
    <row r="13539" s="379" customFormat="1" customHeight="1" spans="6:7">
      <c r="F13539" s="385"/>
      <c r="G13539" s="232"/>
    </row>
    <row r="13540" s="379" customFormat="1" customHeight="1" spans="6:7">
      <c r="F13540" s="385"/>
      <c r="G13540" s="232"/>
    </row>
    <row r="13541" s="379" customFormat="1" customHeight="1" spans="6:7">
      <c r="F13541" s="385"/>
      <c r="G13541" s="232"/>
    </row>
    <row r="13542" s="379" customFormat="1" customHeight="1" spans="6:7">
      <c r="F13542" s="385"/>
      <c r="G13542" s="232"/>
    </row>
    <row r="13543" s="379" customFormat="1" customHeight="1" spans="6:7">
      <c r="F13543" s="385"/>
      <c r="G13543" s="232"/>
    </row>
    <row r="13544" s="379" customFormat="1" customHeight="1" spans="6:7">
      <c r="F13544" s="385"/>
      <c r="G13544" s="232"/>
    </row>
    <row r="13545" s="379" customFormat="1" customHeight="1" spans="6:7">
      <c r="F13545" s="385"/>
      <c r="G13545" s="232"/>
    </row>
    <row r="13546" s="379" customFormat="1" customHeight="1" spans="6:7">
      <c r="F13546" s="385"/>
      <c r="G13546" s="232"/>
    </row>
    <row r="13547" s="379" customFormat="1" customHeight="1" spans="6:7">
      <c r="F13547" s="385"/>
      <c r="G13547" s="232"/>
    </row>
    <row r="13548" s="379" customFormat="1" customHeight="1" spans="6:7">
      <c r="F13548" s="385"/>
      <c r="G13548" s="232"/>
    </row>
    <row r="13549" s="379" customFormat="1" customHeight="1" spans="6:7">
      <c r="F13549" s="385"/>
      <c r="G13549" s="232"/>
    </row>
    <row r="13550" s="379" customFormat="1" customHeight="1" spans="6:7">
      <c r="F13550" s="385"/>
      <c r="G13550" s="232"/>
    </row>
    <row r="13551" s="379" customFormat="1" customHeight="1" spans="6:7">
      <c r="F13551" s="385"/>
      <c r="G13551" s="232"/>
    </row>
    <row r="13552" s="379" customFormat="1" customHeight="1" spans="6:7">
      <c r="F13552" s="385"/>
      <c r="G13552" s="232"/>
    </row>
    <row r="13553" s="379" customFormat="1" customHeight="1" spans="6:7">
      <c r="F13553" s="385"/>
      <c r="G13553" s="232"/>
    </row>
    <row r="13554" s="379" customFormat="1" customHeight="1" spans="6:7">
      <c r="F13554" s="385"/>
      <c r="G13554" s="232"/>
    </row>
    <row r="13555" s="379" customFormat="1" customHeight="1" spans="6:7">
      <c r="F13555" s="385"/>
      <c r="G13555" s="232"/>
    </row>
    <row r="13556" s="379" customFormat="1" customHeight="1" spans="6:7">
      <c r="F13556" s="385"/>
      <c r="G13556" s="232"/>
    </row>
    <row r="13557" s="379" customFormat="1" customHeight="1" spans="6:7">
      <c r="F13557" s="385"/>
      <c r="G13557" s="232"/>
    </row>
    <row r="13558" s="379" customFormat="1" customHeight="1" spans="6:7">
      <c r="F13558" s="385"/>
      <c r="G13558" s="232"/>
    </row>
    <row r="13559" s="379" customFormat="1" customHeight="1" spans="6:7">
      <c r="F13559" s="385"/>
      <c r="G13559" s="232"/>
    </row>
    <row r="13560" s="379" customFormat="1" customHeight="1" spans="6:7">
      <c r="F13560" s="385"/>
      <c r="G13560" s="232"/>
    </row>
    <row r="13561" s="379" customFormat="1" customHeight="1" spans="6:7">
      <c r="F13561" s="385"/>
      <c r="G13561" s="232"/>
    </row>
    <row r="13562" s="379" customFormat="1" customHeight="1" spans="6:7">
      <c r="F13562" s="385"/>
      <c r="G13562" s="232"/>
    </row>
    <row r="13563" s="379" customFormat="1" customHeight="1" spans="6:7">
      <c r="F13563" s="385"/>
      <c r="G13563" s="232"/>
    </row>
    <row r="13564" s="379" customFormat="1" customHeight="1" spans="6:7">
      <c r="F13564" s="385"/>
      <c r="G13564" s="232"/>
    </row>
    <row r="13565" s="379" customFormat="1" customHeight="1" spans="6:7">
      <c r="F13565" s="385"/>
      <c r="G13565" s="232"/>
    </row>
    <row r="13566" s="379" customFormat="1" customHeight="1" spans="6:7">
      <c r="F13566" s="385"/>
      <c r="G13566" s="232"/>
    </row>
    <row r="13567" s="379" customFormat="1" customHeight="1" spans="6:7">
      <c r="F13567" s="385"/>
      <c r="G13567" s="232"/>
    </row>
    <row r="13568" s="379" customFormat="1" customHeight="1" spans="6:7">
      <c r="F13568" s="385"/>
      <c r="G13568" s="232"/>
    </row>
    <row r="13569" s="379" customFormat="1" customHeight="1" spans="6:7">
      <c r="F13569" s="385"/>
      <c r="G13569" s="232"/>
    </row>
    <row r="13570" s="379" customFormat="1" customHeight="1" spans="6:7">
      <c r="F13570" s="385"/>
      <c r="G13570" s="232"/>
    </row>
    <row r="13571" s="379" customFormat="1" customHeight="1" spans="6:7">
      <c r="F13571" s="385"/>
      <c r="G13571" s="232"/>
    </row>
    <row r="13572" s="379" customFormat="1" customHeight="1" spans="6:7">
      <c r="F13572" s="385"/>
      <c r="G13572" s="232"/>
    </row>
    <row r="13573" s="379" customFormat="1" customHeight="1" spans="6:7">
      <c r="F13573" s="385"/>
      <c r="G13573" s="232"/>
    </row>
    <row r="13574" s="379" customFormat="1" customHeight="1" spans="6:7">
      <c r="F13574" s="385"/>
      <c r="G13574" s="232"/>
    </row>
    <row r="13575" s="379" customFormat="1" customHeight="1" spans="6:7">
      <c r="F13575" s="385"/>
      <c r="G13575" s="232"/>
    </row>
    <row r="13576" s="379" customFormat="1" customHeight="1" spans="6:7">
      <c r="F13576" s="385"/>
      <c r="G13576" s="232"/>
    </row>
    <row r="13577" s="379" customFormat="1" customHeight="1" spans="6:7">
      <c r="F13577" s="385"/>
      <c r="G13577" s="232"/>
    </row>
    <row r="13578" s="379" customFormat="1" customHeight="1" spans="6:7">
      <c r="F13578" s="385"/>
      <c r="G13578" s="232"/>
    </row>
    <row r="13579" s="379" customFormat="1" customHeight="1" spans="6:7">
      <c r="F13579" s="385"/>
      <c r="G13579" s="232"/>
    </row>
    <row r="13580" s="379" customFormat="1" customHeight="1" spans="6:7">
      <c r="F13580" s="385"/>
      <c r="G13580" s="232"/>
    </row>
    <row r="13581" s="379" customFormat="1" customHeight="1" spans="6:7">
      <c r="F13581" s="385"/>
      <c r="G13581" s="232"/>
    </row>
    <row r="13582" s="379" customFormat="1" customHeight="1" spans="6:7">
      <c r="F13582" s="385"/>
      <c r="G13582" s="232"/>
    </row>
    <row r="13583" s="379" customFormat="1" customHeight="1" spans="6:7">
      <c r="F13583" s="385"/>
      <c r="G13583" s="232"/>
    </row>
    <row r="13584" s="379" customFormat="1" customHeight="1" spans="6:7">
      <c r="F13584" s="385"/>
      <c r="G13584" s="232"/>
    </row>
    <row r="13585" s="379" customFormat="1" customHeight="1" spans="6:7">
      <c r="F13585" s="385"/>
      <c r="G13585" s="232"/>
    </row>
    <row r="13586" s="379" customFormat="1" customHeight="1" spans="6:7">
      <c r="F13586" s="385"/>
      <c r="G13586" s="232"/>
    </row>
    <row r="13587" s="379" customFormat="1" customHeight="1" spans="6:7">
      <c r="F13587" s="385"/>
      <c r="G13587" s="232"/>
    </row>
    <row r="13588" s="379" customFormat="1" customHeight="1" spans="6:7">
      <c r="F13588" s="385"/>
      <c r="G13588" s="232"/>
    </row>
    <row r="13589" s="379" customFormat="1" customHeight="1" spans="6:7">
      <c r="F13589" s="385"/>
      <c r="G13589" s="232"/>
    </row>
    <row r="13590" s="379" customFormat="1" customHeight="1" spans="6:7">
      <c r="F13590" s="385"/>
      <c r="G13590" s="232"/>
    </row>
    <row r="13591" s="379" customFormat="1" customHeight="1" spans="6:7">
      <c r="F13591" s="385"/>
      <c r="G13591" s="232"/>
    </row>
    <row r="13592" s="379" customFormat="1" customHeight="1" spans="6:7">
      <c r="F13592" s="385"/>
      <c r="G13592" s="232"/>
    </row>
    <row r="13593" s="379" customFormat="1" customHeight="1" spans="6:7">
      <c r="F13593" s="385"/>
      <c r="G13593" s="232"/>
    </row>
    <row r="13594" s="379" customFormat="1" customHeight="1" spans="6:7">
      <c r="F13594" s="385"/>
      <c r="G13594" s="232"/>
    </row>
    <row r="13595" s="379" customFormat="1" customHeight="1" spans="6:7">
      <c r="F13595" s="385"/>
      <c r="G13595" s="232"/>
    </row>
    <row r="13596" s="379" customFormat="1" customHeight="1" spans="6:7">
      <c r="F13596" s="385"/>
      <c r="G13596" s="232"/>
    </row>
    <row r="13597" s="379" customFormat="1" customHeight="1" spans="6:7">
      <c r="F13597" s="385"/>
      <c r="G13597" s="232"/>
    </row>
    <row r="13598" s="379" customFormat="1" customHeight="1" spans="6:7">
      <c r="F13598" s="385"/>
      <c r="G13598" s="232"/>
    </row>
    <row r="13599" s="379" customFormat="1" customHeight="1" spans="6:7">
      <c r="F13599" s="385"/>
      <c r="G13599" s="232"/>
    </row>
    <row r="13600" s="379" customFormat="1" customHeight="1" spans="6:7">
      <c r="F13600" s="385"/>
      <c r="G13600" s="232"/>
    </row>
    <row r="13601" s="379" customFormat="1" customHeight="1" spans="6:7">
      <c r="F13601" s="385"/>
      <c r="G13601" s="232"/>
    </row>
    <row r="13602" s="379" customFormat="1" customHeight="1" spans="6:7">
      <c r="F13602" s="385"/>
      <c r="G13602" s="232"/>
    </row>
    <row r="13603" s="379" customFormat="1" customHeight="1" spans="6:7">
      <c r="F13603" s="385"/>
      <c r="G13603" s="232"/>
    </row>
    <row r="13604" s="379" customFormat="1" customHeight="1" spans="6:7">
      <c r="F13604" s="385"/>
      <c r="G13604" s="232"/>
    </row>
    <row r="13605" s="379" customFormat="1" customHeight="1" spans="6:7">
      <c r="F13605" s="385"/>
      <c r="G13605" s="232"/>
    </row>
    <row r="13606" s="379" customFormat="1" customHeight="1" spans="6:7">
      <c r="F13606" s="385"/>
      <c r="G13606" s="232"/>
    </row>
    <row r="13607" s="379" customFormat="1" customHeight="1" spans="6:7">
      <c r="F13607" s="385"/>
      <c r="G13607" s="232"/>
    </row>
    <row r="13608" s="379" customFormat="1" customHeight="1" spans="6:7">
      <c r="F13608" s="385"/>
      <c r="G13608" s="232"/>
    </row>
    <row r="13609" s="379" customFormat="1" customHeight="1" spans="6:7">
      <c r="F13609" s="385"/>
      <c r="G13609" s="232"/>
    </row>
    <row r="13610" s="379" customFormat="1" customHeight="1" spans="6:7">
      <c r="F13610" s="385"/>
      <c r="G13610" s="232"/>
    </row>
    <row r="13611" s="379" customFormat="1" customHeight="1" spans="6:7">
      <c r="F13611" s="385"/>
      <c r="G13611" s="232"/>
    </row>
    <row r="13612" s="379" customFormat="1" customHeight="1" spans="6:7">
      <c r="F13612" s="385"/>
      <c r="G13612" s="232"/>
    </row>
    <row r="13613" s="379" customFormat="1" customHeight="1" spans="6:7">
      <c r="F13613" s="385"/>
      <c r="G13613" s="232"/>
    </row>
    <row r="13614" s="379" customFormat="1" customHeight="1" spans="6:7">
      <c r="F13614" s="385"/>
      <c r="G13614" s="232"/>
    </row>
    <row r="13615" s="379" customFormat="1" customHeight="1" spans="6:7">
      <c r="F13615" s="385"/>
      <c r="G13615" s="232"/>
    </row>
    <row r="13616" s="379" customFormat="1" customHeight="1" spans="6:7">
      <c r="F13616" s="385"/>
      <c r="G13616" s="232"/>
    </row>
    <row r="13617" s="379" customFormat="1" customHeight="1" spans="6:7">
      <c r="F13617" s="385"/>
      <c r="G13617" s="232"/>
    </row>
    <row r="13618" s="379" customFormat="1" customHeight="1" spans="6:7">
      <c r="F13618" s="385"/>
      <c r="G13618" s="232"/>
    </row>
    <row r="13619" s="379" customFormat="1" customHeight="1" spans="6:7">
      <c r="F13619" s="385"/>
      <c r="G13619" s="232"/>
    </row>
    <row r="13620" s="379" customFormat="1" customHeight="1" spans="6:7">
      <c r="F13620" s="385"/>
      <c r="G13620" s="232"/>
    </row>
    <row r="13621" s="379" customFormat="1" customHeight="1" spans="6:7">
      <c r="F13621" s="385"/>
      <c r="G13621" s="232"/>
    </row>
    <row r="13622" s="379" customFormat="1" customHeight="1" spans="6:7">
      <c r="F13622" s="385"/>
      <c r="G13622" s="232"/>
    </row>
    <row r="13623" s="379" customFormat="1" customHeight="1" spans="6:7">
      <c r="F13623" s="385"/>
      <c r="G13623" s="232"/>
    </row>
    <row r="13624" s="379" customFormat="1" customHeight="1" spans="6:7">
      <c r="F13624" s="385"/>
      <c r="G13624" s="232"/>
    </row>
    <row r="13625" s="379" customFormat="1" customHeight="1" spans="6:7">
      <c r="F13625" s="385"/>
      <c r="G13625" s="232"/>
    </row>
    <row r="13626" s="379" customFormat="1" customHeight="1" spans="6:7">
      <c r="F13626" s="385"/>
      <c r="G13626" s="232"/>
    </row>
    <row r="13627" s="379" customFormat="1" customHeight="1" spans="6:7">
      <c r="F13627" s="385"/>
      <c r="G13627" s="232"/>
    </row>
    <row r="13628" s="379" customFormat="1" customHeight="1" spans="6:7">
      <c r="F13628" s="385"/>
      <c r="G13628" s="232"/>
    </row>
    <row r="13629" s="379" customFormat="1" customHeight="1" spans="6:7">
      <c r="F13629" s="385"/>
      <c r="G13629" s="232"/>
    </row>
    <row r="13630" s="379" customFormat="1" customHeight="1" spans="6:7">
      <c r="F13630" s="385"/>
      <c r="G13630" s="232"/>
    </row>
    <row r="13631" s="379" customFormat="1" customHeight="1" spans="6:7">
      <c r="F13631" s="385"/>
      <c r="G13631" s="232"/>
    </row>
    <row r="13632" s="379" customFormat="1" customHeight="1" spans="6:7">
      <c r="F13632" s="385"/>
      <c r="G13632" s="232"/>
    </row>
    <row r="13633" s="379" customFormat="1" customHeight="1" spans="6:7">
      <c r="F13633" s="385"/>
      <c r="G13633" s="232"/>
    </row>
    <row r="13634" s="379" customFormat="1" customHeight="1" spans="6:7">
      <c r="F13634" s="385"/>
      <c r="G13634" s="232"/>
    </row>
    <row r="13635" s="379" customFormat="1" customHeight="1" spans="6:7">
      <c r="F13635" s="385"/>
      <c r="G13635" s="232"/>
    </row>
    <row r="13636" s="379" customFormat="1" customHeight="1" spans="6:7">
      <c r="F13636" s="385"/>
      <c r="G13636" s="232"/>
    </row>
    <row r="13637" s="379" customFormat="1" customHeight="1" spans="6:7">
      <c r="F13637" s="385"/>
      <c r="G13637" s="232"/>
    </row>
    <row r="13638" s="379" customFormat="1" customHeight="1" spans="6:7">
      <c r="F13638" s="385"/>
      <c r="G13638" s="232"/>
    </row>
    <row r="13639" s="379" customFormat="1" customHeight="1" spans="6:7">
      <c r="F13639" s="385"/>
      <c r="G13639" s="232"/>
    </row>
    <row r="13640" s="379" customFormat="1" customHeight="1" spans="6:7">
      <c r="F13640" s="385"/>
      <c r="G13640" s="232"/>
    </row>
    <row r="13641" s="379" customFormat="1" customHeight="1" spans="6:7">
      <c r="F13641" s="385"/>
      <c r="G13641" s="232"/>
    </row>
    <row r="13642" s="379" customFormat="1" customHeight="1" spans="6:7">
      <c r="F13642" s="385"/>
      <c r="G13642" s="232"/>
    </row>
    <row r="13643" s="379" customFormat="1" customHeight="1" spans="6:7">
      <c r="F13643" s="385"/>
      <c r="G13643" s="232"/>
    </row>
    <row r="13644" s="379" customFormat="1" customHeight="1" spans="6:7">
      <c r="F13644" s="385"/>
      <c r="G13644" s="232"/>
    </row>
    <row r="13645" s="379" customFormat="1" customHeight="1" spans="6:7">
      <c r="F13645" s="385"/>
      <c r="G13645" s="232"/>
    </row>
    <row r="13646" s="379" customFormat="1" customHeight="1" spans="6:7">
      <c r="F13646" s="385"/>
      <c r="G13646" s="232"/>
    </row>
    <row r="13647" s="379" customFormat="1" customHeight="1" spans="6:7">
      <c r="F13647" s="385"/>
      <c r="G13647" s="232"/>
    </row>
    <row r="13648" s="379" customFormat="1" customHeight="1" spans="6:7">
      <c r="F13648" s="385"/>
      <c r="G13648" s="232"/>
    </row>
    <row r="13649" s="379" customFormat="1" customHeight="1" spans="6:7">
      <c r="F13649" s="385"/>
      <c r="G13649" s="232"/>
    </row>
    <row r="13650" s="379" customFormat="1" customHeight="1" spans="6:7">
      <c r="F13650" s="385"/>
      <c r="G13650" s="232"/>
    </row>
    <row r="13651" s="379" customFormat="1" customHeight="1" spans="6:7">
      <c r="F13651" s="385"/>
      <c r="G13651" s="232"/>
    </row>
    <row r="13652" s="379" customFormat="1" customHeight="1" spans="6:7">
      <c r="F13652" s="385"/>
      <c r="G13652" s="232"/>
    </row>
    <row r="13653" s="379" customFormat="1" customHeight="1" spans="6:7">
      <c r="F13653" s="385"/>
      <c r="G13653" s="232"/>
    </row>
    <row r="13654" s="379" customFormat="1" customHeight="1" spans="6:7">
      <c r="F13654" s="385"/>
      <c r="G13654" s="232"/>
    </row>
    <row r="13655" s="379" customFormat="1" customHeight="1" spans="6:7">
      <c r="F13655" s="385"/>
      <c r="G13655" s="232"/>
    </row>
    <row r="13656" s="379" customFormat="1" customHeight="1" spans="6:7">
      <c r="F13656" s="385"/>
      <c r="G13656" s="232"/>
    </row>
    <row r="13657" s="379" customFormat="1" customHeight="1" spans="6:7">
      <c r="F13657" s="385"/>
      <c r="G13657" s="232"/>
    </row>
    <row r="13658" s="379" customFormat="1" customHeight="1" spans="6:7">
      <c r="F13658" s="385"/>
      <c r="G13658" s="232"/>
    </row>
    <row r="13659" s="379" customFormat="1" customHeight="1" spans="6:7">
      <c r="F13659" s="385"/>
      <c r="G13659" s="232"/>
    </row>
    <row r="13660" s="379" customFormat="1" customHeight="1" spans="6:7">
      <c r="F13660" s="385"/>
      <c r="G13660" s="232"/>
    </row>
    <row r="13661" s="379" customFormat="1" customHeight="1" spans="6:7">
      <c r="F13661" s="385"/>
      <c r="G13661" s="232"/>
    </row>
    <row r="13662" s="379" customFormat="1" customHeight="1" spans="6:7">
      <c r="F13662" s="385"/>
      <c r="G13662" s="232"/>
    </row>
    <row r="13663" s="379" customFormat="1" customHeight="1" spans="6:7">
      <c r="F13663" s="385"/>
      <c r="G13663" s="232"/>
    </row>
    <row r="13664" s="379" customFormat="1" customHeight="1" spans="6:7">
      <c r="F13664" s="385"/>
      <c r="G13664" s="232"/>
    </row>
    <row r="13665" s="379" customFormat="1" customHeight="1" spans="6:7">
      <c r="F13665" s="385"/>
      <c r="G13665" s="232"/>
    </row>
    <row r="13666" s="379" customFormat="1" customHeight="1" spans="6:7">
      <c r="F13666" s="385"/>
      <c r="G13666" s="232"/>
    </row>
    <row r="13667" s="379" customFormat="1" customHeight="1" spans="6:7">
      <c r="F13667" s="385"/>
      <c r="G13667" s="232"/>
    </row>
    <row r="13668" s="379" customFormat="1" customHeight="1" spans="6:7">
      <c r="F13668" s="385"/>
      <c r="G13668" s="232"/>
    </row>
    <row r="13669" s="379" customFormat="1" customHeight="1" spans="6:7">
      <c r="F13669" s="385"/>
      <c r="G13669" s="232"/>
    </row>
    <row r="13670" s="379" customFormat="1" customHeight="1" spans="6:7">
      <c r="F13670" s="385"/>
      <c r="G13670" s="232"/>
    </row>
    <row r="13671" s="379" customFormat="1" customHeight="1" spans="6:7">
      <c r="F13671" s="385"/>
      <c r="G13671" s="232"/>
    </row>
    <row r="13672" s="379" customFormat="1" customHeight="1" spans="6:7">
      <c r="F13672" s="385"/>
      <c r="G13672" s="232"/>
    </row>
    <row r="13673" s="379" customFormat="1" customHeight="1" spans="6:7">
      <c r="F13673" s="385"/>
      <c r="G13673" s="232"/>
    </row>
    <row r="13674" s="379" customFormat="1" customHeight="1" spans="6:7">
      <c r="F13674" s="385"/>
      <c r="G13674" s="232"/>
    </row>
    <row r="13675" s="379" customFormat="1" customHeight="1" spans="6:7">
      <c r="F13675" s="385"/>
      <c r="G13675" s="232"/>
    </row>
    <row r="13676" s="379" customFormat="1" customHeight="1" spans="6:7">
      <c r="F13676" s="385"/>
      <c r="G13676" s="232"/>
    </row>
    <row r="13677" s="379" customFormat="1" customHeight="1" spans="6:7">
      <c r="F13677" s="385"/>
      <c r="G13677" s="232"/>
    </row>
    <row r="13678" s="379" customFormat="1" customHeight="1" spans="6:7">
      <c r="F13678" s="385"/>
      <c r="G13678" s="232"/>
    </row>
    <row r="13679" s="379" customFormat="1" customHeight="1" spans="6:7">
      <c r="F13679" s="385"/>
      <c r="G13679" s="232"/>
    </row>
    <row r="13680" s="379" customFormat="1" customHeight="1" spans="6:7">
      <c r="F13680" s="385"/>
      <c r="G13680" s="232"/>
    </row>
    <row r="13681" s="379" customFormat="1" customHeight="1" spans="6:7">
      <c r="F13681" s="385"/>
      <c r="G13681" s="232"/>
    </row>
    <row r="13682" s="379" customFormat="1" customHeight="1" spans="6:7">
      <c r="F13682" s="385"/>
      <c r="G13682" s="232"/>
    </row>
    <row r="13683" s="379" customFormat="1" customHeight="1" spans="6:7">
      <c r="F13683" s="385"/>
      <c r="G13683" s="232"/>
    </row>
    <row r="13684" s="379" customFormat="1" customHeight="1" spans="6:7">
      <c r="F13684" s="385"/>
      <c r="G13684" s="232"/>
    </row>
    <row r="13685" s="379" customFormat="1" customHeight="1" spans="6:7">
      <c r="F13685" s="385"/>
      <c r="G13685" s="232"/>
    </row>
    <row r="13686" s="379" customFormat="1" customHeight="1" spans="6:7">
      <c r="F13686" s="385"/>
      <c r="G13686" s="232"/>
    </row>
    <row r="13687" s="379" customFormat="1" customHeight="1" spans="6:7">
      <c r="F13687" s="385"/>
      <c r="G13687" s="232"/>
    </row>
    <row r="13688" s="379" customFormat="1" customHeight="1" spans="6:7">
      <c r="F13688" s="385"/>
      <c r="G13688" s="232"/>
    </row>
    <row r="13689" s="379" customFormat="1" customHeight="1" spans="6:7">
      <c r="F13689" s="385"/>
      <c r="G13689" s="232"/>
    </row>
    <row r="13690" s="379" customFormat="1" customHeight="1" spans="6:7">
      <c r="F13690" s="385"/>
      <c r="G13690" s="232"/>
    </row>
    <row r="13691" s="379" customFormat="1" customHeight="1" spans="6:7">
      <c r="F13691" s="385"/>
      <c r="G13691" s="232"/>
    </row>
    <row r="13692" s="379" customFormat="1" customHeight="1" spans="6:7">
      <c r="F13692" s="385"/>
      <c r="G13692" s="232"/>
    </row>
    <row r="13693" s="379" customFormat="1" customHeight="1" spans="6:7">
      <c r="F13693" s="385"/>
      <c r="G13693" s="232"/>
    </row>
    <row r="13694" s="379" customFormat="1" customHeight="1" spans="6:7">
      <c r="F13694" s="385"/>
      <c r="G13694" s="232"/>
    </row>
    <row r="13695" s="379" customFormat="1" customHeight="1" spans="6:7">
      <c r="F13695" s="385"/>
      <c r="G13695" s="232"/>
    </row>
    <row r="13696" s="379" customFormat="1" customHeight="1" spans="6:7">
      <c r="F13696" s="385"/>
      <c r="G13696" s="232"/>
    </row>
    <row r="13697" s="379" customFormat="1" customHeight="1" spans="6:7">
      <c r="F13697" s="385"/>
      <c r="G13697" s="232"/>
    </row>
    <row r="13698" s="379" customFormat="1" customHeight="1" spans="6:7">
      <c r="F13698" s="385"/>
      <c r="G13698" s="232"/>
    </row>
    <row r="13699" s="379" customFormat="1" customHeight="1" spans="6:7">
      <c r="F13699" s="385"/>
      <c r="G13699" s="232"/>
    </row>
    <row r="13700" s="379" customFormat="1" customHeight="1" spans="6:7">
      <c r="F13700" s="385"/>
      <c r="G13700" s="232"/>
    </row>
    <row r="13701" s="379" customFormat="1" customHeight="1" spans="6:7">
      <c r="F13701" s="385"/>
      <c r="G13701" s="232"/>
    </row>
    <row r="13702" s="379" customFormat="1" customHeight="1" spans="6:7">
      <c r="F13702" s="385"/>
      <c r="G13702" s="232"/>
    </row>
    <row r="13703" s="379" customFormat="1" customHeight="1" spans="6:7">
      <c r="F13703" s="385"/>
      <c r="G13703" s="232"/>
    </row>
    <row r="13704" s="379" customFormat="1" customHeight="1" spans="6:7">
      <c r="F13704" s="385"/>
      <c r="G13704" s="232"/>
    </row>
    <row r="13705" s="379" customFormat="1" customHeight="1" spans="6:7">
      <c r="F13705" s="385"/>
      <c r="G13705" s="232"/>
    </row>
    <row r="13706" s="379" customFormat="1" customHeight="1" spans="6:7">
      <c r="F13706" s="385"/>
      <c r="G13706" s="232"/>
    </row>
    <row r="13707" s="379" customFormat="1" customHeight="1" spans="6:7">
      <c r="F13707" s="385"/>
      <c r="G13707" s="232"/>
    </row>
    <row r="13708" s="379" customFormat="1" customHeight="1" spans="6:7">
      <c r="F13708" s="385"/>
      <c r="G13708" s="232"/>
    </row>
    <row r="13709" s="379" customFormat="1" customHeight="1" spans="6:7">
      <c r="F13709" s="385"/>
      <c r="G13709" s="232"/>
    </row>
    <row r="13710" s="379" customFormat="1" customHeight="1" spans="6:7">
      <c r="F13710" s="385"/>
      <c r="G13710" s="232"/>
    </row>
    <row r="13711" s="379" customFormat="1" customHeight="1" spans="6:7">
      <c r="F13711" s="385"/>
      <c r="G13711" s="232"/>
    </row>
    <row r="13712" s="379" customFormat="1" customHeight="1" spans="6:7">
      <c r="F13712" s="385"/>
      <c r="G13712" s="232"/>
    </row>
    <row r="13713" s="379" customFormat="1" customHeight="1" spans="6:7">
      <c r="F13713" s="385"/>
      <c r="G13713" s="232"/>
    </row>
    <row r="13714" s="379" customFormat="1" customHeight="1" spans="6:7">
      <c r="F13714" s="385"/>
      <c r="G13714" s="232"/>
    </row>
    <row r="13715" s="379" customFormat="1" customHeight="1" spans="6:7">
      <c r="F13715" s="385"/>
      <c r="G13715" s="232"/>
    </row>
    <row r="13716" s="379" customFormat="1" customHeight="1" spans="6:7">
      <c r="F13716" s="385"/>
      <c r="G13716" s="232"/>
    </row>
    <row r="13717" s="379" customFormat="1" customHeight="1" spans="6:7">
      <c r="F13717" s="385"/>
      <c r="G13717" s="232"/>
    </row>
    <row r="13718" s="379" customFormat="1" customHeight="1" spans="6:7">
      <c r="F13718" s="385"/>
      <c r="G13718" s="232"/>
    </row>
    <row r="13719" s="379" customFormat="1" customHeight="1" spans="6:7">
      <c r="F13719" s="385"/>
      <c r="G13719" s="232"/>
    </row>
    <row r="13720" s="379" customFormat="1" customHeight="1" spans="6:7">
      <c r="F13720" s="385"/>
      <c r="G13720" s="232"/>
    </row>
    <row r="13721" s="379" customFormat="1" customHeight="1" spans="6:7">
      <c r="F13721" s="385"/>
      <c r="G13721" s="232"/>
    </row>
    <row r="13722" s="379" customFormat="1" customHeight="1" spans="6:7">
      <c r="F13722" s="385"/>
      <c r="G13722" s="232"/>
    </row>
    <row r="13723" s="379" customFormat="1" customHeight="1" spans="6:7">
      <c r="F13723" s="385"/>
      <c r="G13723" s="232"/>
    </row>
    <row r="13724" s="379" customFormat="1" customHeight="1" spans="6:7">
      <c r="F13724" s="385"/>
      <c r="G13724" s="232"/>
    </row>
    <row r="13725" s="379" customFormat="1" customHeight="1" spans="6:7">
      <c r="F13725" s="385"/>
      <c r="G13725" s="232"/>
    </row>
    <row r="13726" s="379" customFormat="1" customHeight="1" spans="6:7">
      <c r="F13726" s="385"/>
      <c r="G13726" s="232"/>
    </row>
    <row r="13727" s="379" customFormat="1" customHeight="1" spans="6:7">
      <c r="F13727" s="385"/>
      <c r="G13727" s="232"/>
    </row>
    <row r="13728" s="379" customFormat="1" customHeight="1" spans="6:7">
      <c r="F13728" s="385"/>
      <c r="G13728" s="232"/>
    </row>
    <row r="13729" s="379" customFormat="1" customHeight="1" spans="6:7">
      <c r="F13729" s="385"/>
      <c r="G13729" s="232"/>
    </row>
    <row r="13730" s="379" customFormat="1" customHeight="1" spans="6:7">
      <c r="F13730" s="385"/>
      <c r="G13730" s="232"/>
    </row>
    <row r="13731" s="379" customFormat="1" customHeight="1" spans="6:7">
      <c r="F13731" s="385"/>
      <c r="G13731" s="232"/>
    </row>
    <row r="13732" s="379" customFormat="1" customHeight="1" spans="6:7">
      <c r="F13732" s="385"/>
      <c r="G13732" s="232"/>
    </row>
    <row r="13733" s="379" customFormat="1" customHeight="1" spans="6:7">
      <c r="F13733" s="385"/>
      <c r="G13733" s="232"/>
    </row>
    <row r="13734" s="379" customFormat="1" customHeight="1" spans="6:7">
      <c r="F13734" s="385"/>
      <c r="G13734" s="232"/>
    </row>
    <row r="13735" s="379" customFormat="1" customHeight="1" spans="6:7">
      <c r="F13735" s="385"/>
      <c r="G13735" s="232"/>
    </row>
    <row r="13736" s="379" customFormat="1" customHeight="1" spans="6:7">
      <c r="F13736" s="385"/>
      <c r="G13736" s="232"/>
    </row>
    <row r="13737" s="379" customFormat="1" customHeight="1" spans="6:7">
      <c r="F13737" s="385"/>
      <c r="G13737" s="232"/>
    </row>
    <row r="13738" s="379" customFormat="1" customHeight="1" spans="6:7">
      <c r="F13738" s="385"/>
      <c r="G13738" s="232"/>
    </row>
    <row r="13739" s="379" customFormat="1" customHeight="1" spans="6:7">
      <c r="F13739" s="385"/>
      <c r="G13739" s="232"/>
    </row>
    <row r="13740" s="379" customFormat="1" customHeight="1" spans="6:7">
      <c r="F13740" s="385"/>
      <c r="G13740" s="232"/>
    </row>
    <row r="13741" s="379" customFormat="1" customHeight="1" spans="6:7">
      <c r="F13741" s="385"/>
      <c r="G13741" s="232"/>
    </row>
    <row r="13742" s="379" customFormat="1" customHeight="1" spans="6:7">
      <c r="F13742" s="385"/>
      <c r="G13742" s="232"/>
    </row>
    <row r="13743" s="379" customFormat="1" customHeight="1" spans="6:7">
      <c r="F13743" s="385"/>
      <c r="G13743" s="232"/>
    </row>
    <row r="13744" s="379" customFormat="1" customHeight="1" spans="6:7">
      <c r="F13744" s="385"/>
      <c r="G13744" s="232"/>
    </row>
    <row r="13745" s="379" customFormat="1" customHeight="1" spans="6:7">
      <c r="F13745" s="385"/>
      <c r="G13745" s="232"/>
    </row>
    <row r="13746" s="379" customFormat="1" customHeight="1" spans="6:7">
      <c r="F13746" s="385"/>
      <c r="G13746" s="232"/>
    </row>
    <row r="13747" s="379" customFormat="1" customHeight="1" spans="6:7">
      <c r="F13747" s="385"/>
      <c r="G13747" s="232"/>
    </row>
    <row r="13748" s="379" customFormat="1" customHeight="1" spans="6:7">
      <c r="F13748" s="385"/>
      <c r="G13748" s="232"/>
    </row>
    <row r="13749" s="379" customFormat="1" customHeight="1" spans="6:7">
      <c r="F13749" s="385"/>
      <c r="G13749" s="232"/>
    </row>
    <row r="13750" s="379" customFormat="1" customHeight="1" spans="6:7">
      <c r="F13750" s="385"/>
      <c r="G13750" s="232"/>
    </row>
    <row r="13751" s="379" customFormat="1" customHeight="1" spans="6:7">
      <c r="F13751" s="385"/>
      <c r="G13751" s="232"/>
    </row>
    <row r="13752" s="379" customFormat="1" customHeight="1" spans="6:7">
      <c r="F13752" s="385"/>
      <c r="G13752" s="232"/>
    </row>
    <row r="13753" s="379" customFormat="1" customHeight="1" spans="6:7">
      <c r="F13753" s="385"/>
      <c r="G13753" s="232"/>
    </row>
    <row r="13754" s="379" customFormat="1" customHeight="1" spans="6:7">
      <c r="F13754" s="385"/>
      <c r="G13754" s="232"/>
    </row>
    <row r="13755" s="379" customFormat="1" customHeight="1" spans="6:7">
      <c r="F13755" s="385"/>
      <c r="G13755" s="232"/>
    </row>
    <row r="13756" s="379" customFormat="1" customHeight="1" spans="6:7">
      <c r="F13756" s="385"/>
      <c r="G13756" s="232"/>
    </row>
    <row r="13757" s="379" customFormat="1" customHeight="1" spans="6:7">
      <c r="F13757" s="385"/>
      <c r="G13757" s="232"/>
    </row>
    <row r="13758" s="379" customFormat="1" customHeight="1" spans="6:7">
      <c r="F13758" s="385"/>
      <c r="G13758" s="232"/>
    </row>
    <row r="13759" s="379" customFormat="1" customHeight="1" spans="6:7">
      <c r="F13759" s="385"/>
      <c r="G13759" s="232"/>
    </row>
    <row r="13760" s="379" customFormat="1" customHeight="1" spans="6:7">
      <c r="F13760" s="385"/>
      <c r="G13760" s="232"/>
    </row>
    <row r="13761" s="379" customFormat="1" customHeight="1" spans="6:7">
      <c r="F13761" s="385"/>
      <c r="G13761" s="232"/>
    </row>
    <row r="13762" s="379" customFormat="1" customHeight="1" spans="6:7">
      <c r="F13762" s="385"/>
      <c r="G13762" s="232"/>
    </row>
    <row r="13763" s="379" customFormat="1" customHeight="1" spans="6:7">
      <c r="F13763" s="385"/>
      <c r="G13763" s="232"/>
    </row>
    <row r="13764" s="379" customFormat="1" customHeight="1" spans="6:7">
      <c r="F13764" s="385"/>
      <c r="G13764" s="232"/>
    </row>
    <row r="13765" s="379" customFormat="1" customHeight="1" spans="6:7">
      <c r="F13765" s="385"/>
      <c r="G13765" s="232"/>
    </row>
    <row r="13766" s="379" customFormat="1" customHeight="1" spans="6:7">
      <c r="F13766" s="385"/>
      <c r="G13766" s="232"/>
    </row>
    <row r="13767" s="379" customFormat="1" customHeight="1" spans="6:7">
      <c r="F13767" s="385"/>
      <c r="G13767" s="232"/>
    </row>
    <row r="13768" s="379" customFormat="1" customHeight="1" spans="6:7">
      <c r="F13768" s="385"/>
      <c r="G13768" s="232"/>
    </row>
    <row r="13769" s="379" customFormat="1" customHeight="1" spans="6:7">
      <c r="F13769" s="385"/>
      <c r="G13769" s="232"/>
    </row>
    <row r="13770" s="379" customFormat="1" customHeight="1" spans="6:7">
      <c r="F13770" s="385"/>
      <c r="G13770" s="232"/>
    </row>
    <row r="13771" s="379" customFormat="1" customHeight="1" spans="6:7">
      <c r="F13771" s="385"/>
      <c r="G13771" s="232"/>
    </row>
    <row r="13772" s="379" customFormat="1" customHeight="1" spans="6:7">
      <c r="F13772" s="385"/>
      <c r="G13772" s="232"/>
    </row>
    <row r="13773" s="379" customFormat="1" customHeight="1" spans="6:7">
      <c r="F13773" s="385"/>
      <c r="G13773" s="232"/>
    </row>
    <row r="13774" s="379" customFormat="1" customHeight="1" spans="6:7">
      <c r="F13774" s="385"/>
      <c r="G13774" s="232"/>
    </row>
    <row r="13775" s="379" customFormat="1" customHeight="1" spans="6:7">
      <c r="F13775" s="385"/>
      <c r="G13775" s="232"/>
    </row>
    <row r="13776" s="379" customFormat="1" customHeight="1" spans="6:7">
      <c r="F13776" s="385"/>
      <c r="G13776" s="232"/>
    </row>
    <row r="13777" s="379" customFormat="1" customHeight="1" spans="6:7">
      <c r="F13777" s="385"/>
      <c r="G13777" s="232"/>
    </row>
    <row r="13778" s="379" customFormat="1" customHeight="1" spans="6:7">
      <c r="F13778" s="385"/>
      <c r="G13778" s="232"/>
    </row>
    <row r="13779" s="379" customFormat="1" customHeight="1" spans="6:7">
      <c r="F13779" s="385"/>
      <c r="G13779" s="232"/>
    </row>
    <row r="13780" s="379" customFormat="1" customHeight="1" spans="6:7">
      <c r="F13780" s="385"/>
      <c r="G13780" s="232"/>
    </row>
    <row r="13781" s="379" customFormat="1" customHeight="1" spans="6:7">
      <c r="F13781" s="385"/>
      <c r="G13781" s="232"/>
    </row>
    <row r="13782" s="379" customFormat="1" customHeight="1" spans="6:7">
      <c r="F13782" s="385"/>
      <c r="G13782" s="232"/>
    </row>
    <row r="13783" s="379" customFormat="1" customHeight="1" spans="6:7">
      <c r="F13783" s="385"/>
      <c r="G13783" s="232"/>
    </row>
    <row r="13784" s="379" customFormat="1" customHeight="1" spans="6:7">
      <c r="F13784" s="385"/>
      <c r="G13784" s="232"/>
    </row>
    <row r="13785" s="379" customFormat="1" customHeight="1" spans="6:7">
      <c r="F13785" s="385"/>
      <c r="G13785" s="232"/>
    </row>
    <row r="13786" s="379" customFormat="1" customHeight="1" spans="6:7">
      <c r="F13786" s="385"/>
      <c r="G13786" s="232"/>
    </row>
    <row r="13787" s="379" customFormat="1" customHeight="1" spans="6:7">
      <c r="F13787" s="385"/>
      <c r="G13787" s="232"/>
    </row>
    <row r="13788" s="379" customFormat="1" customHeight="1" spans="6:7">
      <c r="F13788" s="385"/>
      <c r="G13788" s="232"/>
    </row>
    <row r="13789" s="379" customFormat="1" customHeight="1" spans="6:7">
      <c r="F13789" s="385"/>
      <c r="G13789" s="232"/>
    </row>
    <row r="13790" s="379" customFormat="1" customHeight="1" spans="6:7">
      <c r="F13790" s="385"/>
      <c r="G13790" s="232"/>
    </row>
    <row r="13791" s="379" customFormat="1" customHeight="1" spans="6:7">
      <c r="F13791" s="385"/>
      <c r="G13791" s="232"/>
    </row>
    <row r="13792" s="379" customFormat="1" customHeight="1" spans="6:7">
      <c r="F13792" s="385"/>
      <c r="G13792" s="232"/>
    </row>
    <row r="13793" s="379" customFormat="1" customHeight="1" spans="6:7">
      <c r="F13793" s="385"/>
      <c r="G13793" s="232"/>
    </row>
    <row r="13794" s="379" customFormat="1" customHeight="1" spans="6:7">
      <c r="F13794" s="385"/>
      <c r="G13794" s="232"/>
    </row>
    <row r="13795" s="379" customFormat="1" customHeight="1" spans="6:7">
      <c r="F13795" s="385"/>
      <c r="G13795" s="232"/>
    </row>
    <row r="13796" s="379" customFormat="1" customHeight="1" spans="6:7">
      <c r="F13796" s="385"/>
      <c r="G13796" s="232"/>
    </row>
    <row r="13797" s="379" customFormat="1" customHeight="1" spans="6:7">
      <c r="F13797" s="385"/>
      <c r="G13797" s="232"/>
    </row>
    <row r="13798" s="379" customFormat="1" customHeight="1" spans="6:7">
      <c r="F13798" s="385"/>
      <c r="G13798" s="232"/>
    </row>
    <row r="13799" s="379" customFormat="1" customHeight="1" spans="6:7">
      <c r="F13799" s="385"/>
      <c r="G13799" s="232"/>
    </row>
    <row r="13800" s="379" customFormat="1" customHeight="1" spans="6:7">
      <c r="F13800" s="385"/>
      <c r="G13800" s="232"/>
    </row>
    <row r="13801" s="379" customFormat="1" customHeight="1" spans="6:7">
      <c r="F13801" s="385"/>
      <c r="G13801" s="232"/>
    </row>
    <row r="13802" s="379" customFormat="1" customHeight="1" spans="6:7">
      <c r="F13802" s="385"/>
      <c r="G13802" s="232"/>
    </row>
    <row r="13803" s="379" customFormat="1" customHeight="1" spans="6:7">
      <c r="F13803" s="385"/>
      <c r="G13803" s="232"/>
    </row>
    <row r="13804" s="379" customFormat="1" customHeight="1" spans="6:7">
      <c r="F13804" s="385"/>
      <c r="G13804" s="232"/>
    </row>
    <row r="13805" s="379" customFormat="1" customHeight="1" spans="6:7">
      <c r="F13805" s="385"/>
      <c r="G13805" s="232"/>
    </row>
    <row r="13806" s="379" customFormat="1" customHeight="1" spans="6:7">
      <c r="F13806" s="385"/>
      <c r="G13806" s="232"/>
    </row>
    <row r="13807" s="379" customFormat="1" customHeight="1" spans="6:7">
      <c r="F13807" s="385"/>
      <c r="G13807" s="232"/>
    </row>
    <row r="13808" s="379" customFormat="1" customHeight="1" spans="6:7">
      <c r="F13808" s="385"/>
      <c r="G13808" s="232"/>
    </row>
    <row r="13809" s="379" customFormat="1" customHeight="1" spans="6:7">
      <c r="F13809" s="385"/>
      <c r="G13809" s="232"/>
    </row>
    <row r="13810" s="379" customFormat="1" customHeight="1" spans="6:7">
      <c r="F13810" s="385"/>
      <c r="G13810" s="232"/>
    </row>
    <row r="13811" s="379" customFormat="1" customHeight="1" spans="6:7">
      <c r="F13811" s="385"/>
      <c r="G13811" s="232"/>
    </row>
    <row r="13812" s="379" customFormat="1" customHeight="1" spans="6:7">
      <c r="F13812" s="385"/>
      <c r="G13812" s="232"/>
    </row>
    <row r="13813" s="379" customFormat="1" customHeight="1" spans="6:7">
      <c r="F13813" s="385"/>
      <c r="G13813" s="232"/>
    </row>
    <row r="13814" s="379" customFormat="1" customHeight="1" spans="6:7">
      <c r="F13814" s="385"/>
      <c r="G13814" s="232"/>
    </row>
    <row r="13815" s="379" customFormat="1" customHeight="1" spans="6:7">
      <c r="F13815" s="385"/>
      <c r="G13815" s="232"/>
    </row>
    <row r="13816" s="379" customFormat="1" customHeight="1" spans="6:7">
      <c r="F13816" s="385"/>
      <c r="G13816" s="232"/>
    </row>
    <row r="13817" s="379" customFormat="1" customHeight="1" spans="6:7">
      <c r="F13817" s="385"/>
      <c r="G13817" s="232"/>
    </row>
    <row r="13818" s="379" customFormat="1" customHeight="1" spans="6:7">
      <c r="F13818" s="385"/>
      <c r="G13818" s="232"/>
    </row>
    <row r="13819" s="379" customFormat="1" customHeight="1" spans="6:7">
      <c r="F13819" s="385"/>
      <c r="G13819" s="232"/>
    </row>
    <row r="13820" s="379" customFormat="1" customHeight="1" spans="6:7">
      <c r="F13820" s="385"/>
      <c r="G13820" s="232"/>
    </row>
    <row r="13821" s="379" customFormat="1" customHeight="1" spans="6:7">
      <c r="F13821" s="385"/>
      <c r="G13821" s="232"/>
    </row>
    <row r="13822" s="379" customFormat="1" customHeight="1" spans="6:7">
      <c r="F13822" s="385"/>
      <c r="G13822" s="232"/>
    </row>
    <row r="13823" s="379" customFormat="1" customHeight="1" spans="6:7">
      <c r="F13823" s="385"/>
      <c r="G13823" s="232"/>
    </row>
    <row r="13824" s="379" customFormat="1" customHeight="1" spans="6:7">
      <c r="F13824" s="385"/>
      <c r="G13824" s="232"/>
    </row>
    <row r="13825" s="379" customFormat="1" customHeight="1" spans="6:7">
      <c r="F13825" s="385"/>
      <c r="G13825" s="232"/>
    </row>
    <row r="13826" s="379" customFormat="1" customHeight="1" spans="6:7">
      <c r="F13826" s="385"/>
      <c r="G13826" s="232"/>
    </row>
    <row r="13827" s="379" customFormat="1" customHeight="1" spans="6:7">
      <c r="F13827" s="385"/>
      <c r="G13827" s="232"/>
    </row>
    <row r="13828" s="379" customFormat="1" customHeight="1" spans="6:7">
      <c r="F13828" s="385"/>
      <c r="G13828" s="232"/>
    </row>
    <row r="13829" s="379" customFormat="1" customHeight="1" spans="6:7">
      <c r="F13829" s="385"/>
      <c r="G13829" s="232"/>
    </row>
    <row r="13830" s="379" customFormat="1" customHeight="1" spans="6:7">
      <c r="F13830" s="385"/>
      <c r="G13830" s="232"/>
    </row>
    <row r="13831" s="379" customFormat="1" customHeight="1" spans="6:7">
      <c r="F13831" s="385"/>
      <c r="G13831" s="232"/>
    </row>
    <row r="13832" s="379" customFormat="1" customHeight="1" spans="6:7">
      <c r="F13832" s="385"/>
      <c r="G13832" s="232"/>
    </row>
    <row r="13833" s="379" customFormat="1" customHeight="1" spans="6:7">
      <c r="F13833" s="385"/>
      <c r="G13833" s="232"/>
    </row>
    <row r="13834" s="379" customFormat="1" customHeight="1" spans="6:7">
      <c r="F13834" s="385"/>
      <c r="G13834" s="232"/>
    </row>
    <row r="13835" s="379" customFormat="1" customHeight="1" spans="6:7">
      <c r="F13835" s="385"/>
      <c r="G13835" s="232"/>
    </row>
    <row r="13836" s="379" customFormat="1" customHeight="1" spans="6:7">
      <c r="F13836" s="385"/>
      <c r="G13836" s="232"/>
    </row>
    <row r="13837" s="379" customFormat="1" customHeight="1" spans="6:7">
      <c r="F13837" s="385"/>
      <c r="G13837" s="232"/>
    </row>
    <row r="13838" s="379" customFormat="1" customHeight="1" spans="6:7">
      <c r="F13838" s="385"/>
      <c r="G13838" s="232"/>
    </row>
    <row r="13839" s="379" customFormat="1" customHeight="1" spans="6:7">
      <c r="F13839" s="385"/>
      <c r="G13839" s="232"/>
    </row>
    <row r="13840" s="379" customFormat="1" customHeight="1" spans="6:7">
      <c r="F13840" s="385"/>
      <c r="G13840" s="232"/>
    </row>
    <row r="13841" s="379" customFormat="1" customHeight="1" spans="6:7">
      <c r="F13841" s="385"/>
      <c r="G13841" s="232"/>
    </row>
    <row r="13842" s="379" customFormat="1" customHeight="1" spans="6:7">
      <c r="F13842" s="385"/>
      <c r="G13842" s="232"/>
    </row>
    <row r="13843" s="379" customFormat="1" customHeight="1" spans="6:7">
      <c r="F13843" s="385"/>
      <c r="G13843" s="232"/>
    </row>
    <row r="13844" s="379" customFormat="1" customHeight="1" spans="6:7">
      <c r="F13844" s="385"/>
      <c r="G13844" s="232"/>
    </row>
    <row r="13845" s="379" customFormat="1" customHeight="1" spans="6:7">
      <c r="F13845" s="385"/>
      <c r="G13845" s="232"/>
    </row>
    <row r="13846" s="379" customFormat="1" customHeight="1" spans="6:7">
      <c r="F13846" s="385"/>
      <c r="G13846" s="232"/>
    </row>
    <row r="13847" s="379" customFormat="1" customHeight="1" spans="6:7">
      <c r="F13847" s="385"/>
      <c r="G13847" s="232"/>
    </row>
    <row r="13848" s="379" customFormat="1" customHeight="1" spans="6:7">
      <c r="F13848" s="385"/>
      <c r="G13848" s="232"/>
    </row>
    <row r="13849" s="379" customFormat="1" customHeight="1" spans="6:7">
      <c r="F13849" s="385"/>
      <c r="G13849" s="232"/>
    </row>
    <row r="13850" s="379" customFormat="1" customHeight="1" spans="6:7">
      <c r="F13850" s="385"/>
      <c r="G13850" s="232"/>
    </row>
    <row r="13851" s="379" customFormat="1" customHeight="1" spans="6:7">
      <c r="F13851" s="385"/>
      <c r="G13851" s="232"/>
    </row>
    <row r="13852" s="379" customFormat="1" customHeight="1" spans="6:7">
      <c r="F13852" s="385"/>
      <c r="G13852" s="232"/>
    </row>
    <row r="13853" s="379" customFormat="1" customHeight="1" spans="6:7">
      <c r="F13853" s="385"/>
      <c r="G13853" s="232"/>
    </row>
    <row r="13854" s="379" customFormat="1" customHeight="1" spans="6:7">
      <c r="F13854" s="385"/>
      <c r="G13854" s="232"/>
    </row>
    <row r="13855" s="379" customFormat="1" customHeight="1" spans="6:7">
      <c r="F13855" s="385"/>
      <c r="G13855" s="232"/>
    </row>
    <row r="13856" s="379" customFormat="1" customHeight="1" spans="6:7">
      <c r="F13856" s="385"/>
      <c r="G13856" s="232"/>
    </row>
    <row r="13857" s="379" customFormat="1" customHeight="1" spans="6:7">
      <c r="F13857" s="385"/>
      <c r="G13857" s="232"/>
    </row>
    <row r="13858" s="379" customFormat="1" customHeight="1" spans="6:7">
      <c r="F13858" s="385"/>
      <c r="G13858" s="232"/>
    </row>
    <row r="13859" s="379" customFormat="1" customHeight="1" spans="6:7">
      <c r="F13859" s="385"/>
      <c r="G13859" s="232"/>
    </row>
    <row r="13860" s="379" customFormat="1" customHeight="1" spans="6:7">
      <c r="F13860" s="385"/>
      <c r="G13860" s="232"/>
    </row>
    <row r="13861" s="379" customFormat="1" customHeight="1" spans="6:7">
      <c r="F13861" s="385"/>
      <c r="G13861" s="232"/>
    </row>
    <row r="13862" s="379" customFormat="1" customHeight="1" spans="6:7">
      <c r="F13862" s="385"/>
      <c r="G13862" s="232"/>
    </row>
    <row r="13863" s="379" customFormat="1" customHeight="1" spans="6:7">
      <c r="F13863" s="385"/>
      <c r="G13863" s="232"/>
    </row>
    <row r="13864" s="379" customFormat="1" customHeight="1" spans="6:7">
      <c r="F13864" s="385"/>
      <c r="G13864" s="232"/>
    </row>
    <row r="13865" s="379" customFormat="1" customHeight="1" spans="6:7">
      <c r="F13865" s="385"/>
      <c r="G13865" s="232"/>
    </row>
    <row r="13866" s="379" customFormat="1" customHeight="1" spans="6:7">
      <c r="F13866" s="385"/>
      <c r="G13866" s="232"/>
    </row>
    <row r="13867" s="379" customFormat="1" customHeight="1" spans="6:7">
      <c r="F13867" s="385"/>
      <c r="G13867" s="232"/>
    </row>
    <row r="13868" s="379" customFormat="1" customHeight="1" spans="6:7">
      <c r="F13868" s="385"/>
      <c r="G13868" s="232"/>
    </row>
    <row r="13869" s="379" customFormat="1" customHeight="1" spans="6:7">
      <c r="F13869" s="385"/>
      <c r="G13869" s="232"/>
    </row>
    <row r="13870" s="379" customFormat="1" customHeight="1" spans="6:7">
      <c r="F13870" s="385"/>
      <c r="G13870" s="232"/>
    </row>
    <row r="13871" s="379" customFormat="1" customHeight="1" spans="6:7">
      <c r="F13871" s="385"/>
      <c r="G13871" s="232"/>
    </row>
    <row r="13872" s="379" customFormat="1" customHeight="1" spans="6:7">
      <c r="F13872" s="385"/>
      <c r="G13872" s="232"/>
    </row>
    <row r="13873" s="379" customFormat="1" customHeight="1" spans="6:7">
      <c r="F13873" s="385"/>
      <c r="G13873" s="232"/>
    </row>
    <row r="13874" s="379" customFormat="1" customHeight="1" spans="6:7">
      <c r="F13874" s="385"/>
      <c r="G13874" s="232"/>
    </row>
    <row r="13875" s="379" customFormat="1" customHeight="1" spans="6:7">
      <c r="F13875" s="385"/>
      <c r="G13875" s="232"/>
    </row>
    <row r="13876" s="379" customFormat="1" customHeight="1" spans="6:7">
      <c r="F13876" s="385"/>
      <c r="G13876" s="232"/>
    </row>
    <row r="13877" s="379" customFormat="1" customHeight="1" spans="6:7">
      <c r="F13877" s="385"/>
      <c r="G13877" s="232"/>
    </row>
    <row r="13878" s="379" customFormat="1" customHeight="1" spans="6:7">
      <c r="F13878" s="385"/>
      <c r="G13878" s="232"/>
    </row>
    <row r="13879" s="379" customFormat="1" customHeight="1" spans="6:7">
      <c r="F13879" s="385"/>
      <c r="G13879" s="232"/>
    </row>
    <row r="13880" s="379" customFormat="1" customHeight="1" spans="6:7">
      <c r="F13880" s="385"/>
      <c r="G13880" s="232"/>
    </row>
    <row r="13881" s="379" customFormat="1" customHeight="1" spans="6:7">
      <c r="F13881" s="385"/>
      <c r="G13881" s="232"/>
    </row>
    <row r="13882" s="379" customFormat="1" customHeight="1" spans="6:7">
      <c r="F13882" s="385"/>
      <c r="G13882" s="232"/>
    </row>
    <row r="13883" s="379" customFormat="1" customHeight="1" spans="6:7">
      <c r="F13883" s="385"/>
      <c r="G13883" s="232"/>
    </row>
    <row r="13884" s="379" customFormat="1" customHeight="1" spans="6:7">
      <c r="F13884" s="385"/>
      <c r="G13884" s="232"/>
    </row>
    <row r="13885" s="379" customFormat="1" customHeight="1" spans="6:7">
      <c r="F13885" s="385"/>
      <c r="G13885" s="232"/>
    </row>
    <row r="13886" s="379" customFormat="1" customHeight="1" spans="6:7">
      <c r="F13886" s="385"/>
      <c r="G13886" s="232"/>
    </row>
    <row r="13887" s="379" customFormat="1" customHeight="1" spans="6:7">
      <c r="F13887" s="385"/>
      <c r="G13887" s="232"/>
    </row>
    <row r="13888" s="379" customFormat="1" customHeight="1" spans="6:7">
      <c r="F13888" s="385"/>
      <c r="G13888" s="232"/>
    </row>
    <row r="13889" s="379" customFormat="1" customHeight="1" spans="6:7">
      <c r="F13889" s="385"/>
      <c r="G13889" s="232"/>
    </row>
    <row r="13890" s="379" customFormat="1" customHeight="1" spans="6:7">
      <c r="F13890" s="385"/>
      <c r="G13890" s="232"/>
    </row>
    <row r="13891" s="379" customFormat="1" customHeight="1" spans="6:7">
      <c r="F13891" s="385"/>
      <c r="G13891" s="232"/>
    </row>
    <row r="13892" s="379" customFormat="1" customHeight="1" spans="6:7">
      <c r="F13892" s="385"/>
      <c r="G13892" s="232"/>
    </row>
    <row r="13893" s="379" customFormat="1" customHeight="1" spans="6:7">
      <c r="F13893" s="385"/>
      <c r="G13893" s="232"/>
    </row>
    <row r="13894" s="379" customFormat="1" customHeight="1" spans="6:7">
      <c r="F13894" s="385"/>
      <c r="G13894" s="232"/>
    </row>
    <row r="13895" s="379" customFormat="1" customHeight="1" spans="6:7">
      <c r="F13895" s="385"/>
      <c r="G13895" s="232"/>
    </row>
    <row r="13896" s="379" customFormat="1" customHeight="1" spans="6:7">
      <c r="F13896" s="385"/>
      <c r="G13896" s="232"/>
    </row>
    <row r="13897" s="379" customFormat="1" customHeight="1" spans="6:7">
      <c r="F13897" s="385"/>
      <c r="G13897" s="232"/>
    </row>
    <row r="13898" s="379" customFormat="1" customHeight="1" spans="6:7">
      <c r="F13898" s="385"/>
      <c r="G13898" s="232"/>
    </row>
    <row r="13899" s="379" customFormat="1" customHeight="1" spans="6:7">
      <c r="F13899" s="385"/>
      <c r="G13899" s="232"/>
    </row>
    <row r="13900" s="379" customFormat="1" customHeight="1" spans="6:7">
      <c r="F13900" s="385"/>
      <c r="G13900" s="232"/>
    </row>
    <row r="13901" s="379" customFormat="1" customHeight="1" spans="6:7">
      <c r="F13901" s="385"/>
      <c r="G13901" s="232"/>
    </row>
    <row r="13902" s="379" customFormat="1" customHeight="1" spans="6:7">
      <c r="F13902" s="385"/>
      <c r="G13902" s="232"/>
    </row>
    <row r="13903" s="379" customFormat="1" customHeight="1" spans="6:7">
      <c r="F13903" s="385"/>
      <c r="G13903" s="232"/>
    </row>
    <row r="13904" s="379" customFormat="1" customHeight="1" spans="6:7">
      <c r="F13904" s="385"/>
      <c r="G13904" s="232"/>
    </row>
    <row r="13905" s="379" customFormat="1" customHeight="1" spans="6:7">
      <c r="F13905" s="385"/>
      <c r="G13905" s="232"/>
    </row>
    <row r="13906" s="379" customFormat="1" customHeight="1" spans="6:7">
      <c r="F13906" s="385"/>
      <c r="G13906" s="232"/>
    </row>
    <row r="13907" s="379" customFormat="1" customHeight="1" spans="6:7">
      <c r="F13907" s="385"/>
      <c r="G13907" s="232"/>
    </row>
    <row r="13908" s="379" customFormat="1" customHeight="1" spans="6:7">
      <c r="F13908" s="385"/>
      <c r="G13908" s="232"/>
    </row>
    <row r="13909" s="379" customFormat="1" customHeight="1" spans="6:7">
      <c r="F13909" s="385"/>
      <c r="G13909" s="232"/>
    </row>
    <row r="13910" s="379" customFormat="1" customHeight="1" spans="6:7">
      <c r="F13910" s="385"/>
      <c r="G13910" s="232"/>
    </row>
    <row r="13911" s="379" customFormat="1" customHeight="1" spans="6:7">
      <c r="F13911" s="385"/>
      <c r="G13911" s="232"/>
    </row>
    <row r="13912" s="379" customFormat="1" customHeight="1" spans="6:7">
      <c r="F13912" s="385"/>
      <c r="G13912" s="232"/>
    </row>
    <row r="13913" s="379" customFormat="1" customHeight="1" spans="6:7">
      <c r="F13913" s="385"/>
      <c r="G13913" s="232"/>
    </row>
    <row r="13914" s="379" customFormat="1" customHeight="1" spans="6:7">
      <c r="F13914" s="385"/>
      <c r="G13914" s="232"/>
    </row>
    <row r="13915" s="379" customFormat="1" customHeight="1" spans="6:7">
      <c r="F13915" s="385"/>
      <c r="G13915" s="232"/>
    </row>
    <row r="13916" s="379" customFormat="1" customHeight="1" spans="6:7">
      <c r="F13916" s="385"/>
      <c r="G13916" s="232"/>
    </row>
    <row r="13917" s="379" customFormat="1" customHeight="1" spans="6:7">
      <c r="F13917" s="385"/>
      <c r="G13917" s="232"/>
    </row>
    <row r="13918" s="379" customFormat="1" customHeight="1" spans="6:7">
      <c r="F13918" s="385"/>
      <c r="G13918" s="232"/>
    </row>
    <row r="13919" s="379" customFormat="1" customHeight="1" spans="6:7">
      <c r="F13919" s="385"/>
      <c r="G13919" s="232"/>
    </row>
    <row r="13920" s="379" customFormat="1" customHeight="1" spans="6:7">
      <c r="F13920" s="385"/>
      <c r="G13920" s="232"/>
    </row>
    <row r="13921" s="379" customFormat="1" customHeight="1" spans="6:7">
      <c r="F13921" s="385"/>
      <c r="G13921" s="232"/>
    </row>
    <row r="13922" s="379" customFormat="1" customHeight="1" spans="6:7">
      <c r="F13922" s="385"/>
      <c r="G13922" s="232"/>
    </row>
    <row r="13923" s="379" customFormat="1" customHeight="1" spans="6:7">
      <c r="F13923" s="385"/>
      <c r="G13923" s="232"/>
    </row>
    <row r="13924" s="379" customFormat="1" customHeight="1" spans="6:7">
      <c r="F13924" s="385"/>
      <c r="G13924" s="232"/>
    </row>
    <row r="13925" s="379" customFormat="1" customHeight="1" spans="6:7">
      <c r="F13925" s="385"/>
      <c r="G13925" s="232"/>
    </row>
    <row r="13926" s="379" customFormat="1" customHeight="1" spans="6:7">
      <c r="F13926" s="385"/>
      <c r="G13926" s="232"/>
    </row>
    <row r="13927" s="379" customFormat="1" customHeight="1" spans="6:7">
      <c r="F13927" s="385"/>
      <c r="G13927" s="232"/>
    </row>
    <row r="13928" s="379" customFormat="1" customHeight="1" spans="6:7">
      <c r="F13928" s="385"/>
      <c r="G13928" s="232"/>
    </row>
    <row r="13929" s="379" customFormat="1" customHeight="1" spans="6:7">
      <c r="F13929" s="385"/>
      <c r="G13929" s="232"/>
    </row>
    <row r="13930" s="379" customFormat="1" customHeight="1" spans="6:7">
      <c r="F13930" s="385"/>
      <c r="G13930" s="232"/>
    </row>
    <row r="13931" s="379" customFormat="1" customHeight="1" spans="6:7">
      <c r="F13931" s="385"/>
      <c r="G13931" s="232"/>
    </row>
    <row r="13932" s="379" customFormat="1" customHeight="1" spans="6:7">
      <c r="F13932" s="385"/>
      <c r="G13932" s="232"/>
    </row>
    <row r="13933" s="379" customFormat="1" customHeight="1" spans="6:7">
      <c r="F13933" s="385"/>
      <c r="G13933" s="232"/>
    </row>
    <row r="13934" s="379" customFormat="1" customHeight="1" spans="6:7">
      <c r="F13934" s="385"/>
      <c r="G13934" s="232"/>
    </row>
    <row r="13935" s="379" customFormat="1" customHeight="1" spans="6:7">
      <c r="F13935" s="385"/>
      <c r="G13935" s="232"/>
    </row>
    <row r="13936" s="379" customFormat="1" customHeight="1" spans="6:7">
      <c r="F13936" s="385"/>
      <c r="G13936" s="232"/>
    </row>
    <row r="13937" s="379" customFormat="1" customHeight="1" spans="6:7">
      <c r="F13937" s="385"/>
      <c r="G13937" s="232"/>
    </row>
    <row r="13938" s="379" customFormat="1" customHeight="1" spans="6:7">
      <c r="F13938" s="385"/>
      <c r="G13938" s="232"/>
    </row>
    <row r="13939" s="379" customFormat="1" customHeight="1" spans="6:7">
      <c r="F13939" s="385"/>
      <c r="G13939" s="232"/>
    </row>
    <row r="13940" s="379" customFormat="1" customHeight="1" spans="6:7">
      <c r="F13940" s="385"/>
      <c r="G13940" s="232"/>
    </row>
    <row r="13941" s="379" customFormat="1" customHeight="1" spans="6:7">
      <c r="F13941" s="385"/>
      <c r="G13941" s="232"/>
    </row>
    <row r="13942" s="379" customFormat="1" customHeight="1" spans="6:7">
      <c r="F13942" s="385"/>
      <c r="G13942" s="232"/>
    </row>
    <row r="13943" s="379" customFormat="1" customHeight="1" spans="6:7">
      <c r="F13943" s="385"/>
      <c r="G13943" s="232"/>
    </row>
    <row r="13944" s="379" customFormat="1" customHeight="1" spans="6:7">
      <c r="F13944" s="385"/>
      <c r="G13944" s="232"/>
    </row>
    <row r="13945" s="379" customFormat="1" customHeight="1" spans="6:7">
      <c r="F13945" s="385"/>
      <c r="G13945" s="232"/>
    </row>
    <row r="13946" s="379" customFormat="1" customHeight="1" spans="6:7">
      <c r="F13946" s="385"/>
      <c r="G13946" s="232"/>
    </row>
    <row r="13947" s="379" customFormat="1" customHeight="1" spans="6:7">
      <c r="F13947" s="385"/>
      <c r="G13947" s="232"/>
    </row>
    <row r="13948" s="379" customFormat="1" customHeight="1" spans="6:7">
      <c r="F13948" s="385"/>
      <c r="G13948" s="232"/>
    </row>
    <row r="13949" s="379" customFormat="1" customHeight="1" spans="6:7">
      <c r="F13949" s="385"/>
      <c r="G13949" s="232"/>
    </row>
    <row r="13950" s="379" customFormat="1" customHeight="1" spans="6:7">
      <c r="F13950" s="385"/>
      <c r="G13950" s="232"/>
    </row>
    <row r="13951" s="379" customFormat="1" customHeight="1" spans="6:7">
      <c r="F13951" s="385"/>
      <c r="G13951" s="232"/>
    </row>
    <row r="13952" s="379" customFormat="1" customHeight="1" spans="6:7">
      <c r="F13952" s="385"/>
      <c r="G13952" s="232"/>
    </row>
    <row r="13953" s="379" customFormat="1" customHeight="1" spans="6:7">
      <c r="F13953" s="385"/>
      <c r="G13953" s="232"/>
    </row>
    <row r="13954" s="379" customFormat="1" customHeight="1" spans="6:7">
      <c r="F13954" s="385"/>
      <c r="G13954" s="232"/>
    </row>
    <row r="13955" s="379" customFormat="1" customHeight="1" spans="6:7">
      <c r="F13955" s="385"/>
      <c r="G13955" s="232"/>
    </row>
    <row r="13956" s="379" customFormat="1" customHeight="1" spans="6:7">
      <c r="F13956" s="385"/>
      <c r="G13956" s="232"/>
    </row>
    <row r="13957" s="379" customFormat="1" customHeight="1" spans="6:7">
      <c r="F13957" s="385"/>
      <c r="G13957" s="232"/>
    </row>
    <row r="13958" s="379" customFormat="1" customHeight="1" spans="6:7">
      <c r="F13958" s="385"/>
      <c r="G13958" s="232"/>
    </row>
    <row r="13959" s="379" customFormat="1" customHeight="1" spans="6:7">
      <c r="F13959" s="385"/>
      <c r="G13959" s="232"/>
    </row>
    <row r="13960" s="379" customFormat="1" customHeight="1" spans="6:7">
      <c r="F13960" s="385"/>
      <c r="G13960" s="232"/>
    </row>
    <row r="13961" s="379" customFormat="1" customHeight="1" spans="6:7">
      <c r="F13961" s="385"/>
      <c r="G13961" s="232"/>
    </row>
    <row r="13962" s="379" customFormat="1" customHeight="1" spans="6:7">
      <c r="F13962" s="385"/>
      <c r="G13962" s="232"/>
    </row>
    <row r="13963" s="379" customFormat="1" customHeight="1" spans="6:7">
      <c r="F13963" s="385"/>
      <c r="G13963" s="232"/>
    </row>
    <row r="13964" s="379" customFormat="1" customHeight="1" spans="6:7">
      <c r="F13964" s="385"/>
      <c r="G13964" s="232"/>
    </row>
    <row r="13965" s="379" customFormat="1" customHeight="1" spans="6:7">
      <c r="F13965" s="385"/>
      <c r="G13965" s="232"/>
    </row>
    <row r="13966" s="379" customFormat="1" customHeight="1" spans="6:7">
      <c r="F13966" s="385"/>
      <c r="G13966" s="232"/>
    </row>
    <row r="13967" s="379" customFormat="1" customHeight="1" spans="6:7">
      <c r="F13967" s="385"/>
      <c r="G13967" s="232"/>
    </row>
    <row r="13968" s="379" customFormat="1" customHeight="1" spans="6:7">
      <c r="F13968" s="385"/>
      <c r="G13968" s="232"/>
    </row>
    <row r="13969" s="379" customFormat="1" customHeight="1" spans="6:7">
      <c r="F13969" s="385"/>
      <c r="G13969" s="232"/>
    </row>
    <row r="13970" s="379" customFormat="1" customHeight="1" spans="6:7">
      <c r="F13970" s="385"/>
      <c r="G13970" s="232"/>
    </row>
    <row r="13971" s="379" customFormat="1" customHeight="1" spans="6:7">
      <c r="F13971" s="385"/>
      <c r="G13971" s="232"/>
    </row>
    <row r="13972" s="379" customFormat="1" customHeight="1" spans="6:7">
      <c r="F13972" s="385"/>
      <c r="G13972" s="232"/>
    </row>
    <row r="13973" s="379" customFormat="1" customHeight="1" spans="6:7">
      <c r="F13973" s="385"/>
      <c r="G13973" s="232"/>
    </row>
    <row r="13974" s="379" customFormat="1" customHeight="1" spans="6:7">
      <c r="F13974" s="385"/>
      <c r="G13974" s="232"/>
    </row>
    <row r="13975" s="379" customFormat="1" customHeight="1" spans="6:7">
      <c r="F13975" s="385"/>
      <c r="G13975" s="232"/>
    </row>
    <row r="13976" s="379" customFormat="1" customHeight="1" spans="6:7">
      <c r="F13976" s="385"/>
      <c r="G13976" s="232"/>
    </row>
    <row r="13977" s="379" customFormat="1" customHeight="1" spans="6:7">
      <c r="F13977" s="385"/>
      <c r="G13977" s="232"/>
    </row>
    <row r="13978" s="379" customFormat="1" customHeight="1" spans="6:7">
      <c r="F13978" s="385"/>
      <c r="G13978" s="232"/>
    </row>
    <row r="13979" s="379" customFormat="1" customHeight="1" spans="6:7">
      <c r="F13979" s="385"/>
      <c r="G13979" s="232"/>
    </row>
    <row r="13980" s="379" customFormat="1" customHeight="1" spans="6:7">
      <c r="F13980" s="385"/>
      <c r="G13980" s="232"/>
    </row>
    <row r="13981" s="379" customFormat="1" customHeight="1" spans="6:7">
      <c r="F13981" s="385"/>
      <c r="G13981" s="232"/>
    </row>
    <row r="13982" s="379" customFormat="1" customHeight="1" spans="6:7">
      <c r="F13982" s="385"/>
      <c r="G13982" s="232"/>
    </row>
    <row r="13983" s="379" customFormat="1" customHeight="1" spans="6:7">
      <c r="F13983" s="385"/>
      <c r="G13983" s="232"/>
    </row>
    <row r="13984" s="379" customFormat="1" customHeight="1" spans="6:7">
      <c r="F13984" s="385"/>
      <c r="G13984" s="232"/>
    </row>
    <row r="13985" s="379" customFormat="1" customHeight="1" spans="6:7">
      <c r="F13985" s="385"/>
      <c r="G13985" s="232"/>
    </row>
    <row r="13986" s="379" customFormat="1" customHeight="1" spans="6:7">
      <c r="F13986" s="385"/>
      <c r="G13986" s="232"/>
    </row>
    <row r="13987" s="379" customFormat="1" customHeight="1" spans="6:7">
      <c r="F13987" s="385"/>
      <c r="G13987" s="232"/>
    </row>
    <row r="13988" s="379" customFormat="1" customHeight="1" spans="6:7">
      <c r="F13988" s="385"/>
      <c r="G13988" s="232"/>
    </row>
    <row r="13989" s="379" customFormat="1" customHeight="1" spans="6:7">
      <c r="F13989" s="385"/>
      <c r="G13989" s="232"/>
    </row>
    <row r="13990" s="379" customFormat="1" customHeight="1" spans="6:7">
      <c r="F13990" s="385"/>
      <c r="G13990" s="232"/>
    </row>
    <row r="13991" s="379" customFormat="1" customHeight="1" spans="6:7">
      <c r="F13991" s="385"/>
      <c r="G13991" s="232"/>
    </row>
    <row r="13992" s="379" customFormat="1" customHeight="1" spans="6:7">
      <c r="F13992" s="385"/>
      <c r="G13992" s="232"/>
    </row>
    <row r="13993" s="379" customFormat="1" customHeight="1" spans="6:7">
      <c r="F13993" s="385"/>
      <c r="G13993" s="232"/>
    </row>
    <row r="13994" s="379" customFormat="1" customHeight="1" spans="6:7">
      <c r="F13994" s="385"/>
      <c r="G13994" s="232"/>
    </row>
    <row r="13995" s="379" customFormat="1" customHeight="1" spans="6:7">
      <c r="F13995" s="385"/>
      <c r="G13995" s="232"/>
    </row>
    <row r="13996" s="379" customFormat="1" customHeight="1" spans="6:7">
      <c r="F13996" s="385"/>
      <c r="G13996" s="232"/>
    </row>
    <row r="13997" s="379" customFormat="1" customHeight="1" spans="6:7">
      <c r="F13997" s="385"/>
      <c r="G13997" s="232"/>
    </row>
    <row r="13998" s="379" customFormat="1" customHeight="1" spans="6:7">
      <c r="F13998" s="385"/>
      <c r="G13998" s="232"/>
    </row>
    <row r="13999" s="379" customFormat="1" customHeight="1" spans="6:7">
      <c r="F13999" s="385"/>
      <c r="G13999" s="232"/>
    </row>
    <row r="14000" s="379" customFormat="1" customHeight="1" spans="6:7">
      <c r="F14000" s="385"/>
      <c r="G14000" s="232"/>
    </row>
    <row r="14001" s="379" customFormat="1" customHeight="1" spans="6:7">
      <c r="F14001" s="385"/>
      <c r="G14001" s="232"/>
    </row>
    <row r="14002" s="379" customFormat="1" customHeight="1" spans="6:7">
      <c r="F14002" s="385"/>
      <c r="G14002" s="232"/>
    </row>
    <row r="14003" s="379" customFormat="1" customHeight="1" spans="6:7">
      <c r="F14003" s="385"/>
      <c r="G14003" s="232"/>
    </row>
    <row r="14004" s="379" customFormat="1" customHeight="1" spans="6:7">
      <c r="F14004" s="385"/>
      <c r="G14004" s="232"/>
    </row>
    <row r="14005" s="379" customFormat="1" customHeight="1" spans="6:7">
      <c r="F14005" s="385"/>
      <c r="G14005" s="232"/>
    </row>
    <row r="14006" s="379" customFormat="1" customHeight="1" spans="6:7">
      <c r="F14006" s="385"/>
      <c r="G14006" s="232"/>
    </row>
    <row r="14007" s="379" customFormat="1" customHeight="1" spans="6:7">
      <c r="F14007" s="385"/>
      <c r="G14007" s="232"/>
    </row>
    <row r="14008" s="379" customFormat="1" customHeight="1" spans="6:7">
      <c r="F14008" s="385"/>
      <c r="G14008" s="232"/>
    </row>
    <row r="14009" s="379" customFormat="1" customHeight="1" spans="6:7">
      <c r="F14009" s="385"/>
      <c r="G14009" s="232"/>
    </row>
    <row r="14010" s="379" customFormat="1" customHeight="1" spans="6:7">
      <c r="F14010" s="385"/>
      <c r="G14010" s="232"/>
    </row>
    <row r="14011" s="379" customFormat="1" customHeight="1" spans="6:7">
      <c r="F14011" s="385"/>
      <c r="G14011" s="232"/>
    </row>
    <row r="14012" s="379" customFormat="1" customHeight="1" spans="6:7">
      <c r="F14012" s="385"/>
      <c r="G14012" s="232"/>
    </row>
    <row r="14013" s="379" customFormat="1" customHeight="1" spans="6:7">
      <c r="F14013" s="385"/>
      <c r="G14013" s="232"/>
    </row>
    <row r="14014" s="379" customFormat="1" customHeight="1" spans="6:7">
      <c r="F14014" s="385"/>
      <c r="G14014" s="232"/>
    </row>
    <row r="14015" s="379" customFormat="1" customHeight="1" spans="6:7">
      <c r="F14015" s="385"/>
      <c r="G14015" s="232"/>
    </row>
    <row r="14016" s="379" customFormat="1" customHeight="1" spans="6:7">
      <c r="F14016" s="385"/>
      <c r="G14016" s="232"/>
    </row>
    <row r="14017" s="379" customFormat="1" customHeight="1" spans="6:7">
      <c r="F14017" s="385"/>
      <c r="G14017" s="232"/>
    </row>
    <row r="14018" s="379" customFormat="1" customHeight="1" spans="6:7">
      <c r="F14018" s="385"/>
      <c r="G14018" s="232"/>
    </row>
    <row r="14019" s="379" customFormat="1" customHeight="1" spans="6:7">
      <c r="F14019" s="385"/>
      <c r="G14019" s="232"/>
    </row>
    <row r="14020" s="379" customFormat="1" customHeight="1" spans="6:7">
      <c r="F14020" s="385"/>
      <c r="G14020" s="232"/>
    </row>
    <row r="14021" s="379" customFormat="1" customHeight="1" spans="6:7">
      <c r="F14021" s="385"/>
      <c r="G14021" s="232"/>
    </row>
    <row r="14022" s="379" customFormat="1" customHeight="1" spans="6:7">
      <c r="F14022" s="385"/>
      <c r="G14022" s="232"/>
    </row>
    <row r="14023" s="379" customFormat="1" customHeight="1" spans="6:7">
      <c r="F14023" s="385"/>
      <c r="G14023" s="232"/>
    </row>
    <row r="14024" s="379" customFormat="1" customHeight="1" spans="6:7">
      <c r="F14024" s="385"/>
      <c r="G14024" s="232"/>
    </row>
    <row r="14025" s="379" customFormat="1" customHeight="1" spans="6:7">
      <c r="F14025" s="385"/>
      <c r="G14025" s="232"/>
    </row>
    <row r="14026" s="379" customFormat="1" customHeight="1" spans="6:7">
      <c r="F14026" s="385"/>
      <c r="G14026" s="232"/>
    </row>
    <row r="14027" s="379" customFormat="1" customHeight="1" spans="6:7">
      <c r="F14027" s="385"/>
      <c r="G14027" s="232"/>
    </row>
    <row r="14028" s="379" customFormat="1" customHeight="1" spans="6:7">
      <c r="F14028" s="385"/>
      <c r="G14028" s="232"/>
    </row>
    <row r="14029" s="379" customFormat="1" customHeight="1" spans="6:7">
      <c r="F14029" s="385"/>
      <c r="G14029" s="232"/>
    </row>
    <row r="14030" s="379" customFormat="1" customHeight="1" spans="6:7">
      <c r="F14030" s="385"/>
      <c r="G14030" s="232"/>
    </row>
    <row r="14031" s="379" customFormat="1" customHeight="1" spans="6:7">
      <c r="F14031" s="385"/>
      <c r="G14031" s="232"/>
    </row>
    <row r="14032" s="379" customFormat="1" customHeight="1" spans="6:7">
      <c r="F14032" s="385"/>
      <c r="G14032" s="232"/>
    </row>
    <row r="14033" s="379" customFormat="1" customHeight="1" spans="6:7">
      <c r="F14033" s="385"/>
      <c r="G14033" s="232"/>
    </row>
    <row r="14034" s="379" customFormat="1" customHeight="1" spans="6:7">
      <c r="F14034" s="385"/>
      <c r="G14034" s="232"/>
    </row>
    <row r="14035" s="379" customFormat="1" customHeight="1" spans="6:7">
      <c r="F14035" s="385"/>
      <c r="G14035" s="232"/>
    </row>
    <row r="14036" s="379" customFormat="1" customHeight="1" spans="6:7">
      <c r="F14036" s="385"/>
      <c r="G14036" s="232"/>
    </row>
    <row r="14037" s="379" customFormat="1" customHeight="1" spans="6:7">
      <c r="F14037" s="385"/>
      <c r="G14037" s="232"/>
    </row>
    <row r="14038" s="379" customFormat="1" customHeight="1" spans="6:7">
      <c r="F14038" s="385"/>
      <c r="G14038" s="232"/>
    </row>
    <row r="14039" s="379" customFormat="1" customHeight="1" spans="6:7">
      <c r="F14039" s="385"/>
      <c r="G14039" s="232"/>
    </row>
    <row r="14040" s="379" customFormat="1" customHeight="1" spans="6:7">
      <c r="F14040" s="385"/>
      <c r="G14040" s="232"/>
    </row>
    <row r="14041" s="379" customFormat="1" customHeight="1" spans="6:7">
      <c r="F14041" s="385"/>
      <c r="G14041" s="232"/>
    </row>
    <row r="14042" s="379" customFormat="1" customHeight="1" spans="6:7">
      <c r="F14042" s="385"/>
      <c r="G14042" s="232"/>
    </row>
    <row r="14043" s="379" customFormat="1" customHeight="1" spans="6:7">
      <c r="F14043" s="385"/>
      <c r="G14043" s="232"/>
    </row>
    <row r="14044" s="379" customFormat="1" customHeight="1" spans="6:7">
      <c r="F14044" s="385"/>
      <c r="G14044" s="232"/>
    </row>
    <row r="14045" s="379" customFormat="1" customHeight="1" spans="6:7">
      <c r="F14045" s="385"/>
      <c r="G14045" s="232"/>
    </row>
    <row r="14046" s="379" customFormat="1" customHeight="1" spans="6:7">
      <c r="F14046" s="385"/>
      <c r="G14046" s="232"/>
    </row>
    <row r="14047" s="379" customFormat="1" customHeight="1" spans="6:7">
      <c r="F14047" s="385"/>
      <c r="G14047" s="232"/>
    </row>
    <row r="14048" s="379" customFormat="1" customHeight="1" spans="6:7">
      <c r="F14048" s="385"/>
      <c r="G14048" s="232"/>
    </row>
    <row r="14049" s="379" customFormat="1" customHeight="1" spans="6:7">
      <c r="F14049" s="385"/>
      <c r="G14049" s="232"/>
    </row>
    <row r="14050" s="379" customFormat="1" customHeight="1" spans="6:7">
      <c r="F14050" s="385"/>
      <c r="G14050" s="232"/>
    </row>
    <row r="14051" s="379" customFormat="1" customHeight="1" spans="6:7">
      <c r="F14051" s="385"/>
      <c r="G14051" s="232"/>
    </row>
    <row r="14052" s="379" customFormat="1" customHeight="1" spans="6:7">
      <c r="F14052" s="385"/>
      <c r="G14052" s="232"/>
    </row>
    <row r="14053" s="379" customFormat="1" customHeight="1" spans="6:7">
      <c r="F14053" s="385"/>
      <c r="G14053" s="232"/>
    </row>
    <row r="14054" s="379" customFormat="1" customHeight="1" spans="6:7">
      <c r="F14054" s="385"/>
      <c r="G14054" s="232"/>
    </row>
    <row r="14055" s="379" customFormat="1" customHeight="1" spans="6:7">
      <c r="F14055" s="385"/>
      <c r="G14055" s="232"/>
    </row>
    <row r="14056" s="379" customFormat="1" customHeight="1" spans="6:7">
      <c r="F14056" s="385"/>
      <c r="G14056" s="232"/>
    </row>
    <row r="14057" s="379" customFormat="1" customHeight="1" spans="6:7">
      <c r="F14057" s="385"/>
      <c r="G14057" s="232"/>
    </row>
    <row r="14058" s="379" customFormat="1" customHeight="1" spans="6:7">
      <c r="F14058" s="385"/>
      <c r="G14058" s="232"/>
    </row>
    <row r="14059" s="379" customFormat="1" customHeight="1" spans="6:7">
      <c r="F14059" s="385"/>
      <c r="G14059" s="232"/>
    </row>
    <row r="14060" s="379" customFormat="1" customHeight="1" spans="6:7">
      <c r="F14060" s="385"/>
      <c r="G14060" s="232"/>
    </row>
    <row r="14061" s="379" customFormat="1" customHeight="1" spans="6:7">
      <c r="F14061" s="385"/>
      <c r="G14061" s="232"/>
    </row>
    <row r="14062" s="379" customFormat="1" customHeight="1" spans="6:7">
      <c r="F14062" s="385"/>
      <c r="G14062" s="232"/>
    </row>
    <row r="14063" s="379" customFormat="1" customHeight="1" spans="6:7">
      <c r="F14063" s="385"/>
      <c r="G14063" s="232"/>
    </row>
    <row r="14064" s="379" customFormat="1" customHeight="1" spans="6:7">
      <c r="F14064" s="385"/>
      <c r="G14064" s="232"/>
    </row>
    <row r="14065" s="379" customFormat="1" customHeight="1" spans="6:7">
      <c r="F14065" s="385"/>
      <c r="G14065" s="232"/>
    </row>
    <row r="14066" s="379" customFormat="1" customHeight="1" spans="6:7">
      <c r="F14066" s="385"/>
      <c r="G14066" s="232"/>
    </row>
    <row r="14067" s="379" customFormat="1" customHeight="1" spans="6:7">
      <c r="F14067" s="385"/>
      <c r="G14067" s="232"/>
    </row>
    <row r="14068" s="379" customFormat="1" customHeight="1" spans="6:7">
      <c r="F14068" s="385"/>
      <c r="G14068" s="232"/>
    </row>
    <row r="14069" s="379" customFormat="1" customHeight="1" spans="6:7">
      <c r="F14069" s="385"/>
      <c r="G14069" s="232"/>
    </row>
    <row r="14070" s="379" customFormat="1" customHeight="1" spans="6:7">
      <c r="F14070" s="385"/>
      <c r="G14070" s="232"/>
    </row>
    <row r="14071" s="379" customFormat="1" customHeight="1" spans="6:7">
      <c r="F14071" s="385"/>
      <c r="G14071" s="232"/>
    </row>
    <row r="14072" s="379" customFormat="1" customHeight="1" spans="6:7">
      <c r="F14072" s="385"/>
      <c r="G14072" s="232"/>
    </row>
    <row r="14073" s="379" customFormat="1" customHeight="1" spans="6:7">
      <c r="F14073" s="385"/>
      <c r="G14073" s="232"/>
    </row>
    <row r="14074" s="379" customFormat="1" customHeight="1" spans="6:7">
      <c r="F14074" s="385"/>
      <c r="G14074" s="232"/>
    </row>
    <row r="14075" s="379" customFormat="1" customHeight="1" spans="6:7">
      <c r="F14075" s="385"/>
      <c r="G14075" s="232"/>
    </row>
    <row r="14076" s="379" customFormat="1" customHeight="1" spans="6:7">
      <c r="F14076" s="385"/>
      <c r="G14076" s="232"/>
    </row>
    <row r="14077" s="379" customFormat="1" customHeight="1" spans="6:7">
      <c r="F14077" s="385"/>
      <c r="G14077" s="232"/>
    </row>
    <row r="14078" s="379" customFormat="1" customHeight="1" spans="6:7">
      <c r="F14078" s="385"/>
      <c r="G14078" s="232"/>
    </row>
    <row r="14079" s="379" customFormat="1" customHeight="1" spans="6:7">
      <c r="F14079" s="385"/>
      <c r="G14079" s="232"/>
    </row>
    <row r="14080" s="379" customFormat="1" customHeight="1" spans="6:7">
      <c r="F14080" s="385"/>
      <c r="G14080" s="232"/>
    </row>
    <row r="14081" s="379" customFormat="1" customHeight="1" spans="6:7">
      <c r="F14081" s="385"/>
      <c r="G14081" s="232"/>
    </row>
    <row r="14082" s="379" customFormat="1" customHeight="1" spans="6:7">
      <c r="F14082" s="385"/>
      <c r="G14082" s="232"/>
    </row>
    <row r="14083" s="379" customFormat="1" customHeight="1" spans="6:7">
      <c r="F14083" s="385"/>
      <c r="G14083" s="232"/>
    </row>
    <row r="14084" s="379" customFormat="1" customHeight="1" spans="6:7">
      <c r="F14084" s="385"/>
      <c r="G14084" s="232"/>
    </row>
    <row r="14085" s="379" customFormat="1" customHeight="1" spans="6:7">
      <c r="F14085" s="385"/>
      <c r="G14085" s="232"/>
    </row>
    <row r="14086" s="379" customFormat="1" customHeight="1" spans="6:7">
      <c r="F14086" s="385"/>
      <c r="G14086" s="232"/>
    </row>
    <row r="14087" s="379" customFormat="1" customHeight="1" spans="6:7">
      <c r="F14087" s="385"/>
      <c r="G14087" s="232"/>
    </row>
    <row r="14088" s="379" customFormat="1" customHeight="1" spans="6:7">
      <c r="F14088" s="385"/>
      <c r="G14088" s="232"/>
    </row>
    <row r="14089" s="379" customFormat="1" customHeight="1" spans="6:7">
      <c r="F14089" s="385"/>
      <c r="G14089" s="232"/>
    </row>
    <row r="14090" s="379" customFormat="1" customHeight="1" spans="6:7">
      <c r="F14090" s="385"/>
      <c r="G14090" s="232"/>
    </row>
    <row r="14091" s="379" customFormat="1" customHeight="1" spans="6:7">
      <c r="F14091" s="385"/>
      <c r="G14091" s="232"/>
    </row>
    <row r="14092" s="379" customFormat="1" customHeight="1" spans="6:7">
      <c r="F14092" s="385"/>
      <c r="G14092" s="232"/>
    </row>
    <row r="14093" s="379" customFormat="1" customHeight="1" spans="6:7">
      <c r="F14093" s="385"/>
      <c r="G14093" s="232"/>
    </row>
    <row r="14094" s="379" customFormat="1" customHeight="1" spans="6:7">
      <c r="F14094" s="385"/>
      <c r="G14094" s="232"/>
    </row>
    <row r="14095" s="379" customFormat="1" customHeight="1" spans="6:7">
      <c r="F14095" s="385"/>
      <c r="G14095" s="232"/>
    </row>
    <row r="14096" s="379" customFormat="1" customHeight="1" spans="6:7">
      <c r="F14096" s="385"/>
      <c r="G14096" s="232"/>
    </row>
    <row r="14097" s="379" customFormat="1" customHeight="1" spans="6:7">
      <c r="F14097" s="385"/>
      <c r="G14097" s="232"/>
    </row>
    <row r="14098" s="379" customFormat="1" customHeight="1" spans="6:7">
      <c r="F14098" s="385"/>
      <c r="G14098" s="232"/>
    </row>
    <row r="14099" s="379" customFormat="1" customHeight="1" spans="6:7">
      <c r="F14099" s="385"/>
      <c r="G14099" s="232"/>
    </row>
    <row r="14100" s="379" customFormat="1" customHeight="1" spans="6:7">
      <c r="F14100" s="385"/>
      <c r="G14100" s="232"/>
    </row>
    <row r="14101" s="379" customFormat="1" customHeight="1" spans="6:7">
      <c r="F14101" s="385"/>
      <c r="G14101" s="232"/>
    </row>
    <row r="14102" s="379" customFormat="1" customHeight="1" spans="6:7">
      <c r="F14102" s="385"/>
      <c r="G14102" s="232"/>
    </row>
    <row r="14103" s="379" customFormat="1" customHeight="1" spans="6:7">
      <c r="F14103" s="385"/>
      <c r="G14103" s="232"/>
    </row>
    <row r="14104" s="379" customFormat="1" customHeight="1" spans="6:7">
      <c r="F14104" s="385"/>
      <c r="G14104" s="232"/>
    </row>
    <row r="14105" s="379" customFormat="1" customHeight="1" spans="6:7">
      <c r="F14105" s="385"/>
      <c r="G14105" s="232"/>
    </row>
    <row r="14106" s="379" customFormat="1" customHeight="1" spans="6:7">
      <c r="F14106" s="385"/>
      <c r="G14106" s="232"/>
    </row>
    <row r="14107" s="379" customFormat="1" customHeight="1" spans="6:7">
      <c r="F14107" s="385"/>
      <c r="G14107" s="232"/>
    </row>
    <row r="14108" s="379" customFormat="1" customHeight="1" spans="6:7">
      <c r="F14108" s="385"/>
      <c r="G14108" s="232"/>
    </row>
    <row r="14109" s="379" customFormat="1" customHeight="1" spans="6:7">
      <c r="F14109" s="385"/>
      <c r="G14109" s="232"/>
    </row>
    <row r="14110" s="379" customFormat="1" customHeight="1" spans="6:7">
      <c r="F14110" s="385"/>
      <c r="G14110" s="232"/>
    </row>
    <row r="14111" s="379" customFormat="1" customHeight="1" spans="6:7">
      <c r="F14111" s="385"/>
      <c r="G14111" s="232"/>
    </row>
    <row r="14112" s="379" customFormat="1" customHeight="1" spans="6:7">
      <c r="F14112" s="385"/>
      <c r="G14112" s="232"/>
    </row>
    <row r="14113" s="379" customFormat="1" customHeight="1" spans="6:7">
      <c r="F14113" s="385"/>
      <c r="G14113" s="232"/>
    </row>
    <row r="14114" s="379" customFormat="1" customHeight="1" spans="6:7">
      <c r="F14114" s="385"/>
      <c r="G14114" s="232"/>
    </row>
    <row r="14115" s="379" customFormat="1" customHeight="1" spans="6:7">
      <c r="F14115" s="385"/>
      <c r="G14115" s="232"/>
    </row>
    <row r="14116" s="379" customFormat="1" customHeight="1" spans="6:7">
      <c r="F14116" s="385"/>
      <c r="G14116" s="232"/>
    </row>
    <row r="14117" s="379" customFormat="1" customHeight="1" spans="6:7">
      <c r="F14117" s="385"/>
      <c r="G14117" s="232"/>
    </row>
    <row r="14118" s="379" customFormat="1" customHeight="1" spans="6:7">
      <c r="F14118" s="385"/>
      <c r="G14118" s="232"/>
    </row>
    <row r="14119" s="379" customFormat="1" customHeight="1" spans="6:7">
      <c r="F14119" s="385"/>
      <c r="G14119" s="232"/>
    </row>
    <row r="14120" s="379" customFormat="1" customHeight="1" spans="6:7">
      <c r="F14120" s="385"/>
      <c r="G14120" s="232"/>
    </row>
    <row r="14121" s="379" customFormat="1" customHeight="1" spans="6:7">
      <c r="F14121" s="385"/>
      <c r="G14121" s="232"/>
    </row>
    <row r="14122" s="379" customFormat="1" customHeight="1" spans="6:7">
      <c r="F14122" s="385"/>
      <c r="G14122" s="232"/>
    </row>
    <row r="14123" s="379" customFormat="1" customHeight="1" spans="6:7">
      <c r="F14123" s="385"/>
      <c r="G14123" s="232"/>
    </row>
    <row r="14124" s="379" customFormat="1" customHeight="1" spans="6:7">
      <c r="F14124" s="385"/>
      <c r="G14124" s="232"/>
    </row>
    <row r="14125" s="379" customFormat="1" customHeight="1" spans="6:7">
      <c r="F14125" s="385"/>
      <c r="G14125" s="232"/>
    </row>
    <row r="14126" s="379" customFormat="1" customHeight="1" spans="6:7">
      <c r="F14126" s="385"/>
      <c r="G14126" s="232"/>
    </row>
    <row r="14127" s="379" customFormat="1" customHeight="1" spans="6:7">
      <c r="F14127" s="385"/>
      <c r="G14127" s="232"/>
    </row>
    <row r="14128" s="379" customFormat="1" customHeight="1" spans="6:7">
      <c r="F14128" s="385"/>
      <c r="G14128" s="232"/>
    </row>
    <row r="14129" s="379" customFormat="1" customHeight="1" spans="6:7">
      <c r="F14129" s="385"/>
      <c r="G14129" s="232"/>
    </row>
    <row r="14130" s="379" customFormat="1" customHeight="1" spans="6:7">
      <c r="F14130" s="385"/>
      <c r="G14130" s="232"/>
    </row>
    <row r="14131" s="379" customFormat="1" customHeight="1" spans="6:7">
      <c r="F14131" s="385"/>
      <c r="G14131" s="232"/>
    </row>
    <row r="14132" s="379" customFormat="1" customHeight="1" spans="6:7">
      <c r="F14132" s="385"/>
      <c r="G14132" s="232"/>
    </row>
    <row r="14133" s="379" customFormat="1" customHeight="1" spans="6:7">
      <c r="F14133" s="385"/>
      <c r="G14133" s="232"/>
    </row>
    <row r="14134" s="379" customFormat="1" customHeight="1" spans="6:7">
      <c r="F14134" s="385"/>
      <c r="G14134" s="232"/>
    </row>
    <row r="14135" s="379" customFormat="1" customHeight="1" spans="6:7">
      <c r="F14135" s="385"/>
      <c r="G14135" s="232"/>
    </row>
    <row r="14136" s="379" customFormat="1" customHeight="1" spans="6:7">
      <c r="F14136" s="385"/>
      <c r="G14136" s="232"/>
    </row>
    <row r="14137" s="379" customFormat="1" customHeight="1" spans="6:7">
      <c r="F14137" s="385"/>
      <c r="G14137" s="232"/>
    </row>
    <row r="14138" s="379" customFormat="1" customHeight="1" spans="6:7">
      <c r="F14138" s="385"/>
      <c r="G14138" s="232"/>
    </row>
    <row r="14139" s="379" customFormat="1" customHeight="1" spans="6:7">
      <c r="F14139" s="385"/>
      <c r="G14139" s="232"/>
    </row>
    <row r="14140" s="379" customFormat="1" customHeight="1" spans="6:7">
      <c r="F14140" s="385"/>
      <c r="G14140" s="232"/>
    </row>
    <row r="14141" s="379" customFormat="1" customHeight="1" spans="6:7">
      <c r="F14141" s="385"/>
      <c r="G14141" s="232"/>
    </row>
    <row r="14142" s="379" customFormat="1" customHeight="1" spans="6:7">
      <c r="F14142" s="385"/>
      <c r="G14142" s="232"/>
    </row>
    <row r="14143" s="379" customFormat="1" customHeight="1" spans="6:7">
      <c r="F14143" s="385"/>
      <c r="G14143" s="232"/>
    </row>
    <row r="14144" s="379" customFormat="1" customHeight="1" spans="6:7">
      <c r="F14144" s="385"/>
      <c r="G14144" s="232"/>
    </row>
    <row r="14145" s="379" customFormat="1" customHeight="1" spans="6:7">
      <c r="F14145" s="385"/>
      <c r="G14145" s="232"/>
    </row>
    <row r="14146" s="379" customFormat="1" customHeight="1" spans="6:7">
      <c r="F14146" s="385"/>
      <c r="G14146" s="232"/>
    </row>
    <row r="14147" s="379" customFormat="1" customHeight="1" spans="6:7">
      <c r="F14147" s="385"/>
      <c r="G14147" s="232"/>
    </row>
    <row r="14148" s="379" customFormat="1" customHeight="1" spans="6:7">
      <c r="F14148" s="385"/>
      <c r="G14148" s="232"/>
    </row>
    <row r="14149" s="379" customFormat="1" customHeight="1" spans="6:7">
      <c r="F14149" s="385"/>
      <c r="G14149" s="232"/>
    </row>
    <row r="14150" s="379" customFormat="1" customHeight="1" spans="6:7">
      <c r="F14150" s="385"/>
      <c r="G14150" s="232"/>
    </row>
    <row r="14151" s="379" customFormat="1" customHeight="1" spans="6:7">
      <c r="F14151" s="385"/>
      <c r="G14151" s="232"/>
    </row>
    <row r="14152" s="379" customFormat="1" customHeight="1" spans="6:7">
      <c r="F14152" s="385"/>
      <c r="G14152" s="232"/>
    </row>
    <row r="14153" s="379" customFormat="1" customHeight="1" spans="6:7">
      <c r="F14153" s="385"/>
      <c r="G14153" s="232"/>
    </row>
    <row r="14154" s="379" customFormat="1" customHeight="1" spans="6:7">
      <c r="F14154" s="385"/>
      <c r="G14154" s="232"/>
    </row>
    <row r="14155" s="379" customFormat="1" customHeight="1" spans="6:7">
      <c r="F14155" s="385"/>
      <c r="G14155" s="232"/>
    </row>
    <row r="14156" s="379" customFormat="1" customHeight="1" spans="6:7">
      <c r="F14156" s="385"/>
      <c r="G14156" s="232"/>
    </row>
    <row r="14157" s="379" customFormat="1" customHeight="1" spans="6:7">
      <c r="F14157" s="385"/>
      <c r="G14157" s="232"/>
    </row>
    <row r="14158" s="379" customFormat="1" customHeight="1" spans="6:7">
      <c r="F14158" s="385"/>
      <c r="G14158" s="232"/>
    </row>
    <row r="14159" s="379" customFormat="1" customHeight="1" spans="6:7">
      <c r="F14159" s="385"/>
      <c r="G14159" s="232"/>
    </row>
    <row r="14160" s="379" customFormat="1" customHeight="1" spans="6:7">
      <c r="F14160" s="385"/>
      <c r="G14160" s="232"/>
    </row>
    <row r="14161" s="379" customFormat="1" customHeight="1" spans="6:7">
      <c r="F14161" s="385"/>
      <c r="G14161" s="232"/>
    </row>
    <row r="14162" s="379" customFormat="1" customHeight="1" spans="6:7">
      <c r="F14162" s="385"/>
      <c r="G14162" s="232"/>
    </row>
    <row r="14163" s="379" customFormat="1" customHeight="1" spans="6:7">
      <c r="F14163" s="385"/>
      <c r="G14163" s="232"/>
    </row>
    <row r="14164" s="379" customFormat="1" customHeight="1" spans="6:7">
      <c r="F14164" s="385"/>
      <c r="G14164" s="232"/>
    </row>
    <row r="14165" s="379" customFormat="1" customHeight="1" spans="6:7">
      <c r="F14165" s="385"/>
      <c r="G14165" s="232"/>
    </row>
    <row r="14166" s="379" customFormat="1" customHeight="1" spans="6:7">
      <c r="F14166" s="385"/>
      <c r="G14166" s="232"/>
    </row>
    <row r="14167" s="379" customFormat="1" customHeight="1" spans="6:7">
      <c r="F14167" s="385"/>
      <c r="G14167" s="232"/>
    </row>
    <row r="14168" s="379" customFormat="1" customHeight="1" spans="6:7">
      <c r="F14168" s="385"/>
      <c r="G14168" s="232"/>
    </row>
    <row r="14169" s="379" customFormat="1" customHeight="1" spans="6:7">
      <c r="F14169" s="385"/>
      <c r="G14169" s="232"/>
    </row>
    <row r="14170" s="379" customFormat="1" customHeight="1" spans="6:7">
      <c r="F14170" s="385"/>
      <c r="G14170" s="232"/>
    </row>
    <row r="14171" s="379" customFormat="1" customHeight="1" spans="6:7">
      <c r="F14171" s="385"/>
      <c r="G14171" s="232"/>
    </row>
    <row r="14172" s="379" customFormat="1" customHeight="1" spans="6:7">
      <c r="F14172" s="385"/>
      <c r="G14172" s="232"/>
    </row>
    <row r="14173" s="379" customFormat="1" customHeight="1" spans="6:7">
      <c r="F14173" s="385"/>
      <c r="G14173" s="232"/>
    </row>
    <row r="14174" s="379" customFormat="1" customHeight="1" spans="6:7">
      <c r="F14174" s="385"/>
      <c r="G14174" s="232"/>
    </row>
    <row r="14175" s="379" customFormat="1" customHeight="1" spans="6:7">
      <c r="F14175" s="385"/>
      <c r="G14175" s="232"/>
    </row>
    <row r="14176" s="379" customFormat="1" customHeight="1" spans="6:7">
      <c r="F14176" s="385"/>
      <c r="G14176" s="232"/>
    </row>
    <row r="14177" s="379" customFormat="1" customHeight="1" spans="6:7">
      <c r="F14177" s="385"/>
      <c r="G14177" s="232"/>
    </row>
    <row r="14178" s="379" customFormat="1" customHeight="1" spans="6:7">
      <c r="F14178" s="385"/>
      <c r="G14178" s="232"/>
    </row>
    <row r="14179" s="379" customFormat="1" customHeight="1" spans="6:7">
      <c r="F14179" s="385"/>
      <c r="G14179" s="232"/>
    </row>
    <row r="14180" s="379" customFormat="1" customHeight="1" spans="6:7">
      <c r="F14180" s="385"/>
      <c r="G14180" s="232"/>
    </row>
    <row r="14181" s="379" customFormat="1" customHeight="1" spans="6:7">
      <c r="F14181" s="385"/>
      <c r="G14181" s="232"/>
    </row>
    <row r="14182" s="379" customFormat="1" customHeight="1" spans="6:7">
      <c r="F14182" s="385"/>
      <c r="G14182" s="232"/>
    </row>
    <row r="14183" s="379" customFormat="1" customHeight="1" spans="6:7">
      <c r="F14183" s="385"/>
      <c r="G14183" s="232"/>
    </row>
    <row r="14184" s="379" customFormat="1" customHeight="1" spans="6:7">
      <c r="F14184" s="385"/>
      <c r="G14184" s="232"/>
    </row>
    <row r="14185" s="379" customFormat="1" customHeight="1" spans="6:7">
      <c r="F14185" s="385"/>
      <c r="G14185" s="232"/>
    </row>
    <row r="14186" s="379" customFormat="1" customHeight="1" spans="6:7">
      <c r="F14186" s="385"/>
      <c r="G14186" s="232"/>
    </row>
    <row r="14187" s="379" customFormat="1" customHeight="1" spans="6:7">
      <c r="F14187" s="385"/>
      <c r="G14187" s="232"/>
    </row>
    <row r="14188" s="379" customFormat="1" customHeight="1" spans="6:7">
      <c r="F14188" s="385"/>
      <c r="G14188" s="232"/>
    </row>
    <row r="14189" s="379" customFormat="1" customHeight="1" spans="6:7">
      <c r="F14189" s="385"/>
      <c r="G14189" s="232"/>
    </row>
    <row r="14190" s="379" customFormat="1" customHeight="1" spans="6:7">
      <c r="F14190" s="385"/>
      <c r="G14190" s="232"/>
    </row>
    <row r="14191" s="379" customFormat="1" customHeight="1" spans="6:7">
      <c r="F14191" s="385"/>
      <c r="G14191" s="232"/>
    </row>
    <row r="14192" s="379" customFormat="1" customHeight="1" spans="6:7">
      <c r="F14192" s="385"/>
      <c r="G14192" s="232"/>
    </row>
    <row r="14193" s="379" customFormat="1" customHeight="1" spans="6:7">
      <c r="F14193" s="385"/>
      <c r="G14193" s="232"/>
    </row>
    <row r="14194" s="379" customFormat="1" customHeight="1" spans="6:7">
      <c r="F14194" s="385"/>
      <c r="G14194" s="232"/>
    </row>
    <row r="14195" s="379" customFormat="1" customHeight="1" spans="6:7">
      <c r="F14195" s="385"/>
      <c r="G14195" s="232"/>
    </row>
    <row r="14196" s="379" customFormat="1" customHeight="1" spans="6:7">
      <c r="F14196" s="385"/>
      <c r="G14196" s="232"/>
    </row>
    <row r="14197" s="379" customFormat="1" customHeight="1" spans="6:7">
      <c r="F14197" s="385"/>
      <c r="G14197" s="232"/>
    </row>
    <row r="14198" s="379" customFormat="1" customHeight="1" spans="6:7">
      <c r="F14198" s="385"/>
      <c r="G14198" s="232"/>
    </row>
    <row r="14199" s="379" customFormat="1" customHeight="1" spans="6:7">
      <c r="F14199" s="385"/>
      <c r="G14199" s="232"/>
    </row>
    <row r="14200" s="379" customFormat="1" customHeight="1" spans="6:7">
      <c r="F14200" s="385"/>
      <c r="G14200" s="232"/>
    </row>
    <row r="14201" s="379" customFormat="1" customHeight="1" spans="6:7">
      <c r="F14201" s="385"/>
      <c r="G14201" s="232"/>
    </row>
    <row r="14202" s="379" customFormat="1" customHeight="1" spans="6:7">
      <c r="F14202" s="385"/>
      <c r="G14202" s="232"/>
    </row>
    <row r="14203" s="379" customFormat="1" customHeight="1" spans="6:7">
      <c r="F14203" s="385"/>
      <c r="G14203" s="232"/>
    </row>
    <row r="14204" s="379" customFormat="1" customHeight="1" spans="6:7">
      <c r="F14204" s="385"/>
      <c r="G14204" s="232"/>
    </row>
    <row r="14205" s="379" customFormat="1" customHeight="1" spans="6:7">
      <c r="F14205" s="385"/>
      <c r="G14205" s="232"/>
    </row>
    <row r="14206" s="379" customFormat="1" customHeight="1" spans="6:7">
      <c r="F14206" s="385"/>
      <c r="G14206" s="232"/>
    </row>
    <row r="14207" s="379" customFormat="1" customHeight="1" spans="6:7">
      <c r="F14207" s="385"/>
      <c r="G14207" s="232"/>
    </row>
    <row r="14208" s="379" customFormat="1" customHeight="1" spans="6:7">
      <c r="F14208" s="385"/>
      <c r="G14208" s="232"/>
    </row>
    <row r="14209" s="379" customFormat="1" customHeight="1" spans="6:7">
      <c r="F14209" s="385"/>
      <c r="G14209" s="232"/>
    </row>
    <row r="14210" s="379" customFormat="1" customHeight="1" spans="6:7">
      <c r="F14210" s="385"/>
      <c r="G14210" s="232"/>
    </row>
    <row r="14211" s="379" customFormat="1" customHeight="1" spans="6:7">
      <c r="F14211" s="385"/>
      <c r="G14211" s="232"/>
    </row>
    <row r="14212" s="379" customFormat="1" customHeight="1" spans="6:7">
      <c r="F14212" s="385"/>
      <c r="G14212" s="232"/>
    </row>
    <row r="14213" s="379" customFormat="1" customHeight="1" spans="6:7">
      <c r="F14213" s="385"/>
      <c r="G14213" s="232"/>
    </row>
    <row r="14214" s="379" customFormat="1" customHeight="1" spans="6:7">
      <c r="F14214" s="385"/>
      <c r="G14214" s="232"/>
    </row>
    <row r="14215" s="379" customFormat="1" customHeight="1" spans="6:7">
      <c r="F14215" s="385"/>
      <c r="G14215" s="232"/>
    </row>
    <row r="14216" s="379" customFormat="1" customHeight="1" spans="6:7">
      <c r="F14216" s="385"/>
      <c r="G14216" s="232"/>
    </row>
    <row r="14217" s="379" customFormat="1" customHeight="1" spans="6:7">
      <c r="F14217" s="385"/>
      <c r="G14217" s="232"/>
    </row>
    <row r="14218" s="379" customFormat="1" customHeight="1" spans="6:7">
      <c r="F14218" s="385"/>
      <c r="G14218" s="232"/>
    </row>
    <row r="14219" s="379" customFormat="1" customHeight="1" spans="6:7">
      <c r="F14219" s="385"/>
      <c r="G14219" s="232"/>
    </row>
    <row r="14220" s="379" customFormat="1" customHeight="1" spans="6:7">
      <c r="F14220" s="385"/>
      <c r="G14220" s="232"/>
    </row>
    <row r="14221" s="379" customFormat="1" customHeight="1" spans="6:7">
      <c r="F14221" s="385"/>
      <c r="G14221" s="232"/>
    </row>
    <row r="14222" s="379" customFormat="1" customHeight="1" spans="6:7">
      <c r="F14222" s="385"/>
      <c r="G14222" s="232"/>
    </row>
    <row r="14223" s="379" customFormat="1" customHeight="1" spans="6:7">
      <c r="F14223" s="385"/>
      <c r="G14223" s="232"/>
    </row>
    <row r="14224" s="379" customFormat="1" customHeight="1" spans="6:7">
      <c r="F14224" s="385"/>
      <c r="G14224" s="232"/>
    </row>
    <row r="14225" s="379" customFormat="1" customHeight="1" spans="6:7">
      <c r="F14225" s="385"/>
      <c r="G14225" s="232"/>
    </row>
    <row r="14226" s="379" customFormat="1" customHeight="1" spans="6:7">
      <c r="F14226" s="385"/>
      <c r="G14226" s="232"/>
    </row>
    <row r="14227" s="379" customFormat="1" customHeight="1" spans="6:7">
      <c r="F14227" s="385"/>
      <c r="G14227" s="232"/>
    </row>
    <row r="14228" s="379" customFormat="1" customHeight="1" spans="6:7">
      <c r="F14228" s="385"/>
      <c r="G14228" s="232"/>
    </row>
    <row r="14229" s="379" customFormat="1" customHeight="1" spans="6:7">
      <c r="F14229" s="385"/>
      <c r="G14229" s="232"/>
    </row>
    <row r="14230" s="379" customFormat="1" customHeight="1" spans="6:7">
      <c r="F14230" s="385"/>
      <c r="G14230" s="232"/>
    </row>
    <row r="14231" s="379" customFormat="1" customHeight="1" spans="6:7">
      <c r="F14231" s="385"/>
      <c r="G14231" s="232"/>
    </row>
    <row r="14232" s="379" customFormat="1" customHeight="1" spans="6:7">
      <c r="F14232" s="385"/>
      <c r="G14232" s="232"/>
    </row>
    <row r="14233" s="379" customFormat="1" customHeight="1" spans="6:7">
      <c r="F14233" s="385"/>
      <c r="G14233" s="232"/>
    </row>
    <row r="14234" s="379" customFormat="1" customHeight="1" spans="6:7">
      <c r="F14234" s="385"/>
      <c r="G14234" s="232"/>
    </row>
    <row r="14235" s="379" customFormat="1" customHeight="1" spans="6:7">
      <c r="F14235" s="385"/>
      <c r="G14235" s="232"/>
    </row>
    <row r="14236" s="379" customFormat="1" customHeight="1" spans="6:7">
      <c r="F14236" s="385"/>
      <c r="G14236" s="232"/>
    </row>
    <row r="14237" s="379" customFormat="1" customHeight="1" spans="6:7">
      <c r="F14237" s="385"/>
      <c r="G14237" s="232"/>
    </row>
    <row r="14238" s="379" customFormat="1" customHeight="1" spans="6:7">
      <c r="F14238" s="385"/>
      <c r="G14238" s="232"/>
    </row>
    <row r="14239" s="379" customFormat="1" customHeight="1" spans="6:7">
      <c r="F14239" s="385"/>
      <c r="G14239" s="232"/>
    </row>
    <row r="14240" s="379" customFormat="1" customHeight="1" spans="6:7">
      <c r="F14240" s="385"/>
      <c r="G14240" s="232"/>
    </row>
    <row r="14241" s="379" customFormat="1" customHeight="1" spans="6:7">
      <c r="F14241" s="385"/>
      <c r="G14241" s="232"/>
    </row>
    <row r="14242" s="379" customFormat="1" customHeight="1" spans="6:7">
      <c r="F14242" s="385"/>
      <c r="G14242" s="232"/>
    </row>
    <row r="14243" s="379" customFormat="1" customHeight="1" spans="6:7">
      <c r="F14243" s="385"/>
      <c r="G14243" s="232"/>
    </row>
    <row r="14244" s="379" customFormat="1" customHeight="1" spans="6:7">
      <c r="F14244" s="385"/>
      <c r="G14244" s="232"/>
    </row>
    <row r="14245" s="379" customFormat="1" customHeight="1" spans="6:7">
      <c r="F14245" s="385"/>
      <c r="G14245" s="232"/>
    </row>
    <row r="14246" s="379" customFormat="1" customHeight="1" spans="6:7">
      <c r="F14246" s="385"/>
      <c r="G14246" s="232"/>
    </row>
    <row r="14247" s="379" customFormat="1" customHeight="1" spans="6:7">
      <c r="F14247" s="385"/>
      <c r="G14247" s="232"/>
    </row>
    <row r="14248" s="379" customFormat="1" customHeight="1" spans="6:7">
      <c r="F14248" s="385"/>
      <c r="G14248" s="232"/>
    </row>
    <row r="14249" s="379" customFormat="1" customHeight="1" spans="6:7">
      <c r="F14249" s="385"/>
      <c r="G14249" s="232"/>
    </row>
    <row r="14250" s="379" customFormat="1" customHeight="1" spans="6:7">
      <c r="F14250" s="385"/>
      <c r="G14250" s="232"/>
    </row>
    <row r="14251" s="379" customFormat="1" customHeight="1" spans="6:7">
      <c r="F14251" s="385"/>
      <c r="G14251" s="232"/>
    </row>
    <row r="14252" s="379" customFormat="1" customHeight="1" spans="6:7">
      <c r="F14252" s="385"/>
      <c r="G14252" s="232"/>
    </row>
    <row r="14253" s="379" customFormat="1" customHeight="1" spans="6:7">
      <c r="F14253" s="385"/>
      <c r="G14253" s="232"/>
    </row>
    <row r="14254" s="379" customFormat="1" customHeight="1" spans="6:7">
      <c r="F14254" s="385"/>
      <c r="G14254" s="232"/>
    </row>
    <row r="14255" s="379" customFormat="1" customHeight="1" spans="6:7">
      <c r="F14255" s="385"/>
      <c r="G14255" s="232"/>
    </row>
    <row r="14256" s="379" customFormat="1" customHeight="1" spans="6:7">
      <c r="F14256" s="385"/>
      <c r="G14256" s="232"/>
    </row>
    <row r="14257" s="379" customFormat="1" customHeight="1" spans="6:7">
      <c r="F14257" s="385"/>
      <c r="G14257" s="232"/>
    </row>
    <row r="14258" s="379" customFormat="1" customHeight="1" spans="6:7">
      <c r="F14258" s="385"/>
      <c r="G14258" s="232"/>
    </row>
    <row r="14259" s="379" customFormat="1" customHeight="1" spans="6:7">
      <c r="F14259" s="385"/>
      <c r="G14259" s="232"/>
    </row>
    <row r="14260" s="379" customFormat="1" customHeight="1" spans="6:7">
      <c r="F14260" s="385"/>
      <c r="G14260" s="232"/>
    </row>
    <row r="14261" s="379" customFormat="1" customHeight="1" spans="6:7">
      <c r="F14261" s="385"/>
      <c r="G14261" s="232"/>
    </row>
    <row r="14262" s="379" customFormat="1" customHeight="1" spans="6:7">
      <c r="F14262" s="385"/>
      <c r="G14262" s="232"/>
    </row>
    <row r="14263" s="379" customFormat="1" customHeight="1" spans="6:7">
      <c r="F14263" s="385"/>
      <c r="G14263" s="232"/>
    </row>
    <row r="14264" s="379" customFormat="1" customHeight="1" spans="6:7">
      <c r="F14264" s="385"/>
      <c r="G14264" s="232"/>
    </row>
    <row r="14265" s="379" customFormat="1" customHeight="1" spans="6:7">
      <c r="F14265" s="385"/>
      <c r="G14265" s="232"/>
    </row>
    <row r="14266" s="379" customFormat="1" customHeight="1" spans="6:7">
      <c r="F14266" s="385"/>
      <c r="G14266" s="232"/>
    </row>
    <row r="14267" s="379" customFormat="1" customHeight="1" spans="6:7">
      <c r="F14267" s="385"/>
      <c r="G14267" s="232"/>
    </row>
    <row r="14268" s="379" customFormat="1" customHeight="1" spans="6:7">
      <c r="F14268" s="385"/>
      <c r="G14268" s="232"/>
    </row>
    <row r="14269" s="379" customFormat="1" customHeight="1" spans="6:7">
      <c r="F14269" s="385"/>
      <c r="G14269" s="232"/>
    </row>
    <row r="14270" s="379" customFormat="1" customHeight="1" spans="6:7">
      <c r="F14270" s="385"/>
      <c r="G14270" s="232"/>
    </row>
    <row r="14271" s="379" customFormat="1" customHeight="1" spans="6:7">
      <c r="F14271" s="385"/>
      <c r="G14271" s="232"/>
    </row>
    <row r="14272" s="379" customFormat="1" customHeight="1" spans="6:7">
      <c r="F14272" s="385"/>
      <c r="G14272" s="232"/>
    </row>
    <row r="14273" s="379" customFormat="1" customHeight="1" spans="6:7">
      <c r="F14273" s="385"/>
      <c r="G14273" s="232"/>
    </row>
    <row r="14274" s="379" customFormat="1" customHeight="1" spans="6:7">
      <c r="F14274" s="385"/>
      <c r="G14274" s="232"/>
    </row>
    <row r="14275" s="379" customFormat="1" customHeight="1" spans="6:7">
      <c r="F14275" s="385"/>
      <c r="G14275" s="232"/>
    </row>
    <row r="14276" s="379" customFormat="1" customHeight="1" spans="6:7">
      <c r="F14276" s="385"/>
      <c r="G14276" s="232"/>
    </row>
    <row r="14277" s="379" customFormat="1" customHeight="1" spans="6:7">
      <c r="F14277" s="385"/>
      <c r="G14277" s="232"/>
    </row>
    <row r="14278" s="379" customFormat="1" customHeight="1" spans="6:7">
      <c r="F14278" s="385"/>
      <c r="G14278" s="232"/>
    </row>
    <row r="14279" s="379" customFormat="1" customHeight="1" spans="6:7">
      <c r="F14279" s="385"/>
      <c r="G14279" s="232"/>
    </row>
    <row r="14280" s="379" customFormat="1" customHeight="1" spans="6:7">
      <c r="F14280" s="385"/>
      <c r="G14280" s="232"/>
    </row>
    <row r="14281" s="379" customFormat="1" customHeight="1" spans="6:7">
      <c r="F14281" s="385"/>
      <c r="G14281" s="232"/>
    </row>
    <row r="14282" s="379" customFormat="1" customHeight="1" spans="6:7">
      <c r="F14282" s="385"/>
      <c r="G14282" s="232"/>
    </row>
    <row r="14283" s="379" customFormat="1" customHeight="1" spans="6:7">
      <c r="F14283" s="385"/>
      <c r="G14283" s="232"/>
    </row>
    <row r="14284" s="379" customFormat="1" customHeight="1" spans="6:7">
      <c r="F14284" s="385"/>
      <c r="G14284" s="232"/>
    </row>
    <row r="14285" s="379" customFormat="1" customHeight="1" spans="6:7">
      <c r="F14285" s="385"/>
      <c r="G14285" s="232"/>
    </row>
    <row r="14286" s="379" customFormat="1" customHeight="1" spans="6:7">
      <c r="F14286" s="385"/>
      <c r="G14286" s="232"/>
    </row>
    <row r="14287" s="379" customFormat="1" customHeight="1" spans="6:7">
      <c r="F14287" s="385"/>
      <c r="G14287" s="232"/>
    </row>
    <row r="14288" s="379" customFormat="1" customHeight="1" spans="6:7">
      <c r="F14288" s="385"/>
      <c r="G14288" s="232"/>
    </row>
    <row r="14289" s="379" customFormat="1" customHeight="1" spans="6:7">
      <c r="F14289" s="385"/>
      <c r="G14289" s="232"/>
    </row>
    <row r="14290" s="379" customFormat="1" customHeight="1" spans="6:7">
      <c r="F14290" s="385"/>
      <c r="G14290" s="232"/>
    </row>
    <row r="14291" s="379" customFormat="1" customHeight="1" spans="6:7">
      <c r="F14291" s="385"/>
      <c r="G14291" s="232"/>
    </row>
    <row r="14292" s="379" customFormat="1" customHeight="1" spans="6:7">
      <c r="F14292" s="385"/>
      <c r="G14292" s="232"/>
    </row>
    <row r="14293" s="379" customFormat="1" customHeight="1" spans="6:7">
      <c r="F14293" s="385"/>
      <c r="G14293" s="232"/>
    </row>
    <row r="14294" s="379" customFormat="1" customHeight="1" spans="6:7">
      <c r="F14294" s="385"/>
      <c r="G14294" s="232"/>
    </row>
    <row r="14295" s="379" customFormat="1" customHeight="1" spans="6:7">
      <c r="F14295" s="385"/>
      <c r="G14295" s="232"/>
    </row>
    <row r="14296" s="379" customFormat="1" customHeight="1" spans="6:7">
      <c r="F14296" s="385"/>
      <c r="G14296" s="232"/>
    </row>
    <row r="14297" s="379" customFormat="1" customHeight="1" spans="6:7">
      <c r="F14297" s="385"/>
      <c r="G14297" s="232"/>
    </row>
    <row r="14298" s="379" customFormat="1" customHeight="1" spans="6:7">
      <c r="F14298" s="385"/>
      <c r="G14298" s="232"/>
    </row>
    <row r="14299" s="379" customFormat="1" customHeight="1" spans="6:7">
      <c r="F14299" s="385"/>
      <c r="G14299" s="232"/>
    </row>
    <row r="14300" s="379" customFormat="1" customHeight="1" spans="6:7">
      <c r="F14300" s="385"/>
      <c r="G14300" s="232"/>
    </row>
    <row r="14301" s="379" customFormat="1" customHeight="1" spans="6:7">
      <c r="F14301" s="385"/>
      <c r="G14301" s="232"/>
    </row>
    <row r="14302" s="379" customFormat="1" customHeight="1" spans="6:7">
      <c r="F14302" s="385"/>
      <c r="G14302" s="232"/>
    </row>
    <row r="14303" s="379" customFormat="1" customHeight="1" spans="6:7">
      <c r="F14303" s="385"/>
      <c r="G14303" s="232"/>
    </row>
    <row r="14304" s="379" customFormat="1" customHeight="1" spans="6:7">
      <c r="F14304" s="385"/>
      <c r="G14304" s="232"/>
    </row>
    <row r="14305" s="379" customFormat="1" customHeight="1" spans="6:7">
      <c r="F14305" s="385"/>
      <c r="G14305" s="232"/>
    </row>
    <row r="14306" s="379" customFormat="1" customHeight="1" spans="6:7">
      <c r="F14306" s="385"/>
      <c r="G14306" s="232"/>
    </row>
    <row r="14307" s="379" customFormat="1" customHeight="1" spans="6:7">
      <c r="F14307" s="385"/>
      <c r="G14307" s="232"/>
    </row>
    <row r="14308" s="379" customFormat="1" customHeight="1" spans="6:7">
      <c r="F14308" s="385"/>
      <c r="G14308" s="232"/>
    </row>
    <row r="14309" s="379" customFormat="1" customHeight="1" spans="6:7">
      <c r="F14309" s="385"/>
      <c r="G14309" s="232"/>
    </row>
    <row r="14310" s="379" customFormat="1" customHeight="1" spans="6:7">
      <c r="F14310" s="385"/>
      <c r="G14310" s="232"/>
    </row>
    <row r="14311" s="379" customFormat="1" customHeight="1" spans="6:7">
      <c r="F14311" s="385"/>
      <c r="G14311" s="232"/>
    </row>
    <row r="14312" s="379" customFormat="1" customHeight="1" spans="6:7">
      <c r="F14312" s="385"/>
      <c r="G14312" s="232"/>
    </row>
    <row r="14313" s="379" customFormat="1" customHeight="1" spans="6:7">
      <c r="F14313" s="385"/>
      <c r="G14313" s="232"/>
    </row>
    <row r="14314" s="379" customFormat="1" customHeight="1" spans="6:7">
      <c r="F14314" s="385"/>
      <c r="G14314" s="232"/>
    </row>
    <row r="14315" s="379" customFormat="1" customHeight="1" spans="6:7">
      <c r="F14315" s="385"/>
      <c r="G14315" s="232"/>
    </row>
    <row r="14316" s="379" customFormat="1" customHeight="1" spans="6:7">
      <c r="F14316" s="385"/>
      <c r="G14316" s="232"/>
    </row>
    <row r="14317" s="379" customFormat="1" customHeight="1" spans="6:7">
      <c r="F14317" s="385"/>
      <c r="G14317" s="232"/>
    </row>
    <row r="14318" s="379" customFormat="1" customHeight="1" spans="6:7">
      <c r="F14318" s="385"/>
      <c r="G14318" s="232"/>
    </row>
    <row r="14319" s="379" customFormat="1" customHeight="1" spans="6:7">
      <c r="F14319" s="385"/>
      <c r="G14319" s="232"/>
    </row>
    <row r="14320" s="379" customFormat="1" customHeight="1" spans="6:7">
      <c r="F14320" s="385"/>
      <c r="G14320" s="232"/>
    </row>
    <row r="14321" s="379" customFormat="1" customHeight="1" spans="6:7">
      <c r="F14321" s="385"/>
      <c r="G14321" s="232"/>
    </row>
    <row r="14322" s="379" customFormat="1" customHeight="1" spans="6:7">
      <c r="F14322" s="385"/>
      <c r="G14322" s="232"/>
    </row>
    <row r="14323" s="379" customFormat="1" customHeight="1" spans="6:7">
      <c r="F14323" s="385"/>
      <c r="G14323" s="232"/>
    </row>
    <row r="14324" s="379" customFormat="1" customHeight="1" spans="6:7">
      <c r="F14324" s="385"/>
      <c r="G14324" s="232"/>
    </row>
    <row r="14325" s="379" customFormat="1" customHeight="1" spans="6:7">
      <c r="F14325" s="385"/>
      <c r="G14325" s="232"/>
    </row>
    <row r="14326" s="379" customFormat="1" customHeight="1" spans="6:7">
      <c r="F14326" s="385"/>
      <c r="G14326" s="232"/>
    </row>
    <row r="14327" s="379" customFormat="1" customHeight="1" spans="6:7">
      <c r="F14327" s="385"/>
      <c r="G14327" s="232"/>
    </row>
    <row r="14328" s="379" customFormat="1" customHeight="1" spans="6:7">
      <c r="F14328" s="385"/>
      <c r="G14328" s="232"/>
    </row>
    <row r="14329" s="379" customFormat="1" customHeight="1" spans="6:7">
      <c r="F14329" s="385"/>
      <c r="G14329" s="232"/>
    </row>
    <row r="14330" s="379" customFormat="1" customHeight="1" spans="6:7">
      <c r="F14330" s="385"/>
      <c r="G14330" s="232"/>
    </row>
    <row r="14331" s="379" customFormat="1" customHeight="1" spans="6:7">
      <c r="F14331" s="385"/>
      <c r="G14331" s="232"/>
    </row>
    <row r="14332" s="379" customFormat="1" customHeight="1" spans="6:7">
      <c r="F14332" s="385"/>
      <c r="G14332" s="232"/>
    </row>
    <row r="14333" s="379" customFormat="1" customHeight="1" spans="6:7">
      <c r="F14333" s="385"/>
      <c r="G14333" s="232"/>
    </row>
    <row r="14334" s="379" customFormat="1" customHeight="1" spans="6:7">
      <c r="F14334" s="385"/>
      <c r="G14334" s="232"/>
    </row>
    <row r="14335" s="379" customFormat="1" customHeight="1" spans="6:7">
      <c r="F14335" s="385"/>
      <c r="G14335" s="232"/>
    </row>
    <row r="14336" s="379" customFormat="1" customHeight="1" spans="6:7">
      <c r="F14336" s="385"/>
      <c r="G14336" s="232"/>
    </row>
    <row r="14337" s="379" customFormat="1" customHeight="1" spans="6:7">
      <c r="F14337" s="385"/>
      <c r="G14337" s="232"/>
    </row>
    <row r="14338" s="379" customFormat="1" customHeight="1" spans="6:7">
      <c r="F14338" s="385"/>
      <c r="G14338" s="232"/>
    </row>
    <row r="14339" s="379" customFormat="1" customHeight="1" spans="6:7">
      <c r="F14339" s="385"/>
      <c r="G14339" s="232"/>
    </row>
    <row r="14340" s="379" customFormat="1" customHeight="1" spans="6:7">
      <c r="F14340" s="385"/>
      <c r="G14340" s="232"/>
    </row>
    <row r="14341" s="379" customFormat="1" customHeight="1" spans="6:7">
      <c r="F14341" s="385"/>
      <c r="G14341" s="232"/>
    </row>
    <row r="14342" s="379" customFormat="1" customHeight="1" spans="6:7">
      <c r="F14342" s="385"/>
      <c r="G14342" s="232"/>
    </row>
    <row r="14343" s="379" customFormat="1" customHeight="1" spans="6:7">
      <c r="F14343" s="385"/>
      <c r="G14343" s="232"/>
    </row>
    <row r="14344" s="379" customFormat="1" customHeight="1" spans="6:7">
      <c r="F14344" s="385"/>
      <c r="G14344" s="232"/>
    </row>
    <row r="14345" s="379" customFormat="1" customHeight="1" spans="6:7">
      <c r="F14345" s="385"/>
      <c r="G14345" s="232"/>
    </row>
    <row r="14346" s="379" customFormat="1" customHeight="1" spans="6:7">
      <c r="F14346" s="385"/>
      <c r="G14346" s="232"/>
    </row>
    <row r="14347" s="379" customFormat="1" customHeight="1" spans="6:7">
      <c r="F14347" s="385"/>
      <c r="G14347" s="232"/>
    </row>
    <row r="14348" s="379" customFormat="1" customHeight="1" spans="6:7">
      <c r="F14348" s="385"/>
      <c r="G14348" s="232"/>
    </row>
    <row r="14349" s="379" customFormat="1" customHeight="1" spans="6:7">
      <c r="F14349" s="385"/>
      <c r="G14349" s="232"/>
    </row>
    <row r="14350" s="379" customFormat="1" customHeight="1" spans="6:7">
      <c r="F14350" s="385"/>
      <c r="G14350" s="232"/>
    </row>
    <row r="14351" s="379" customFormat="1" customHeight="1" spans="6:7">
      <c r="F14351" s="385"/>
      <c r="G14351" s="232"/>
    </row>
    <row r="14352" s="379" customFormat="1" customHeight="1" spans="6:7">
      <c r="F14352" s="385"/>
      <c r="G14352" s="232"/>
    </row>
    <row r="14353" s="379" customFormat="1" customHeight="1" spans="6:7">
      <c r="F14353" s="385"/>
      <c r="G14353" s="232"/>
    </row>
    <row r="14354" s="379" customFormat="1" customHeight="1" spans="6:7">
      <c r="F14354" s="385"/>
      <c r="G14354" s="232"/>
    </row>
    <row r="14355" s="379" customFormat="1" customHeight="1" spans="6:7">
      <c r="F14355" s="385"/>
      <c r="G14355" s="232"/>
    </row>
    <row r="14356" s="379" customFormat="1" customHeight="1" spans="6:7">
      <c r="F14356" s="385"/>
      <c r="G14356" s="232"/>
    </row>
    <row r="14357" s="379" customFormat="1" customHeight="1" spans="6:7">
      <c r="F14357" s="385"/>
      <c r="G14357" s="232"/>
    </row>
    <row r="14358" s="379" customFormat="1" customHeight="1" spans="6:7">
      <c r="F14358" s="385"/>
      <c r="G14358" s="232"/>
    </row>
    <row r="14359" s="379" customFormat="1" customHeight="1" spans="6:7">
      <c r="F14359" s="385"/>
      <c r="G14359" s="232"/>
    </row>
    <row r="14360" s="379" customFormat="1" customHeight="1" spans="6:7">
      <c r="F14360" s="385"/>
      <c r="G14360" s="232"/>
    </row>
    <row r="14361" s="379" customFormat="1" customHeight="1" spans="6:7">
      <c r="F14361" s="385"/>
      <c r="G14361" s="232"/>
    </row>
    <row r="14362" s="379" customFormat="1" customHeight="1" spans="6:7">
      <c r="F14362" s="385"/>
      <c r="G14362" s="232"/>
    </row>
    <row r="14363" s="379" customFormat="1" customHeight="1" spans="6:7">
      <c r="F14363" s="385"/>
      <c r="G14363" s="232"/>
    </row>
    <row r="14364" s="379" customFormat="1" customHeight="1" spans="6:7">
      <c r="F14364" s="385"/>
      <c r="G14364" s="232"/>
    </row>
    <row r="14365" s="379" customFormat="1" customHeight="1" spans="6:7">
      <c r="F14365" s="385"/>
      <c r="G14365" s="232"/>
    </row>
    <row r="14366" s="379" customFormat="1" customHeight="1" spans="6:7">
      <c r="F14366" s="385"/>
      <c r="G14366" s="232"/>
    </row>
    <row r="14367" s="379" customFormat="1" customHeight="1" spans="6:7">
      <c r="F14367" s="385"/>
      <c r="G14367" s="232"/>
    </row>
    <row r="14368" s="379" customFormat="1" customHeight="1" spans="6:7">
      <c r="F14368" s="385"/>
      <c r="G14368" s="232"/>
    </row>
    <row r="14369" s="379" customFormat="1" customHeight="1" spans="6:7">
      <c r="F14369" s="385"/>
      <c r="G14369" s="232"/>
    </row>
    <row r="14370" s="379" customFormat="1" customHeight="1" spans="6:7">
      <c r="F14370" s="385"/>
      <c r="G14370" s="232"/>
    </row>
    <row r="14371" s="379" customFormat="1" customHeight="1" spans="6:7">
      <c r="F14371" s="385"/>
      <c r="G14371" s="232"/>
    </row>
    <row r="14372" s="379" customFormat="1" customHeight="1" spans="6:7">
      <c r="F14372" s="385"/>
      <c r="G14372" s="232"/>
    </row>
    <row r="14373" s="379" customFormat="1" customHeight="1" spans="6:7">
      <c r="F14373" s="385"/>
      <c r="G14373" s="232"/>
    </row>
    <row r="14374" s="379" customFormat="1" customHeight="1" spans="6:7">
      <c r="F14374" s="385"/>
      <c r="G14374" s="232"/>
    </row>
    <row r="14375" s="379" customFormat="1" customHeight="1" spans="6:7">
      <c r="F14375" s="385"/>
      <c r="G14375" s="232"/>
    </row>
    <row r="14376" s="379" customFormat="1" customHeight="1" spans="6:7">
      <c r="F14376" s="385"/>
      <c r="G14376" s="232"/>
    </row>
    <row r="14377" s="379" customFormat="1" customHeight="1" spans="6:7">
      <c r="F14377" s="385"/>
      <c r="G14377" s="232"/>
    </row>
    <row r="14378" s="379" customFormat="1" customHeight="1" spans="6:7">
      <c r="F14378" s="385"/>
      <c r="G14378" s="232"/>
    </row>
    <row r="14379" s="379" customFormat="1" customHeight="1" spans="6:7">
      <c r="F14379" s="385"/>
      <c r="G14379" s="232"/>
    </row>
    <row r="14380" s="379" customFormat="1" customHeight="1" spans="6:7">
      <c r="F14380" s="385"/>
      <c r="G14380" s="232"/>
    </row>
    <row r="14381" s="379" customFormat="1" customHeight="1" spans="6:7">
      <c r="F14381" s="385"/>
      <c r="G14381" s="232"/>
    </row>
    <row r="14382" s="379" customFormat="1" customHeight="1" spans="6:7">
      <c r="F14382" s="385"/>
      <c r="G14382" s="232"/>
    </row>
    <row r="14383" s="379" customFormat="1" customHeight="1" spans="6:7">
      <c r="F14383" s="385"/>
      <c r="G14383" s="232"/>
    </row>
    <row r="14384" s="379" customFormat="1" customHeight="1" spans="6:7">
      <c r="F14384" s="385"/>
      <c r="G14384" s="232"/>
    </row>
    <row r="14385" s="379" customFormat="1" customHeight="1" spans="6:7">
      <c r="F14385" s="385"/>
      <c r="G14385" s="232"/>
    </row>
    <row r="14386" s="379" customFormat="1" customHeight="1" spans="6:7">
      <c r="F14386" s="385"/>
      <c r="G14386" s="232"/>
    </row>
    <row r="14387" s="379" customFormat="1" customHeight="1" spans="6:7">
      <c r="F14387" s="385"/>
      <c r="G14387" s="232"/>
    </row>
    <row r="14388" s="379" customFormat="1" customHeight="1" spans="6:7">
      <c r="F14388" s="385"/>
      <c r="G14388" s="232"/>
    </row>
    <row r="14389" s="379" customFormat="1" customHeight="1" spans="6:7">
      <c r="F14389" s="385"/>
      <c r="G14389" s="232"/>
    </row>
    <row r="14390" s="379" customFormat="1" customHeight="1" spans="6:7">
      <c r="F14390" s="385"/>
      <c r="G14390" s="232"/>
    </row>
    <row r="14391" s="379" customFormat="1" customHeight="1" spans="6:7">
      <c r="F14391" s="385"/>
      <c r="G14391" s="232"/>
    </row>
    <row r="14392" s="379" customFormat="1" customHeight="1" spans="6:7">
      <c r="F14392" s="385"/>
      <c r="G14392" s="232"/>
    </row>
    <row r="14393" s="379" customFormat="1" customHeight="1" spans="6:7">
      <c r="F14393" s="385"/>
      <c r="G14393" s="232"/>
    </row>
    <row r="14394" s="379" customFormat="1" customHeight="1" spans="6:7">
      <c r="F14394" s="385"/>
      <c r="G14394" s="232"/>
    </row>
    <row r="14395" s="379" customFormat="1" customHeight="1" spans="6:7">
      <c r="F14395" s="385"/>
      <c r="G14395" s="232"/>
    </row>
    <row r="14396" s="379" customFormat="1" customHeight="1" spans="6:7">
      <c r="F14396" s="385"/>
      <c r="G14396" s="232"/>
    </row>
    <row r="14397" s="379" customFormat="1" customHeight="1" spans="6:7">
      <c r="F14397" s="385"/>
      <c r="G14397" s="232"/>
    </row>
    <row r="14398" s="379" customFormat="1" customHeight="1" spans="6:7">
      <c r="F14398" s="385"/>
      <c r="G14398" s="232"/>
    </row>
    <row r="14399" s="379" customFormat="1" customHeight="1" spans="6:7">
      <c r="F14399" s="385"/>
      <c r="G14399" s="232"/>
    </row>
    <row r="14400" s="379" customFormat="1" customHeight="1" spans="6:7">
      <c r="F14400" s="385"/>
      <c r="G14400" s="232"/>
    </row>
    <row r="14401" s="379" customFormat="1" customHeight="1" spans="6:7">
      <c r="F14401" s="385"/>
      <c r="G14401" s="232"/>
    </row>
    <row r="14402" s="379" customFormat="1" customHeight="1" spans="6:7">
      <c r="F14402" s="385"/>
      <c r="G14402" s="232"/>
    </row>
    <row r="14403" s="379" customFormat="1" customHeight="1" spans="6:7">
      <c r="F14403" s="385"/>
      <c r="G14403" s="232"/>
    </row>
    <row r="14404" s="379" customFormat="1" customHeight="1" spans="6:7">
      <c r="F14404" s="385"/>
      <c r="G14404" s="232"/>
    </row>
    <row r="14405" s="379" customFormat="1" customHeight="1" spans="6:7">
      <c r="F14405" s="385"/>
      <c r="G14405" s="232"/>
    </row>
    <row r="14406" s="379" customFormat="1" customHeight="1" spans="6:7">
      <c r="F14406" s="385"/>
      <c r="G14406" s="232"/>
    </row>
    <row r="14407" s="379" customFormat="1" customHeight="1" spans="6:7">
      <c r="F14407" s="385"/>
      <c r="G14407" s="232"/>
    </row>
    <row r="14408" s="379" customFormat="1" customHeight="1" spans="6:7">
      <c r="F14408" s="385"/>
      <c r="G14408" s="232"/>
    </row>
    <row r="14409" s="379" customFormat="1" customHeight="1" spans="6:7">
      <c r="F14409" s="385"/>
      <c r="G14409" s="232"/>
    </row>
    <row r="14410" s="379" customFormat="1" customHeight="1" spans="6:7">
      <c r="F14410" s="385"/>
      <c r="G14410" s="232"/>
    </row>
    <row r="14411" s="379" customFormat="1" customHeight="1" spans="6:7">
      <c r="F14411" s="385"/>
      <c r="G14411" s="232"/>
    </row>
    <row r="14412" s="379" customFormat="1" customHeight="1" spans="6:7">
      <c r="F14412" s="385"/>
      <c r="G14412" s="232"/>
    </row>
    <row r="14413" s="379" customFormat="1" customHeight="1" spans="6:7">
      <c r="F14413" s="385"/>
      <c r="G14413" s="232"/>
    </row>
    <row r="14414" s="379" customFormat="1" customHeight="1" spans="6:7">
      <c r="F14414" s="385"/>
      <c r="G14414" s="232"/>
    </row>
    <row r="14415" s="379" customFormat="1" customHeight="1" spans="6:7">
      <c r="F14415" s="385"/>
      <c r="G14415" s="232"/>
    </row>
    <row r="14416" s="379" customFormat="1" customHeight="1" spans="6:7">
      <c r="F14416" s="385"/>
      <c r="G14416" s="232"/>
    </row>
    <row r="14417" s="379" customFormat="1" customHeight="1" spans="6:7">
      <c r="F14417" s="385"/>
      <c r="G14417" s="232"/>
    </row>
    <row r="14418" s="379" customFormat="1" customHeight="1" spans="6:7">
      <c r="F14418" s="385"/>
      <c r="G14418" s="232"/>
    </row>
    <row r="14419" s="379" customFormat="1" customHeight="1" spans="6:7">
      <c r="F14419" s="385"/>
      <c r="G14419" s="232"/>
    </row>
    <row r="14420" s="379" customFormat="1" customHeight="1" spans="6:7">
      <c r="F14420" s="385"/>
      <c r="G14420" s="232"/>
    </row>
    <row r="14421" s="379" customFormat="1" customHeight="1" spans="6:7">
      <c r="F14421" s="385"/>
      <c r="G14421" s="232"/>
    </row>
    <row r="14422" s="379" customFormat="1" customHeight="1" spans="6:7">
      <c r="F14422" s="385"/>
      <c r="G14422" s="232"/>
    </row>
    <row r="14423" s="379" customFormat="1" customHeight="1" spans="6:7">
      <c r="F14423" s="385"/>
      <c r="G14423" s="232"/>
    </row>
    <row r="14424" s="379" customFormat="1" customHeight="1" spans="6:7">
      <c r="F14424" s="385"/>
      <c r="G14424" s="232"/>
    </row>
    <row r="14425" s="379" customFormat="1" customHeight="1" spans="6:7">
      <c r="F14425" s="385"/>
      <c r="G14425" s="232"/>
    </row>
    <row r="14426" s="379" customFormat="1" customHeight="1" spans="6:7">
      <c r="F14426" s="385"/>
      <c r="G14426" s="232"/>
    </row>
    <row r="14427" s="379" customFormat="1" customHeight="1" spans="6:7">
      <c r="F14427" s="385"/>
      <c r="G14427" s="232"/>
    </row>
    <row r="14428" s="379" customFormat="1" customHeight="1" spans="6:7">
      <c r="F14428" s="385"/>
      <c r="G14428" s="232"/>
    </row>
    <row r="14429" s="379" customFormat="1" customHeight="1" spans="6:7">
      <c r="F14429" s="385"/>
      <c r="G14429" s="232"/>
    </row>
    <row r="14430" s="379" customFormat="1" customHeight="1" spans="6:7">
      <c r="F14430" s="385"/>
      <c r="G14430" s="232"/>
    </row>
    <row r="14431" s="379" customFormat="1" customHeight="1" spans="6:7">
      <c r="F14431" s="385"/>
      <c r="G14431" s="232"/>
    </row>
    <row r="14432" s="379" customFormat="1" customHeight="1" spans="6:7">
      <c r="F14432" s="385"/>
      <c r="G14432" s="232"/>
    </row>
    <row r="14433" s="379" customFormat="1" customHeight="1" spans="6:7">
      <c r="F14433" s="385"/>
      <c r="G14433" s="232"/>
    </row>
    <row r="14434" s="379" customFormat="1" customHeight="1" spans="6:7">
      <c r="F14434" s="385"/>
      <c r="G14434" s="232"/>
    </row>
    <row r="14435" s="379" customFormat="1" customHeight="1" spans="6:7">
      <c r="F14435" s="385"/>
      <c r="G14435" s="232"/>
    </row>
    <row r="14436" s="379" customFormat="1" customHeight="1" spans="6:7">
      <c r="F14436" s="385"/>
      <c r="G14436" s="232"/>
    </row>
    <row r="14437" s="379" customFormat="1" customHeight="1" spans="6:7">
      <c r="F14437" s="385"/>
      <c r="G14437" s="232"/>
    </row>
    <row r="14438" s="379" customFormat="1" customHeight="1" spans="6:7">
      <c r="F14438" s="385"/>
      <c r="G14438" s="232"/>
    </row>
    <row r="14439" s="379" customFormat="1" customHeight="1" spans="6:7">
      <c r="F14439" s="385"/>
      <c r="G14439" s="232"/>
    </row>
    <row r="14440" s="379" customFormat="1" customHeight="1" spans="6:7">
      <c r="F14440" s="385"/>
      <c r="G14440" s="232"/>
    </row>
    <row r="14441" s="379" customFormat="1" customHeight="1" spans="6:7">
      <c r="F14441" s="385"/>
      <c r="G14441" s="232"/>
    </row>
    <row r="14442" s="379" customFormat="1" customHeight="1" spans="6:7">
      <c r="F14442" s="385"/>
      <c r="G14442" s="232"/>
    </row>
    <row r="14443" s="379" customFormat="1" customHeight="1" spans="6:7">
      <c r="F14443" s="385"/>
      <c r="G14443" s="232"/>
    </row>
    <row r="14444" s="379" customFormat="1" customHeight="1" spans="6:7">
      <c r="F14444" s="385"/>
      <c r="G14444" s="232"/>
    </row>
    <row r="14445" s="379" customFormat="1" customHeight="1" spans="6:7">
      <c r="F14445" s="385"/>
      <c r="G14445" s="232"/>
    </row>
    <row r="14446" s="379" customFormat="1" customHeight="1" spans="6:7">
      <c r="F14446" s="385"/>
      <c r="G14446" s="232"/>
    </row>
    <row r="14447" s="379" customFormat="1" customHeight="1" spans="6:7">
      <c r="F14447" s="385"/>
      <c r="G14447" s="232"/>
    </row>
    <row r="14448" s="379" customFormat="1" customHeight="1" spans="6:7">
      <c r="F14448" s="385"/>
      <c r="G14448" s="232"/>
    </row>
    <row r="14449" s="379" customFormat="1" customHeight="1" spans="6:7">
      <c r="F14449" s="385"/>
      <c r="G14449" s="232"/>
    </row>
    <row r="14450" s="379" customFormat="1" customHeight="1" spans="6:7">
      <c r="F14450" s="385"/>
      <c r="G14450" s="232"/>
    </row>
    <row r="14451" s="379" customFormat="1" customHeight="1" spans="6:7">
      <c r="F14451" s="385"/>
      <c r="G14451" s="232"/>
    </row>
    <row r="14452" s="379" customFormat="1" customHeight="1" spans="6:7">
      <c r="F14452" s="385"/>
      <c r="G14452" s="232"/>
    </row>
    <row r="14453" s="379" customFormat="1" customHeight="1" spans="6:7">
      <c r="F14453" s="385"/>
      <c r="G14453" s="232"/>
    </row>
    <row r="14454" s="379" customFormat="1" customHeight="1" spans="6:7">
      <c r="F14454" s="385"/>
      <c r="G14454" s="232"/>
    </row>
    <row r="14455" s="379" customFormat="1" customHeight="1" spans="6:7">
      <c r="F14455" s="385"/>
      <c r="G14455" s="232"/>
    </row>
    <row r="14456" s="379" customFormat="1" customHeight="1" spans="6:7">
      <c r="F14456" s="385"/>
      <c r="G14456" s="232"/>
    </row>
    <row r="14457" s="379" customFormat="1" customHeight="1" spans="6:7">
      <c r="F14457" s="385"/>
      <c r="G14457" s="232"/>
    </row>
    <row r="14458" s="379" customFormat="1" customHeight="1" spans="6:7">
      <c r="F14458" s="385"/>
      <c r="G14458" s="232"/>
    </row>
    <row r="14459" s="379" customFormat="1" customHeight="1" spans="6:7">
      <c r="F14459" s="385"/>
      <c r="G14459" s="232"/>
    </row>
    <row r="14460" s="379" customFormat="1" customHeight="1" spans="6:7">
      <c r="F14460" s="385"/>
      <c r="G14460" s="232"/>
    </row>
    <row r="14461" s="379" customFormat="1" customHeight="1" spans="6:7">
      <c r="F14461" s="385"/>
      <c r="G14461" s="232"/>
    </row>
    <row r="14462" s="379" customFormat="1" customHeight="1" spans="6:7">
      <c r="F14462" s="385"/>
      <c r="G14462" s="232"/>
    </row>
    <row r="14463" s="379" customFormat="1" customHeight="1" spans="6:7">
      <c r="F14463" s="385"/>
      <c r="G14463" s="232"/>
    </row>
    <row r="14464" s="379" customFormat="1" customHeight="1" spans="6:7">
      <c r="F14464" s="385"/>
      <c r="G14464" s="232"/>
    </row>
    <row r="14465" s="379" customFormat="1" customHeight="1" spans="6:7">
      <c r="F14465" s="385"/>
      <c r="G14465" s="232"/>
    </row>
    <row r="14466" s="379" customFormat="1" customHeight="1" spans="6:7">
      <c r="F14466" s="385"/>
      <c r="G14466" s="232"/>
    </row>
    <row r="14467" s="379" customFormat="1" customHeight="1" spans="6:7">
      <c r="F14467" s="385"/>
      <c r="G14467" s="232"/>
    </row>
    <row r="14468" s="379" customFormat="1" customHeight="1" spans="6:7">
      <c r="F14468" s="385"/>
      <c r="G14468" s="232"/>
    </row>
    <row r="14469" s="379" customFormat="1" customHeight="1" spans="6:7">
      <c r="F14469" s="385"/>
      <c r="G14469" s="232"/>
    </row>
    <row r="14470" s="379" customFormat="1" customHeight="1" spans="6:7">
      <c r="F14470" s="385"/>
      <c r="G14470" s="232"/>
    </row>
    <row r="14471" s="379" customFormat="1" customHeight="1" spans="6:7">
      <c r="F14471" s="385"/>
      <c r="G14471" s="232"/>
    </row>
    <row r="14472" s="379" customFormat="1" customHeight="1" spans="6:7">
      <c r="F14472" s="385"/>
      <c r="G14472" s="232"/>
    </row>
    <row r="14473" s="379" customFormat="1" customHeight="1" spans="6:7">
      <c r="F14473" s="385"/>
      <c r="G14473" s="232"/>
    </row>
    <row r="14474" s="379" customFormat="1" customHeight="1" spans="6:7">
      <c r="F14474" s="385"/>
      <c r="G14474" s="232"/>
    </row>
    <row r="14475" s="379" customFormat="1" customHeight="1" spans="6:7">
      <c r="F14475" s="385"/>
      <c r="G14475" s="232"/>
    </row>
    <row r="14476" s="379" customFormat="1" customHeight="1" spans="6:7">
      <c r="F14476" s="385"/>
      <c r="G14476" s="232"/>
    </row>
    <row r="14477" s="379" customFormat="1" customHeight="1" spans="6:7">
      <c r="F14477" s="385"/>
      <c r="G14477" s="232"/>
    </row>
    <row r="14478" s="379" customFormat="1" customHeight="1" spans="6:7">
      <c r="F14478" s="385"/>
      <c r="G14478" s="232"/>
    </row>
    <row r="14479" s="379" customFormat="1" customHeight="1" spans="6:7">
      <c r="F14479" s="385"/>
      <c r="G14479" s="232"/>
    </row>
    <row r="14480" s="379" customFormat="1" customHeight="1" spans="6:7">
      <c r="F14480" s="385"/>
      <c r="G14480" s="232"/>
    </row>
    <row r="14481" s="379" customFormat="1" customHeight="1" spans="6:7">
      <c r="F14481" s="385"/>
      <c r="G14481" s="232"/>
    </row>
    <row r="14482" s="379" customFormat="1" customHeight="1" spans="6:7">
      <c r="F14482" s="385"/>
      <c r="G14482" s="232"/>
    </row>
    <row r="14483" s="379" customFormat="1" customHeight="1" spans="6:7">
      <c r="F14483" s="385"/>
      <c r="G14483" s="232"/>
    </row>
    <row r="14484" s="379" customFormat="1" customHeight="1" spans="6:7">
      <c r="F14484" s="385"/>
      <c r="G14484" s="232"/>
    </row>
    <row r="14485" s="379" customFormat="1" customHeight="1" spans="6:7">
      <c r="F14485" s="385"/>
      <c r="G14485" s="232"/>
    </row>
    <row r="14486" s="379" customFormat="1" customHeight="1" spans="6:7">
      <c r="F14486" s="385"/>
      <c r="G14486" s="232"/>
    </row>
    <row r="14487" s="379" customFormat="1" customHeight="1" spans="6:7">
      <c r="F14487" s="385"/>
      <c r="G14487" s="232"/>
    </row>
    <row r="14488" s="379" customFormat="1" customHeight="1" spans="6:7">
      <c r="F14488" s="385"/>
      <c r="G14488" s="232"/>
    </row>
    <row r="14489" s="379" customFormat="1" customHeight="1" spans="6:7">
      <c r="F14489" s="385"/>
      <c r="G14489" s="232"/>
    </row>
    <row r="14490" s="379" customFormat="1" customHeight="1" spans="6:7">
      <c r="F14490" s="385"/>
      <c r="G14490" s="232"/>
    </row>
    <row r="14491" s="379" customFormat="1" customHeight="1" spans="6:7">
      <c r="F14491" s="385"/>
      <c r="G14491" s="232"/>
    </row>
    <row r="14492" s="379" customFormat="1" customHeight="1" spans="6:7">
      <c r="F14492" s="385"/>
      <c r="G14492" s="232"/>
    </row>
    <row r="14493" s="379" customFormat="1" customHeight="1" spans="6:7">
      <c r="F14493" s="385"/>
      <c r="G14493" s="232"/>
    </row>
    <row r="14494" s="379" customFormat="1" customHeight="1" spans="6:7">
      <c r="F14494" s="385"/>
      <c r="G14494" s="232"/>
    </row>
    <row r="14495" s="379" customFormat="1" customHeight="1" spans="6:7">
      <c r="F14495" s="385"/>
      <c r="G14495" s="232"/>
    </row>
    <row r="14496" s="379" customFormat="1" customHeight="1" spans="6:7">
      <c r="F14496" s="385"/>
      <c r="G14496" s="232"/>
    </row>
    <row r="14497" s="379" customFormat="1" customHeight="1" spans="6:7">
      <c r="F14497" s="385"/>
      <c r="G14497" s="232"/>
    </row>
    <row r="14498" s="379" customFormat="1" customHeight="1" spans="6:7">
      <c r="F14498" s="385"/>
      <c r="G14498" s="232"/>
    </row>
    <row r="14499" s="379" customFormat="1" customHeight="1" spans="6:7">
      <c r="F14499" s="385"/>
      <c r="G14499" s="232"/>
    </row>
    <row r="14500" s="379" customFormat="1" customHeight="1" spans="6:7">
      <c r="F14500" s="385"/>
      <c r="G14500" s="232"/>
    </row>
    <row r="14501" s="379" customFormat="1" customHeight="1" spans="6:7">
      <c r="F14501" s="385"/>
      <c r="G14501" s="232"/>
    </row>
    <row r="14502" s="379" customFormat="1" customHeight="1" spans="6:7">
      <c r="F14502" s="385"/>
      <c r="G14502" s="232"/>
    </row>
    <row r="14503" s="379" customFormat="1" customHeight="1" spans="6:7">
      <c r="F14503" s="385"/>
      <c r="G14503" s="232"/>
    </row>
    <row r="14504" s="379" customFormat="1" customHeight="1" spans="6:7">
      <c r="F14504" s="385"/>
      <c r="G14504" s="232"/>
    </row>
    <row r="14505" s="379" customFormat="1" customHeight="1" spans="6:7">
      <c r="F14505" s="385"/>
      <c r="G14505" s="232"/>
    </row>
    <row r="14506" s="379" customFormat="1" customHeight="1" spans="6:7">
      <c r="F14506" s="385"/>
      <c r="G14506" s="232"/>
    </row>
    <row r="14507" s="379" customFormat="1" customHeight="1" spans="6:7">
      <c r="F14507" s="385"/>
      <c r="G14507" s="232"/>
    </row>
    <row r="14508" s="379" customFormat="1" customHeight="1" spans="6:7">
      <c r="F14508" s="385"/>
      <c r="G14508" s="232"/>
    </row>
    <row r="14509" s="379" customFormat="1" customHeight="1" spans="6:7">
      <c r="F14509" s="385"/>
      <c r="G14509" s="232"/>
    </row>
    <row r="14510" s="379" customFormat="1" customHeight="1" spans="6:7">
      <c r="F14510" s="385"/>
      <c r="G14510" s="232"/>
    </row>
    <row r="14511" s="379" customFormat="1" customHeight="1" spans="6:7">
      <c r="F14511" s="385"/>
      <c r="G14511" s="232"/>
    </row>
    <row r="14512" s="379" customFormat="1" customHeight="1" spans="6:7">
      <c r="F14512" s="385"/>
      <c r="G14512" s="232"/>
    </row>
    <row r="14513" s="379" customFormat="1" customHeight="1" spans="6:7">
      <c r="F14513" s="385"/>
      <c r="G14513" s="232"/>
    </row>
    <row r="14514" s="379" customFormat="1" customHeight="1" spans="6:7">
      <c r="F14514" s="385"/>
      <c r="G14514" s="232"/>
    </row>
    <row r="14515" s="379" customFormat="1" customHeight="1" spans="6:7">
      <c r="F14515" s="385"/>
      <c r="G14515" s="232"/>
    </row>
    <row r="14516" s="379" customFormat="1" customHeight="1" spans="6:7">
      <c r="F14516" s="385"/>
      <c r="G14516" s="232"/>
    </row>
    <row r="14517" s="379" customFormat="1" customHeight="1" spans="6:7">
      <c r="F14517" s="385"/>
      <c r="G14517" s="232"/>
    </row>
    <row r="14518" s="379" customFormat="1" customHeight="1" spans="6:7">
      <c r="F14518" s="385"/>
      <c r="G14518" s="232"/>
    </row>
    <row r="14519" s="379" customFormat="1" customHeight="1" spans="6:7">
      <c r="F14519" s="385"/>
      <c r="G14519" s="232"/>
    </row>
    <row r="14520" s="379" customFormat="1" customHeight="1" spans="6:7">
      <c r="F14520" s="385"/>
      <c r="G14520" s="232"/>
    </row>
    <row r="14521" s="379" customFormat="1" customHeight="1" spans="6:7">
      <c r="F14521" s="385"/>
      <c r="G14521" s="232"/>
    </row>
    <row r="14522" s="379" customFormat="1" customHeight="1" spans="6:7">
      <c r="F14522" s="385"/>
      <c r="G14522" s="232"/>
    </row>
    <row r="14523" s="379" customFormat="1" customHeight="1" spans="6:7">
      <c r="F14523" s="385"/>
      <c r="G14523" s="232"/>
    </row>
    <row r="14524" s="379" customFormat="1" customHeight="1" spans="6:7">
      <c r="F14524" s="385"/>
      <c r="G14524" s="232"/>
    </row>
    <row r="14525" s="379" customFormat="1" customHeight="1" spans="6:7">
      <c r="F14525" s="385"/>
      <c r="G14525" s="232"/>
    </row>
    <row r="14526" s="379" customFormat="1" customHeight="1" spans="6:7">
      <c r="F14526" s="385"/>
      <c r="G14526" s="232"/>
    </row>
    <row r="14527" s="379" customFormat="1" customHeight="1" spans="6:7">
      <c r="F14527" s="385"/>
      <c r="G14527" s="232"/>
    </row>
    <row r="14528" s="379" customFormat="1" customHeight="1" spans="6:7">
      <c r="F14528" s="385"/>
      <c r="G14528" s="232"/>
    </row>
    <row r="14529" s="379" customFormat="1" customHeight="1" spans="6:7">
      <c r="F14529" s="385"/>
      <c r="G14529" s="232"/>
    </row>
    <row r="14530" s="379" customFormat="1" customHeight="1" spans="6:7">
      <c r="F14530" s="385"/>
      <c r="G14530" s="232"/>
    </row>
    <row r="14531" s="379" customFormat="1" customHeight="1" spans="6:7">
      <c r="F14531" s="385"/>
      <c r="G14531" s="232"/>
    </row>
    <row r="14532" s="379" customFormat="1" customHeight="1" spans="6:7">
      <c r="F14532" s="385"/>
      <c r="G14532" s="232"/>
    </row>
    <row r="14533" s="379" customFormat="1" customHeight="1" spans="6:7">
      <c r="F14533" s="385"/>
      <c r="G14533" s="232"/>
    </row>
    <row r="14534" s="379" customFormat="1" customHeight="1" spans="6:7">
      <c r="F14534" s="385"/>
      <c r="G14534" s="232"/>
    </row>
    <row r="14535" s="379" customFormat="1" customHeight="1" spans="6:7">
      <c r="F14535" s="385"/>
      <c r="G14535" s="232"/>
    </row>
    <row r="14536" s="379" customFormat="1" customHeight="1" spans="6:7">
      <c r="F14536" s="385"/>
      <c r="G14536" s="232"/>
    </row>
    <row r="14537" s="379" customFormat="1" customHeight="1" spans="6:7">
      <c r="F14537" s="385"/>
      <c r="G14537" s="232"/>
    </row>
    <row r="14538" s="379" customFormat="1" customHeight="1" spans="6:7">
      <c r="F14538" s="385"/>
      <c r="G14538" s="232"/>
    </row>
    <row r="14539" s="379" customFormat="1" customHeight="1" spans="6:7">
      <c r="F14539" s="385"/>
      <c r="G14539" s="232"/>
    </row>
    <row r="14540" s="379" customFormat="1" customHeight="1" spans="6:7">
      <c r="F14540" s="385"/>
      <c r="G14540" s="232"/>
    </row>
    <row r="14541" s="379" customFormat="1" customHeight="1" spans="6:7">
      <c r="F14541" s="385"/>
      <c r="G14541" s="232"/>
    </row>
    <row r="14542" s="379" customFormat="1" customHeight="1" spans="6:7">
      <c r="F14542" s="385"/>
      <c r="G14542" s="232"/>
    </row>
    <row r="14543" s="379" customFormat="1" customHeight="1" spans="6:7">
      <c r="F14543" s="385"/>
      <c r="G14543" s="232"/>
    </row>
    <row r="14544" s="379" customFormat="1" customHeight="1" spans="6:7">
      <c r="F14544" s="385"/>
      <c r="G14544" s="232"/>
    </row>
    <row r="14545" s="379" customFormat="1" customHeight="1" spans="6:7">
      <c r="F14545" s="385"/>
      <c r="G14545" s="232"/>
    </row>
    <row r="14546" s="379" customFormat="1" customHeight="1" spans="6:7">
      <c r="F14546" s="385"/>
      <c r="G14546" s="232"/>
    </row>
    <row r="14547" s="379" customFormat="1" customHeight="1" spans="6:7">
      <c r="F14547" s="385"/>
      <c r="G14547" s="232"/>
    </row>
    <row r="14548" s="379" customFormat="1" customHeight="1" spans="6:7">
      <c r="F14548" s="385"/>
      <c r="G14548" s="232"/>
    </row>
    <row r="14549" s="379" customFormat="1" customHeight="1" spans="6:7">
      <c r="F14549" s="385"/>
      <c r="G14549" s="232"/>
    </row>
    <row r="14550" s="379" customFormat="1" customHeight="1" spans="6:7">
      <c r="F14550" s="385"/>
      <c r="G14550" s="232"/>
    </row>
    <row r="14551" s="379" customFormat="1" customHeight="1" spans="6:7">
      <c r="F14551" s="385"/>
      <c r="G14551" s="232"/>
    </row>
    <row r="14552" s="379" customFormat="1" customHeight="1" spans="6:7">
      <c r="F14552" s="385"/>
      <c r="G14552" s="232"/>
    </row>
    <row r="14553" s="379" customFormat="1" customHeight="1" spans="6:7">
      <c r="F14553" s="385"/>
      <c r="G14553" s="232"/>
    </row>
    <row r="14554" s="379" customFormat="1" customHeight="1" spans="6:7">
      <c r="F14554" s="385"/>
      <c r="G14554" s="232"/>
    </row>
    <row r="14555" s="379" customFormat="1" customHeight="1" spans="6:7">
      <c r="F14555" s="385"/>
      <c r="G14555" s="232"/>
    </row>
    <row r="14556" s="379" customFormat="1" customHeight="1" spans="6:7">
      <c r="F14556" s="385"/>
      <c r="G14556" s="232"/>
    </row>
    <row r="14557" s="379" customFormat="1" customHeight="1" spans="6:7">
      <c r="F14557" s="385"/>
      <c r="G14557" s="232"/>
    </row>
    <row r="14558" s="379" customFormat="1" customHeight="1" spans="6:7">
      <c r="F14558" s="385"/>
      <c r="G14558" s="232"/>
    </row>
    <row r="14559" s="379" customFormat="1" customHeight="1" spans="6:7">
      <c r="F14559" s="385"/>
      <c r="G14559" s="232"/>
    </row>
    <row r="14560" s="379" customFormat="1" customHeight="1" spans="6:7">
      <c r="F14560" s="385"/>
      <c r="G14560" s="232"/>
    </row>
    <row r="14561" s="379" customFormat="1" customHeight="1" spans="6:7">
      <c r="F14561" s="385"/>
      <c r="G14561" s="232"/>
    </row>
    <row r="14562" s="379" customFormat="1" customHeight="1" spans="6:7">
      <c r="F14562" s="385"/>
      <c r="G14562" s="232"/>
    </row>
    <row r="14563" s="379" customFormat="1" customHeight="1" spans="6:7">
      <c r="F14563" s="385"/>
      <c r="G14563" s="232"/>
    </row>
    <row r="14564" s="379" customFormat="1" customHeight="1" spans="6:7">
      <c r="F14564" s="385"/>
      <c r="G14564" s="232"/>
    </row>
    <row r="14565" s="379" customFormat="1" customHeight="1" spans="6:7">
      <c r="F14565" s="385"/>
      <c r="G14565" s="232"/>
    </row>
    <row r="14566" s="379" customFormat="1" customHeight="1" spans="6:7">
      <c r="F14566" s="385"/>
      <c r="G14566" s="232"/>
    </row>
    <row r="14567" s="379" customFormat="1" customHeight="1" spans="6:7">
      <c r="F14567" s="385"/>
      <c r="G14567" s="232"/>
    </row>
    <row r="14568" s="379" customFormat="1" customHeight="1" spans="6:7">
      <c r="F14568" s="385"/>
      <c r="G14568" s="232"/>
    </row>
    <row r="14569" s="379" customFormat="1" customHeight="1" spans="6:7">
      <c r="F14569" s="385"/>
      <c r="G14569" s="232"/>
    </row>
    <row r="14570" s="379" customFormat="1" customHeight="1" spans="6:7">
      <c r="F14570" s="385"/>
      <c r="G14570" s="232"/>
    </row>
    <row r="14571" s="379" customFormat="1" customHeight="1" spans="6:7">
      <c r="F14571" s="385"/>
      <c r="G14571" s="232"/>
    </row>
    <row r="14572" s="379" customFormat="1" customHeight="1" spans="6:7">
      <c r="F14572" s="385"/>
      <c r="G14572" s="232"/>
    </row>
    <row r="14573" s="379" customFormat="1" customHeight="1" spans="6:7">
      <c r="F14573" s="385"/>
      <c r="G14573" s="232"/>
    </row>
    <row r="14574" s="379" customFormat="1" customHeight="1" spans="6:7">
      <c r="F14574" s="385"/>
      <c r="G14574" s="232"/>
    </row>
    <row r="14575" s="379" customFormat="1" customHeight="1" spans="6:7">
      <c r="F14575" s="385"/>
      <c r="G14575" s="232"/>
    </row>
    <row r="14576" s="379" customFormat="1" customHeight="1" spans="6:7">
      <c r="F14576" s="385"/>
      <c r="G14576" s="232"/>
    </row>
    <row r="14577" s="379" customFormat="1" customHeight="1" spans="6:7">
      <c r="F14577" s="385"/>
      <c r="G14577" s="232"/>
    </row>
    <row r="14578" s="379" customFormat="1" customHeight="1" spans="6:7">
      <c r="F14578" s="385"/>
      <c r="G14578" s="232"/>
    </row>
    <row r="14579" s="379" customFormat="1" customHeight="1" spans="6:7">
      <c r="F14579" s="385"/>
      <c r="G14579" s="232"/>
    </row>
    <row r="14580" s="379" customFormat="1" customHeight="1" spans="6:7">
      <c r="F14580" s="385"/>
      <c r="G14580" s="232"/>
    </row>
    <row r="14581" s="379" customFormat="1" customHeight="1" spans="6:7">
      <c r="F14581" s="385"/>
      <c r="G14581" s="232"/>
    </row>
    <row r="14582" s="379" customFormat="1" customHeight="1" spans="6:7">
      <c r="F14582" s="385"/>
      <c r="G14582" s="232"/>
    </row>
    <row r="14583" s="379" customFormat="1" customHeight="1" spans="6:7">
      <c r="F14583" s="385"/>
      <c r="G14583" s="232"/>
    </row>
    <row r="14584" s="379" customFormat="1" customHeight="1" spans="6:7">
      <c r="F14584" s="385"/>
      <c r="G14584" s="232"/>
    </row>
    <row r="14585" s="379" customFormat="1" customHeight="1" spans="6:7">
      <c r="F14585" s="385"/>
      <c r="G14585" s="232"/>
    </row>
    <row r="14586" s="379" customFormat="1" customHeight="1" spans="6:7">
      <c r="F14586" s="385"/>
      <c r="G14586" s="232"/>
    </row>
    <row r="14587" s="379" customFormat="1" customHeight="1" spans="6:7">
      <c r="F14587" s="385"/>
      <c r="G14587" s="232"/>
    </row>
    <row r="14588" s="379" customFormat="1" customHeight="1" spans="6:7">
      <c r="F14588" s="385"/>
      <c r="G14588" s="232"/>
    </row>
    <row r="14589" s="379" customFormat="1" customHeight="1" spans="6:7">
      <c r="F14589" s="385"/>
      <c r="G14589" s="232"/>
    </row>
    <row r="14590" s="379" customFormat="1" customHeight="1" spans="6:7">
      <c r="F14590" s="385"/>
      <c r="G14590" s="232"/>
    </row>
    <row r="14591" s="379" customFormat="1" customHeight="1" spans="6:7">
      <c r="F14591" s="385"/>
      <c r="G14591" s="232"/>
    </row>
    <row r="14592" s="379" customFormat="1" customHeight="1" spans="6:7">
      <c r="F14592" s="385"/>
      <c r="G14592" s="232"/>
    </row>
    <row r="14593" s="379" customFormat="1" customHeight="1" spans="6:7">
      <c r="F14593" s="385"/>
      <c r="G14593" s="232"/>
    </row>
    <row r="14594" s="379" customFormat="1" customHeight="1" spans="6:7">
      <c r="F14594" s="385"/>
      <c r="G14594" s="232"/>
    </row>
    <row r="14595" s="379" customFormat="1" customHeight="1" spans="6:7">
      <c r="F14595" s="385"/>
      <c r="G14595" s="232"/>
    </row>
    <row r="14596" s="379" customFormat="1" customHeight="1" spans="6:7">
      <c r="F14596" s="385"/>
      <c r="G14596" s="232"/>
    </row>
    <row r="14597" s="379" customFormat="1" customHeight="1" spans="6:7">
      <c r="F14597" s="385"/>
      <c r="G14597" s="232"/>
    </row>
    <row r="14598" s="379" customFormat="1" customHeight="1" spans="6:7">
      <c r="F14598" s="385"/>
      <c r="G14598" s="232"/>
    </row>
    <row r="14599" s="379" customFormat="1" customHeight="1" spans="6:7">
      <c r="F14599" s="385"/>
      <c r="G14599" s="232"/>
    </row>
    <row r="14600" s="379" customFormat="1" customHeight="1" spans="6:7">
      <c r="F14600" s="385"/>
      <c r="G14600" s="232"/>
    </row>
    <row r="14601" s="379" customFormat="1" customHeight="1" spans="6:7">
      <c r="F14601" s="385"/>
      <c r="G14601" s="232"/>
    </row>
    <row r="14602" s="379" customFormat="1" customHeight="1" spans="6:7">
      <c r="F14602" s="385"/>
      <c r="G14602" s="232"/>
    </row>
    <row r="14603" s="379" customFormat="1" customHeight="1" spans="6:7">
      <c r="F14603" s="385"/>
      <c r="G14603" s="232"/>
    </row>
    <row r="14604" s="379" customFormat="1" customHeight="1" spans="6:7">
      <c r="F14604" s="385"/>
      <c r="G14604" s="232"/>
    </row>
    <row r="14605" s="379" customFormat="1" customHeight="1" spans="6:7">
      <c r="F14605" s="385"/>
      <c r="G14605" s="232"/>
    </row>
    <row r="14606" s="379" customFormat="1" customHeight="1" spans="6:7">
      <c r="F14606" s="385"/>
      <c r="G14606" s="232"/>
    </row>
    <row r="14607" s="379" customFormat="1" customHeight="1" spans="6:7">
      <c r="F14607" s="385"/>
      <c r="G14607" s="232"/>
    </row>
    <row r="14608" s="379" customFormat="1" customHeight="1" spans="6:7">
      <c r="F14608" s="385"/>
      <c r="G14608" s="232"/>
    </row>
    <row r="14609" s="379" customFormat="1" customHeight="1" spans="6:7">
      <c r="F14609" s="385"/>
      <c r="G14609" s="232"/>
    </row>
    <row r="14610" s="379" customFormat="1" customHeight="1" spans="6:7">
      <c r="F14610" s="385"/>
      <c r="G14610" s="232"/>
    </row>
    <row r="14611" s="379" customFormat="1" customHeight="1" spans="6:7">
      <c r="F14611" s="385"/>
      <c r="G14611" s="232"/>
    </row>
    <row r="14612" s="379" customFormat="1" customHeight="1" spans="6:7">
      <c r="F14612" s="385"/>
      <c r="G14612" s="232"/>
    </row>
    <row r="14613" s="379" customFormat="1" customHeight="1" spans="6:7">
      <c r="F14613" s="385"/>
      <c r="G14613" s="232"/>
    </row>
    <row r="14614" s="379" customFormat="1" customHeight="1" spans="6:7">
      <c r="F14614" s="385"/>
      <c r="G14614" s="232"/>
    </row>
    <row r="14615" s="379" customFormat="1" customHeight="1" spans="6:7">
      <c r="F14615" s="385"/>
      <c r="G14615" s="232"/>
    </row>
    <row r="14616" s="379" customFormat="1" customHeight="1" spans="6:7">
      <c r="F14616" s="385"/>
      <c r="G14616" s="232"/>
    </row>
    <row r="14617" s="379" customFormat="1" customHeight="1" spans="6:7">
      <c r="F14617" s="385"/>
      <c r="G14617" s="232"/>
    </row>
    <row r="14618" s="379" customFormat="1" customHeight="1" spans="6:7">
      <c r="F14618" s="385"/>
      <c r="G14618" s="232"/>
    </row>
    <row r="14619" s="379" customFormat="1" customHeight="1" spans="6:7">
      <c r="F14619" s="385"/>
      <c r="G14619" s="232"/>
    </row>
    <row r="14620" s="379" customFormat="1" customHeight="1" spans="6:7">
      <c r="F14620" s="385"/>
      <c r="G14620" s="232"/>
    </row>
    <row r="14621" s="379" customFormat="1" customHeight="1" spans="6:7">
      <c r="F14621" s="385"/>
      <c r="G14621" s="232"/>
    </row>
    <row r="14622" s="379" customFormat="1" customHeight="1" spans="6:7">
      <c r="F14622" s="385"/>
      <c r="G14622" s="232"/>
    </row>
    <row r="14623" s="379" customFormat="1" customHeight="1" spans="6:7">
      <c r="F14623" s="385"/>
      <c r="G14623" s="232"/>
    </row>
    <row r="14624" s="379" customFormat="1" customHeight="1" spans="6:7">
      <c r="F14624" s="385"/>
      <c r="G14624" s="232"/>
    </row>
    <row r="14625" s="379" customFormat="1" customHeight="1" spans="6:7">
      <c r="F14625" s="385"/>
      <c r="G14625" s="232"/>
    </row>
    <row r="14626" s="379" customFormat="1" customHeight="1" spans="6:7">
      <c r="F14626" s="385"/>
      <c r="G14626" s="232"/>
    </row>
    <row r="14627" s="379" customFormat="1" customHeight="1" spans="6:7">
      <c r="F14627" s="385"/>
      <c r="G14627" s="232"/>
    </row>
    <row r="14628" s="379" customFormat="1" customHeight="1" spans="6:7">
      <c r="F14628" s="385"/>
      <c r="G14628" s="232"/>
    </row>
    <row r="14629" s="379" customFormat="1" customHeight="1" spans="6:7">
      <c r="F14629" s="385"/>
      <c r="G14629" s="232"/>
    </row>
    <row r="14630" s="379" customFormat="1" customHeight="1" spans="6:7">
      <c r="F14630" s="385"/>
      <c r="G14630" s="232"/>
    </row>
    <row r="14631" s="379" customFormat="1" customHeight="1" spans="6:7">
      <c r="F14631" s="385"/>
      <c r="G14631" s="232"/>
    </row>
    <row r="14632" s="379" customFormat="1" customHeight="1" spans="6:7">
      <c r="F14632" s="385"/>
      <c r="G14632" s="232"/>
    </row>
    <row r="14633" s="379" customFormat="1" customHeight="1" spans="6:7">
      <c r="F14633" s="385"/>
      <c r="G14633" s="232"/>
    </row>
    <row r="14634" s="379" customFormat="1" customHeight="1" spans="6:7">
      <c r="F14634" s="385"/>
      <c r="G14634" s="232"/>
    </row>
    <row r="14635" s="379" customFormat="1" customHeight="1" spans="6:7">
      <c r="F14635" s="385"/>
      <c r="G14635" s="232"/>
    </row>
    <row r="14636" s="379" customFormat="1" customHeight="1" spans="6:7">
      <c r="F14636" s="385"/>
      <c r="G14636" s="232"/>
    </row>
    <row r="14637" s="379" customFormat="1" customHeight="1" spans="6:7">
      <c r="F14637" s="385"/>
      <c r="G14637" s="232"/>
    </row>
    <row r="14638" s="379" customFormat="1" customHeight="1" spans="6:7">
      <c r="F14638" s="385"/>
      <c r="G14638" s="232"/>
    </row>
    <row r="14639" s="379" customFormat="1" customHeight="1" spans="6:7">
      <c r="F14639" s="385"/>
      <c r="G14639" s="232"/>
    </row>
    <row r="14640" s="379" customFormat="1" customHeight="1" spans="6:7">
      <c r="F14640" s="385"/>
      <c r="G14640" s="232"/>
    </row>
    <row r="14641" s="379" customFormat="1" customHeight="1" spans="6:7">
      <c r="F14641" s="385"/>
      <c r="G14641" s="232"/>
    </row>
    <row r="14642" s="379" customFormat="1" customHeight="1" spans="6:7">
      <c r="F14642" s="385"/>
      <c r="G14642" s="232"/>
    </row>
    <row r="14643" s="379" customFormat="1" customHeight="1" spans="6:7">
      <c r="F14643" s="385"/>
      <c r="G14643" s="232"/>
    </row>
    <row r="14644" s="379" customFormat="1" customHeight="1" spans="6:7">
      <c r="F14644" s="385"/>
      <c r="G14644" s="232"/>
    </row>
    <row r="14645" s="379" customFormat="1" customHeight="1" spans="6:7">
      <c r="F14645" s="385"/>
      <c r="G14645" s="232"/>
    </row>
    <row r="14646" s="379" customFormat="1" customHeight="1" spans="6:7">
      <c r="F14646" s="385"/>
      <c r="G14646" s="232"/>
    </row>
    <row r="14647" s="379" customFormat="1" customHeight="1" spans="6:7">
      <c r="F14647" s="385"/>
      <c r="G14647" s="232"/>
    </row>
    <row r="14648" s="379" customFormat="1" customHeight="1" spans="6:7">
      <c r="F14648" s="385"/>
      <c r="G14648" s="232"/>
    </row>
    <row r="14649" s="379" customFormat="1" customHeight="1" spans="6:7">
      <c r="F14649" s="385"/>
      <c r="G14649" s="232"/>
    </row>
    <row r="14650" s="379" customFormat="1" customHeight="1" spans="6:7">
      <c r="F14650" s="385"/>
      <c r="G14650" s="232"/>
    </row>
    <row r="14651" s="379" customFormat="1" customHeight="1" spans="6:7">
      <c r="F14651" s="385"/>
      <c r="G14651" s="232"/>
    </row>
    <row r="14652" s="379" customFormat="1" customHeight="1" spans="6:7">
      <c r="F14652" s="385"/>
      <c r="G14652" s="232"/>
    </row>
    <row r="14653" s="379" customFormat="1" customHeight="1" spans="6:7">
      <c r="F14653" s="385"/>
      <c r="G14653" s="232"/>
    </row>
    <row r="14654" s="379" customFormat="1" customHeight="1" spans="6:7">
      <c r="F14654" s="385"/>
      <c r="G14654" s="232"/>
    </row>
    <row r="14655" s="379" customFormat="1" customHeight="1" spans="6:7">
      <c r="F14655" s="385"/>
      <c r="G14655" s="232"/>
    </row>
    <row r="14656" s="379" customFormat="1" customHeight="1" spans="6:7">
      <c r="F14656" s="385"/>
      <c r="G14656" s="232"/>
    </row>
    <row r="14657" s="379" customFormat="1" customHeight="1" spans="6:7">
      <c r="F14657" s="385"/>
      <c r="G14657" s="232"/>
    </row>
    <row r="14658" s="379" customFormat="1" customHeight="1" spans="6:7">
      <c r="F14658" s="385"/>
      <c r="G14658" s="232"/>
    </row>
    <row r="14659" s="379" customFormat="1" customHeight="1" spans="6:7">
      <c r="F14659" s="385"/>
      <c r="G14659" s="232"/>
    </row>
    <row r="14660" s="379" customFormat="1" customHeight="1" spans="6:7">
      <c r="F14660" s="385"/>
      <c r="G14660" s="232"/>
    </row>
    <row r="14661" s="379" customFormat="1" customHeight="1" spans="6:7">
      <c r="F14661" s="385"/>
      <c r="G14661" s="232"/>
    </row>
    <row r="14662" s="379" customFormat="1" customHeight="1" spans="6:7">
      <c r="F14662" s="385"/>
      <c r="G14662" s="232"/>
    </row>
    <row r="14663" s="379" customFormat="1" customHeight="1" spans="6:7">
      <c r="F14663" s="385"/>
      <c r="G14663" s="232"/>
    </row>
    <row r="14664" s="379" customFormat="1" customHeight="1" spans="6:7">
      <c r="F14664" s="385"/>
      <c r="G14664" s="232"/>
    </row>
    <row r="14665" s="379" customFormat="1" customHeight="1" spans="6:7">
      <c r="F14665" s="385"/>
      <c r="G14665" s="232"/>
    </row>
    <row r="14666" s="379" customFormat="1" customHeight="1" spans="6:7">
      <c r="F14666" s="385"/>
      <c r="G14666" s="232"/>
    </row>
    <row r="14667" s="379" customFormat="1" customHeight="1" spans="6:7">
      <c r="F14667" s="385"/>
      <c r="G14667" s="232"/>
    </row>
    <row r="14668" s="379" customFormat="1" customHeight="1" spans="6:7">
      <c r="F14668" s="385"/>
      <c r="G14668" s="232"/>
    </row>
    <row r="14669" s="379" customFormat="1" customHeight="1" spans="6:7">
      <c r="F14669" s="385"/>
      <c r="G14669" s="232"/>
    </row>
    <row r="14670" s="379" customFormat="1" customHeight="1" spans="6:7">
      <c r="F14670" s="385"/>
      <c r="G14670" s="232"/>
    </row>
    <row r="14671" s="379" customFormat="1" customHeight="1" spans="6:7">
      <c r="F14671" s="385"/>
      <c r="G14671" s="232"/>
    </row>
    <row r="14672" s="379" customFormat="1" customHeight="1" spans="6:7">
      <c r="F14672" s="385"/>
      <c r="G14672" s="232"/>
    </row>
    <row r="14673" s="379" customFormat="1" customHeight="1" spans="6:7">
      <c r="F14673" s="385"/>
      <c r="G14673" s="232"/>
    </row>
    <row r="14674" s="379" customFormat="1" customHeight="1" spans="6:7">
      <c r="F14674" s="385"/>
      <c r="G14674" s="232"/>
    </row>
    <row r="14675" s="379" customFormat="1" customHeight="1" spans="6:7">
      <c r="F14675" s="385"/>
      <c r="G14675" s="232"/>
    </row>
    <row r="14676" s="379" customFormat="1" customHeight="1" spans="6:7">
      <c r="F14676" s="385"/>
      <c r="G14676" s="232"/>
    </row>
    <row r="14677" s="379" customFormat="1" customHeight="1" spans="6:7">
      <c r="F14677" s="385"/>
      <c r="G14677" s="232"/>
    </row>
    <row r="14678" s="379" customFormat="1" customHeight="1" spans="6:7">
      <c r="F14678" s="385"/>
      <c r="G14678" s="232"/>
    </row>
    <row r="14679" s="379" customFormat="1" customHeight="1" spans="6:7">
      <c r="F14679" s="385"/>
      <c r="G14679" s="232"/>
    </row>
    <row r="14680" s="379" customFormat="1" customHeight="1" spans="6:7">
      <c r="F14680" s="385"/>
      <c r="G14680" s="232"/>
    </row>
    <row r="14681" s="379" customFormat="1" customHeight="1" spans="6:7">
      <c r="F14681" s="385"/>
      <c r="G14681" s="232"/>
    </row>
    <row r="14682" s="379" customFormat="1" customHeight="1" spans="6:7">
      <c r="F14682" s="385"/>
      <c r="G14682" s="232"/>
    </row>
    <row r="14683" s="379" customFormat="1" customHeight="1" spans="6:7">
      <c r="F14683" s="385"/>
      <c r="G14683" s="232"/>
    </row>
    <row r="14684" s="379" customFormat="1" customHeight="1" spans="6:7">
      <c r="F14684" s="385"/>
      <c r="G14684" s="232"/>
    </row>
    <row r="14685" s="379" customFormat="1" customHeight="1" spans="6:7">
      <c r="F14685" s="385"/>
      <c r="G14685" s="232"/>
    </row>
    <row r="14686" s="379" customFormat="1" customHeight="1" spans="6:7">
      <c r="F14686" s="385"/>
      <c r="G14686" s="232"/>
    </row>
    <row r="14687" s="379" customFormat="1" customHeight="1" spans="6:7">
      <c r="F14687" s="385"/>
      <c r="G14687" s="232"/>
    </row>
    <row r="14688" s="379" customFormat="1" customHeight="1" spans="6:7">
      <c r="F14688" s="385"/>
      <c r="G14688" s="232"/>
    </row>
    <row r="14689" s="379" customFormat="1" customHeight="1" spans="6:7">
      <c r="F14689" s="385"/>
      <c r="G14689" s="232"/>
    </row>
    <row r="14690" s="379" customFormat="1" customHeight="1" spans="6:7">
      <c r="F14690" s="385"/>
      <c r="G14690" s="232"/>
    </row>
    <row r="14691" s="379" customFormat="1" customHeight="1" spans="6:7">
      <c r="F14691" s="385"/>
      <c r="G14691" s="232"/>
    </row>
    <row r="14692" s="379" customFormat="1" customHeight="1" spans="6:7">
      <c r="F14692" s="385"/>
      <c r="G14692" s="232"/>
    </row>
    <row r="14693" s="379" customFormat="1" customHeight="1" spans="6:7">
      <c r="F14693" s="385"/>
      <c r="G14693" s="232"/>
    </row>
    <row r="14694" s="379" customFormat="1" customHeight="1" spans="6:7">
      <c r="F14694" s="385"/>
      <c r="G14694" s="232"/>
    </row>
    <row r="14695" s="379" customFormat="1" customHeight="1" spans="6:7">
      <c r="F14695" s="385"/>
      <c r="G14695" s="232"/>
    </row>
    <row r="14696" s="379" customFormat="1" customHeight="1" spans="6:7">
      <c r="F14696" s="385"/>
      <c r="G14696" s="232"/>
    </row>
    <row r="14697" s="379" customFormat="1" customHeight="1" spans="6:7">
      <c r="F14697" s="385"/>
      <c r="G14697" s="232"/>
    </row>
    <row r="14698" s="379" customFormat="1" customHeight="1" spans="6:7">
      <c r="F14698" s="385"/>
      <c r="G14698" s="232"/>
    </row>
    <row r="14699" s="379" customFormat="1" customHeight="1" spans="6:7">
      <c r="F14699" s="385"/>
      <c r="G14699" s="232"/>
    </row>
    <row r="14700" s="379" customFormat="1" customHeight="1" spans="6:7">
      <c r="F14700" s="385"/>
      <c r="G14700" s="232"/>
    </row>
    <row r="14701" s="379" customFormat="1" customHeight="1" spans="6:7">
      <c r="F14701" s="385"/>
      <c r="G14701" s="232"/>
    </row>
    <row r="14702" s="379" customFormat="1" customHeight="1" spans="6:7">
      <c r="F14702" s="385"/>
      <c r="G14702" s="232"/>
    </row>
    <row r="14703" s="379" customFormat="1" customHeight="1" spans="6:7">
      <c r="F14703" s="385"/>
      <c r="G14703" s="232"/>
    </row>
    <row r="14704" s="379" customFormat="1" customHeight="1" spans="6:7">
      <c r="F14704" s="385"/>
      <c r="G14704" s="232"/>
    </row>
    <row r="14705" s="379" customFormat="1" customHeight="1" spans="6:7">
      <c r="F14705" s="385"/>
      <c r="G14705" s="232"/>
    </row>
    <row r="14706" s="379" customFormat="1" customHeight="1" spans="6:7">
      <c r="F14706" s="385"/>
      <c r="G14706" s="232"/>
    </row>
    <row r="14707" s="379" customFormat="1" customHeight="1" spans="6:7">
      <c r="F14707" s="385"/>
      <c r="G14707" s="232"/>
    </row>
    <row r="14708" s="379" customFormat="1" customHeight="1" spans="6:7">
      <c r="F14708" s="385"/>
      <c r="G14708" s="232"/>
    </row>
    <row r="14709" s="379" customFormat="1" customHeight="1" spans="6:7">
      <c r="F14709" s="385"/>
      <c r="G14709" s="232"/>
    </row>
    <row r="14710" s="379" customFormat="1" customHeight="1" spans="6:7">
      <c r="F14710" s="385"/>
      <c r="G14710" s="232"/>
    </row>
    <row r="14711" s="379" customFormat="1" customHeight="1" spans="6:7">
      <c r="F14711" s="385"/>
      <c r="G14711" s="232"/>
    </row>
    <row r="14712" s="379" customFormat="1" customHeight="1" spans="6:7">
      <c r="F14712" s="385"/>
      <c r="G14712" s="232"/>
    </row>
    <row r="14713" s="379" customFormat="1" customHeight="1" spans="6:7">
      <c r="F14713" s="385"/>
      <c r="G14713" s="232"/>
    </row>
    <row r="14714" s="379" customFormat="1" customHeight="1" spans="6:7">
      <c r="F14714" s="385"/>
      <c r="G14714" s="232"/>
    </row>
    <row r="14715" s="379" customFormat="1" customHeight="1" spans="6:7">
      <c r="F14715" s="385"/>
      <c r="G14715" s="232"/>
    </row>
    <row r="14716" s="379" customFormat="1" customHeight="1" spans="6:7">
      <c r="F14716" s="385"/>
      <c r="G14716" s="232"/>
    </row>
    <row r="14717" s="379" customFormat="1" customHeight="1" spans="6:7">
      <c r="F14717" s="385"/>
      <c r="G14717" s="232"/>
    </row>
    <row r="14718" s="379" customFormat="1" customHeight="1" spans="6:7">
      <c r="F14718" s="385"/>
      <c r="G14718" s="232"/>
    </row>
    <row r="14719" s="379" customFormat="1" customHeight="1" spans="6:7">
      <c r="F14719" s="385"/>
      <c r="G14719" s="232"/>
    </row>
    <row r="14720" s="379" customFormat="1" customHeight="1" spans="6:7">
      <c r="F14720" s="385"/>
      <c r="G14720" s="232"/>
    </row>
    <row r="14721" s="379" customFormat="1" customHeight="1" spans="6:7">
      <c r="F14721" s="385"/>
      <c r="G14721" s="232"/>
    </row>
    <row r="14722" s="379" customFormat="1" customHeight="1" spans="6:7">
      <c r="F14722" s="385"/>
      <c r="G14722" s="232"/>
    </row>
    <row r="14723" s="379" customFormat="1" customHeight="1" spans="6:7">
      <c r="F14723" s="385"/>
      <c r="G14723" s="232"/>
    </row>
    <row r="14724" s="379" customFormat="1" customHeight="1" spans="6:7">
      <c r="F14724" s="385"/>
      <c r="G14724" s="232"/>
    </row>
    <row r="14725" s="379" customFormat="1" customHeight="1" spans="6:7">
      <c r="F14725" s="385"/>
      <c r="G14725" s="232"/>
    </row>
    <row r="14726" s="379" customFormat="1" customHeight="1" spans="6:7">
      <c r="F14726" s="385"/>
      <c r="G14726" s="232"/>
    </row>
    <row r="14727" s="379" customFormat="1" customHeight="1" spans="6:7">
      <c r="F14727" s="385"/>
      <c r="G14727" s="232"/>
    </row>
    <row r="14728" s="379" customFormat="1" customHeight="1" spans="6:7">
      <c r="F14728" s="385"/>
      <c r="G14728" s="232"/>
    </row>
    <row r="14729" s="379" customFormat="1" customHeight="1" spans="6:7">
      <c r="F14729" s="385"/>
      <c r="G14729" s="232"/>
    </row>
    <row r="14730" s="379" customFormat="1" customHeight="1" spans="6:7">
      <c r="F14730" s="385"/>
      <c r="G14730" s="232"/>
    </row>
    <row r="14731" s="379" customFormat="1" customHeight="1" spans="6:7">
      <c r="F14731" s="385"/>
      <c r="G14731" s="232"/>
    </row>
    <row r="14732" s="379" customFormat="1" customHeight="1" spans="6:7">
      <c r="F14732" s="385"/>
      <c r="G14732" s="232"/>
    </row>
    <row r="14733" s="379" customFormat="1" customHeight="1" spans="6:7">
      <c r="F14733" s="385"/>
      <c r="G14733" s="232"/>
    </row>
    <row r="14734" s="379" customFormat="1" customHeight="1" spans="6:7">
      <c r="F14734" s="385"/>
      <c r="G14734" s="232"/>
    </row>
    <row r="14735" s="379" customFormat="1" customHeight="1" spans="6:7">
      <c r="F14735" s="385"/>
      <c r="G14735" s="232"/>
    </row>
    <row r="14736" s="379" customFormat="1" customHeight="1" spans="6:7">
      <c r="F14736" s="385"/>
      <c r="G14736" s="232"/>
    </row>
    <row r="14737" s="379" customFormat="1" customHeight="1" spans="6:7">
      <c r="F14737" s="385"/>
      <c r="G14737" s="232"/>
    </row>
    <row r="14738" s="379" customFormat="1" customHeight="1" spans="6:7">
      <c r="F14738" s="385"/>
      <c r="G14738" s="232"/>
    </row>
    <row r="14739" s="379" customFormat="1" customHeight="1" spans="6:7">
      <c r="F14739" s="385"/>
      <c r="G14739" s="232"/>
    </row>
    <row r="14740" s="379" customFormat="1" customHeight="1" spans="6:7">
      <c r="F14740" s="385"/>
      <c r="G14740" s="232"/>
    </row>
    <row r="14741" s="379" customFormat="1" customHeight="1" spans="6:7">
      <c r="F14741" s="385"/>
      <c r="G14741" s="232"/>
    </row>
    <row r="14742" s="379" customFormat="1" customHeight="1" spans="6:7">
      <c r="F14742" s="385"/>
      <c r="G14742" s="232"/>
    </row>
    <row r="14743" s="379" customFormat="1" customHeight="1" spans="6:7">
      <c r="F14743" s="385"/>
      <c r="G14743" s="232"/>
    </row>
    <row r="14744" s="379" customFormat="1" customHeight="1" spans="6:7">
      <c r="F14744" s="385"/>
      <c r="G14744" s="232"/>
    </row>
    <row r="14745" s="379" customFormat="1" customHeight="1" spans="6:7">
      <c r="F14745" s="385"/>
      <c r="G14745" s="232"/>
    </row>
    <row r="14746" s="379" customFormat="1" customHeight="1" spans="6:7">
      <c r="F14746" s="385"/>
      <c r="G14746" s="232"/>
    </row>
    <row r="14747" s="379" customFormat="1" customHeight="1" spans="6:7">
      <c r="F14747" s="385"/>
      <c r="G14747" s="232"/>
    </row>
    <row r="14748" s="379" customFormat="1" customHeight="1" spans="6:7">
      <c r="F14748" s="385"/>
      <c r="G14748" s="232"/>
    </row>
    <row r="14749" s="379" customFormat="1" customHeight="1" spans="6:7">
      <c r="F14749" s="385"/>
      <c r="G14749" s="232"/>
    </row>
    <row r="14750" s="379" customFormat="1" customHeight="1" spans="6:7">
      <c r="F14750" s="385"/>
      <c r="G14750" s="232"/>
    </row>
    <row r="14751" s="379" customFormat="1" customHeight="1" spans="6:7">
      <c r="F14751" s="385"/>
      <c r="G14751" s="232"/>
    </row>
    <row r="14752" s="379" customFormat="1" customHeight="1" spans="6:7">
      <c r="F14752" s="385"/>
      <c r="G14752" s="232"/>
    </row>
    <row r="14753" s="379" customFormat="1" customHeight="1" spans="6:7">
      <c r="F14753" s="385"/>
      <c r="G14753" s="232"/>
    </row>
    <row r="14754" s="379" customFormat="1" customHeight="1" spans="6:7">
      <c r="F14754" s="385"/>
      <c r="G14754" s="232"/>
    </row>
    <row r="14755" s="379" customFormat="1" customHeight="1" spans="6:7">
      <c r="F14755" s="385"/>
      <c r="G14755" s="232"/>
    </row>
    <row r="14756" s="379" customFormat="1" customHeight="1" spans="6:7">
      <c r="F14756" s="385"/>
      <c r="G14756" s="232"/>
    </row>
    <row r="14757" s="379" customFormat="1" customHeight="1" spans="6:7">
      <c r="F14757" s="385"/>
      <c r="G14757" s="232"/>
    </row>
    <row r="14758" s="379" customFormat="1" customHeight="1" spans="6:7">
      <c r="F14758" s="385"/>
      <c r="G14758" s="232"/>
    </row>
    <row r="14759" s="379" customFormat="1" customHeight="1" spans="6:7">
      <c r="F14759" s="385"/>
      <c r="G14759" s="232"/>
    </row>
    <row r="14760" s="379" customFormat="1" customHeight="1" spans="6:7">
      <c r="F14760" s="385"/>
      <c r="G14760" s="232"/>
    </row>
    <row r="14761" s="379" customFormat="1" customHeight="1" spans="6:7">
      <c r="F14761" s="385"/>
      <c r="G14761" s="232"/>
    </row>
    <row r="14762" s="379" customFormat="1" customHeight="1" spans="6:7">
      <c r="F14762" s="385"/>
      <c r="G14762" s="232"/>
    </row>
    <row r="14763" s="379" customFormat="1" customHeight="1" spans="6:7">
      <c r="F14763" s="385"/>
      <c r="G14763" s="232"/>
    </row>
    <row r="14764" s="379" customFormat="1" customHeight="1" spans="6:7">
      <c r="F14764" s="385"/>
      <c r="G14764" s="232"/>
    </row>
    <row r="14765" s="379" customFormat="1" customHeight="1" spans="6:7">
      <c r="F14765" s="385"/>
      <c r="G14765" s="232"/>
    </row>
    <row r="14766" s="379" customFormat="1" customHeight="1" spans="6:7">
      <c r="F14766" s="385"/>
      <c r="G14766" s="232"/>
    </row>
    <row r="14767" s="379" customFormat="1" customHeight="1" spans="6:7">
      <c r="F14767" s="385"/>
      <c r="G14767" s="232"/>
    </row>
    <row r="14768" s="379" customFormat="1" customHeight="1" spans="6:7">
      <c r="F14768" s="385"/>
      <c r="G14768" s="232"/>
    </row>
    <row r="14769" s="379" customFormat="1" customHeight="1" spans="6:7">
      <c r="F14769" s="385"/>
      <c r="G14769" s="232"/>
    </row>
    <row r="14770" s="379" customFormat="1" customHeight="1" spans="6:7">
      <c r="F14770" s="385"/>
      <c r="G14770" s="232"/>
    </row>
    <row r="14771" s="379" customFormat="1" customHeight="1" spans="6:7">
      <c r="F14771" s="385"/>
      <c r="G14771" s="232"/>
    </row>
    <row r="14772" s="379" customFormat="1" customHeight="1" spans="6:7">
      <c r="F14772" s="385"/>
      <c r="G14772" s="232"/>
    </row>
    <row r="14773" s="379" customFormat="1" customHeight="1" spans="6:7">
      <c r="F14773" s="385"/>
      <c r="G14773" s="232"/>
    </row>
    <row r="14774" s="379" customFormat="1" customHeight="1" spans="6:7">
      <c r="F14774" s="385"/>
      <c r="G14774" s="232"/>
    </row>
    <row r="14775" s="379" customFormat="1" customHeight="1" spans="6:7">
      <c r="F14775" s="385"/>
      <c r="G14775" s="232"/>
    </row>
    <row r="14776" s="379" customFormat="1" customHeight="1" spans="6:7">
      <c r="F14776" s="385"/>
      <c r="G14776" s="232"/>
    </row>
    <row r="14777" s="379" customFormat="1" customHeight="1" spans="6:7">
      <c r="F14777" s="385"/>
      <c r="G14777" s="232"/>
    </row>
    <row r="14778" s="379" customFormat="1" customHeight="1" spans="6:7">
      <c r="F14778" s="385"/>
      <c r="G14778" s="232"/>
    </row>
    <row r="14779" s="379" customFormat="1" customHeight="1" spans="6:7">
      <c r="F14779" s="385"/>
      <c r="G14779" s="232"/>
    </row>
    <row r="14780" s="379" customFormat="1" customHeight="1" spans="6:7">
      <c r="F14780" s="385"/>
      <c r="G14780" s="232"/>
    </row>
    <row r="14781" s="379" customFormat="1" customHeight="1" spans="6:7">
      <c r="F14781" s="385"/>
      <c r="G14781" s="232"/>
    </row>
    <row r="14782" s="379" customFormat="1" customHeight="1" spans="6:7">
      <c r="F14782" s="385"/>
      <c r="G14782" s="232"/>
    </row>
    <row r="14783" s="379" customFormat="1" customHeight="1" spans="6:7">
      <c r="F14783" s="385"/>
      <c r="G14783" s="232"/>
    </row>
    <row r="14784" s="379" customFormat="1" customHeight="1" spans="6:7">
      <c r="F14784" s="385"/>
      <c r="G14784" s="232"/>
    </row>
    <row r="14785" s="379" customFormat="1" customHeight="1" spans="6:7">
      <c r="F14785" s="385"/>
      <c r="G14785" s="232"/>
    </row>
    <row r="14786" s="379" customFormat="1" customHeight="1" spans="6:7">
      <c r="F14786" s="385"/>
      <c r="G14786" s="232"/>
    </row>
    <row r="14787" s="379" customFormat="1" customHeight="1" spans="6:7">
      <c r="F14787" s="385"/>
      <c r="G14787" s="232"/>
    </row>
    <row r="14788" s="379" customFormat="1" customHeight="1" spans="6:7">
      <c r="F14788" s="385"/>
      <c r="G14788" s="232"/>
    </row>
    <row r="14789" s="379" customFormat="1" customHeight="1" spans="6:7">
      <c r="F14789" s="385"/>
      <c r="G14789" s="232"/>
    </row>
    <row r="14790" s="379" customFormat="1" customHeight="1" spans="6:7">
      <c r="F14790" s="385"/>
      <c r="G14790" s="232"/>
    </row>
    <row r="14791" s="379" customFormat="1" customHeight="1" spans="6:7">
      <c r="F14791" s="385"/>
      <c r="G14791" s="232"/>
    </row>
    <row r="14792" s="379" customFormat="1" customHeight="1" spans="6:7">
      <c r="F14792" s="385"/>
      <c r="G14792" s="232"/>
    </row>
    <row r="14793" s="379" customFormat="1" customHeight="1" spans="6:7">
      <c r="F14793" s="385"/>
      <c r="G14793" s="232"/>
    </row>
    <row r="14794" s="379" customFormat="1" customHeight="1" spans="6:7">
      <c r="F14794" s="385"/>
      <c r="G14794" s="232"/>
    </row>
    <row r="14795" s="379" customFormat="1" customHeight="1" spans="6:7">
      <c r="F14795" s="385"/>
      <c r="G14795" s="232"/>
    </row>
    <row r="14796" s="379" customFormat="1" customHeight="1" spans="6:7">
      <c r="F14796" s="385"/>
      <c r="G14796" s="232"/>
    </row>
    <row r="14797" s="379" customFormat="1" customHeight="1" spans="6:7">
      <c r="F14797" s="385"/>
      <c r="G14797" s="232"/>
    </row>
    <row r="14798" s="379" customFormat="1" customHeight="1" spans="6:7">
      <c r="F14798" s="385"/>
      <c r="G14798" s="232"/>
    </row>
    <row r="14799" s="379" customFormat="1" customHeight="1" spans="6:7">
      <c r="F14799" s="385"/>
      <c r="G14799" s="232"/>
    </row>
    <row r="14800" s="379" customFormat="1" customHeight="1" spans="6:7">
      <c r="F14800" s="385"/>
      <c r="G14800" s="232"/>
    </row>
    <row r="14801" s="379" customFormat="1" customHeight="1" spans="6:7">
      <c r="F14801" s="385"/>
      <c r="G14801" s="232"/>
    </row>
    <row r="14802" s="379" customFormat="1" customHeight="1" spans="6:7">
      <c r="F14802" s="385"/>
      <c r="G14802" s="232"/>
    </row>
    <row r="14803" s="379" customFormat="1" customHeight="1" spans="6:7">
      <c r="F14803" s="385"/>
      <c r="G14803" s="232"/>
    </row>
    <row r="14804" s="379" customFormat="1" customHeight="1" spans="6:7">
      <c r="F14804" s="385"/>
      <c r="G14804" s="232"/>
    </row>
    <row r="14805" s="379" customFormat="1" customHeight="1" spans="6:7">
      <c r="F14805" s="385"/>
      <c r="G14805" s="232"/>
    </row>
    <row r="14806" s="379" customFormat="1" customHeight="1" spans="6:7">
      <c r="F14806" s="385"/>
      <c r="G14806" s="232"/>
    </row>
    <row r="14807" s="379" customFormat="1" customHeight="1" spans="6:7">
      <c r="F14807" s="385"/>
      <c r="G14807" s="232"/>
    </row>
    <row r="14808" s="379" customFormat="1" customHeight="1" spans="6:7">
      <c r="F14808" s="385"/>
      <c r="G14808" s="232"/>
    </row>
    <row r="14809" s="379" customFormat="1" customHeight="1" spans="6:7">
      <c r="F14809" s="385"/>
      <c r="G14809" s="232"/>
    </row>
    <row r="14810" s="379" customFormat="1" customHeight="1" spans="6:7">
      <c r="F14810" s="385"/>
      <c r="G14810" s="232"/>
    </row>
    <row r="14811" s="379" customFormat="1" customHeight="1" spans="6:7">
      <c r="F14811" s="385"/>
      <c r="G14811" s="232"/>
    </row>
    <row r="14812" s="379" customFormat="1" customHeight="1" spans="6:7">
      <c r="F14812" s="385"/>
      <c r="G14812" s="232"/>
    </row>
    <row r="14813" s="379" customFormat="1" customHeight="1" spans="6:7">
      <c r="F14813" s="385"/>
      <c r="G14813" s="232"/>
    </row>
    <row r="14814" s="379" customFormat="1" customHeight="1" spans="6:7">
      <c r="F14814" s="385"/>
      <c r="G14814" s="232"/>
    </row>
    <row r="14815" s="379" customFormat="1" customHeight="1" spans="6:7">
      <c r="F14815" s="385"/>
      <c r="G14815" s="232"/>
    </row>
    <row r="14816" s="379" customFormat="1" customHeight="1" spans="6:7">
      <c r="F14816" s="385"/>
      <c r="G14816" s="232"/>
    </row>
    <row r="14817" s="379" customFormat="1" customHeight="1" spans="6:7">
      <c r="F14817" s="385"/>
      <c r="G14817" s="232"/>
    </row>
    <row r="14818" s="379" customFormat="1" customHeight="1" spans="6:7">
      <c r="F14818" s="385"/>
      <c r="G14818" s="232"/>
    </row>
    <row r="14819" s="379" customFormat="1" customHeight="1" spans="6:7">
      <c r="F14819" s="385"/>
      <c r="G14819" s="232"/>
    </row>
    <row r="14820" s="379" customFormat="1" customHeight="1" spans="6:7">
      <c r="F14820" s="385"/>
      <c r="G14820" s="232"/>
    </row>
    <row r="14821" s="379" customFormat="1" customHeight="1" spans="6:7">
      <c r="F14821" s="385"/>
      <c r="G14821" s="232"/>
    </row>
    <row r="14822" s="379" customFormat="1" customHeight="1" spans="6:7">
      <c r="F14822" s="385"/>
      <c r="G14822" s="232"/>
    </row>
    <row r="14823" s="379" customFormat="1" customHeight="1" spans="6:7">
      <c r="F14823" s="385"/>
      <c r="G14823" s="232"/>
    </row>
    <row r="14824" s="379" customFormat="1" customHeight="1" spans="6:7">
      <c r="F14824" s="385"/>
      <c r="G14824" s="232"/>
    </row>
    <row r="14825" s="379" customFormat="1" customHeight="1" spans="6:7">
      <c r="F14825" s="385"/>
      <c r="G14825" s="232"/>
    </row>
    <row r="14826" s="379" customFormat="1" customHeight="1" spans="6:7">
      <c r="F14826" s="385"/>
      <c r="G14826" s="232"/>
    </row>
    <row r="14827" s="379" customFormat="1" customHeight="1" spans="6:7">
      <c r="F14827" s="385"/>
      <c r="G14827" s="232"/>
    </row>
    <row r="14828" s="379" customFormat="1" customHeight="1" spans="6:7">
      <c r="F14828" s="385"/>
      <c r="G14828" s="232"/>
    </row>
    <row r="14829" s="379" customFormat="1" customHeight="1" spans="6:7">
      <c r="F14829" s="385"/>
      <c r="G14829" s="232"/>
    </row>
    <row r="14830" s="379" customFormat="1" customHeight="1" spans="6:7">
      <c r="F14830" s="385"/>
      <c r="G14830" s="232"/>
    </row>
    <row r="14831" s="379" customFormat="1" customHeight="1" spans="6:7">
      <c r="F14831" s="385"/>
      <c r="G14831" s="232"/>
    </row>
    <row r="14832" s="379" customFormat="1" customHeight="1" spans="6:7">
      <c r="F14832" s="385"/>
      <c r="G14832" s="232"/>
    </row>
    <row r="14833" s="379" customFormat="1" customHeight="1" spans="6:7">
      <c r="F14833" s="385"/>
      <c r="G14833" s="232"/>
    </row>
    <row r="14834" s="379" customFormat="1" customHeight="1" spans="6:7">
      <c r="F14834" s="385"/>
      <c r="G14834" s="232"/>
    </row>
    <row r="14835" s="379" customFormat="1" customHeight="1" spans="6:7">
      <c r="F14835" s="385"/>
      <c r="G14835" s="232"/>
    </row>
    <row r="14836" s="379" customFormat="1" customHeight="1" spans="6:7">
      <c r="F14836" s="385"/>
      <c r="G14836" s="232"/>
    </row>
    <row r="14837" s="379" customFormat="1" customHeight="1" spans="6:7">
      <c r="F14837" s="385"/>
      <c r="G14837" s="232"/>
    </row>
    <row r="14838" s="379" customFormat="1" customHeight="1" spans="6:7">
      <c r="F14838" s="385"/>
      <c r="G14838" s="232"/>
    </row>
    <row r="14839" s="379" customFormat="1" customHeight="1" spans="6:7">
      <c r="F14839" s="385"/>
      <c r="G14839" s="232"/>
    </row>
    <row r="14840" s="379" customFormat="1" customHeight="1" spans="6:7">
      <c r="F14840" s="385"/>
      <c r="G14840" s="232"/>
    </row>
    <row r="14841" s="379" customFormat="1" customHeight="1" spans="6:7">
      <c r="F14841" s="385"/>
      <c r="G14841" s="232"/>
    </row>
    <row r="14842" s="379" customFormat="1" customHeight="1" spans="6:7">
      <c r="F14842" s="385"/>
      <c r="G14842" s="232"/>
    </row>
    <row r="14843" s="379" customFormat="1" customHeight="1" spans="6:7">
      <c r="F14843" s="385"/>
      <c r="G14843" s="232"/>
    </row>
    <row r="14844" s="379" customFormat="1" customHeight="1" spans="6:7">
      <c r="F14844" s="385"/>
      <c r="G14844" s="232"/>
    </row>
    <row r="14845" s="379" customFormat="1" customHeight="1" spans="6:7">
      <c r="F14845" s="385"/>
      <c r="G14845" s="232"/>
    </row>
    <row r="14846" s="379" customFormat="1" customHeight="1" spans="6:7">
      <c r="F14846" s="385"/>
      <c r="G14846" s="232"/>
    </row>
    <row r="14847" s="379" customFormat="1" customHeight="1" spans="6:7">
      <c r="F14847" s="385"/>
      <c r="G14847" s="232"/>
    </row>
    <row r="14848" s="379" customFormat="1" customHeight="1" spans="6:7">
      <c r="F14848" s="385"/>
      <c r="G14848" s="232"/>
    </row>
    <row r="14849" s="379" customFormat="1" customHeight="1" spans="6:7">
      <c r="F14849" s="385"/>
      <c r="G14849" s="232"/>
    </row>
    <row r="14850" s="379" customFormat="1" customHeight="1" spans="6:7">
      <c r="F14850" s="385"/>
      <c r="G14850" s="232"/>
    </row>
    <row r="14851" s="379" customFormat="1" customHeight="1" spans="6:7">
      <c r="F14851" s="385"/>
      <c r="G14851" s="232"/>
    </row>
    <row r="14852" s="379" customFormat="1" customHeight="1" spans="6:7">
      <c r="F14852" s="385"/>
      <c r="G14852" s="232"/>
    </row>
    <row r="14853" s="379" customFormat="1" customHeight="1" spans="6:7">
      <c r="F14853" s="385"/>
      <c r="G14853" s="232"/>
    </row>
    <row r="14854" s="379" customFormat="1" customHeight="1" spans="6:7">
      <c r="F14854" s="385"/>
      <c r="G14854" s="232"/>
    </row>
    <row r="14855" s="379" customFormat="1" customHeight="1" spans="6:7">
      <c r="F14855" s="385"/>
      <c r="G14855" s="232"/>
    </row>
    <row r="14856" s="379" customFormat="1" customHeight="1" spans="6:7">
      <c r="F14856" s="385"/>
      <c r="G14856" s="232"/>
    </row>
    <row r="14857" s="379" customFormat="1" customHeight="1" spans="6:7">
      <c r="F14857" s="385"/>
      <c r="G14857" s="232"/>
    </row>
    <row r="14858" s="379" customFormat="1" customHeight="1" spans="6:7">
      <c r="F14858" s="385"/>
      <c r="G14858" s="232"/>
    </row>
    <row r="14859" s="379" customFormat="1" customHeight="1" spans="6:7">
      <c r="F14859" s="385"/>
      <c r="G14859" s="232"/>
    </row>
    <row r="14860" s="379" customFormat="1" customHeight="1" spans="6:7">
      <c r="F14860" s="385"/>
      <c r="G14860" s="232"/>
    </row>
    <row r="14861" s="379" customFormat="1" customHeight="1" spans="6:7">
      <c r="F14861" s="385"/>
      <c r="G14861" s="232"/>
    </row>
    <row r="14862" s="379" customFormat="1" customHeight="1" spans="6:7">
      <c r="F14862" s="385"/>
      <c r="G14862" s="232"/>
    </row>
    <row r="14863" s="379" customFormat="1" customHeight="1" spans="6:7">
      <c r="F14863" s="385"/>
      <c r="G14863" s="232"/>
    </row>
    <row r="14864" s="379" customFormat="1" customHeight="1" spans="6:7">
      <c r="F14864" s="385"/>
      <c r="G14864" s="232"/>
    </row>
    <row r="14865" s="379" customFormat="1" customHeight="1" spans="6:7">
      <c r="F14865" s="385"/>
      <c r="G14865" s="232"/>
    </row>
    <row r="14866" s="379" customFormat="1" customHeight="1" spans="6:7">
      <c r="F14866" s="385"/>
      <c r="G14866" s="232"/>
    </row>
    <row r="14867" s="379" customFormat="1" customHeight="1" spans="6:7">
      <c r="F14867" s="385"/>
      <c r="G14867" s="232"/>
    </row>
    <row r="14868" s="379" customFormat="1" customHeight="1" spans="6:7">
      <c r="F14868" s="385"/>
      <c r="G14868" s="232"/>
    </row>
    <row r="14869" s="379" customFormat="1" customHeight="1" spans="6:7">
      <c r="F14869" s="385"/>
      <c r="G14869" s="232"/>
    </row>
    <row r="14870" s="379" customFormat="1" customHeight="1" spans="6:7">
      <c r="F14870" s="385"/>
      <c r="G14870" s="232"/>
    </row>
    <row r="14871" s="379" customFormat="1" customHeight="1" spans="6:7">
      <c r="F14871" s="385"/>
      <c r="G14871" s="232"/>
    </row>
    <row r="14872" s="379" customFormat="1" customHeight="1" spans="6:7">
      <c r="F14872" s="385"/>
      <c r="G14872" s="232"/>
    </row>
    <row r="14873" s="379" customFormat="1" customHeight="1" spans="6:7">
      <c r="F14873" s="385"/>
      <c r="G14873" s="232"/>
    </row>
    <row r="14874" s="379" customFormat="1" customHeight="1" spans="6:7">
      <c r="F14874" s="385"/>
      <c r="G14874" s="232"/>
    </row>
    <row r="14875" s="379" customFormat="1" customHeight="1" spans="6:7">
      <c r="F14875" s="385"/>
      <c r="G14875" s="232"/>
    </row>
    <row r="14876" s="379" customFormat="1" customHeight="1" spans="6:7">
      <c r="F14876" s="385"/>
      <c r="G14876" s="232"/>
    </row>
    <row r="14877" s="379" customFormat="1" customHeight="1" spans="6:7">
      <c r="F14877" s="385"/>
      <c r="G14877" s="232"/>
    </row>
    <row r="14878" s="379" customFormat="1" customHeight="1" spans="6:7">
      <c r="F14878" s="385"/>
      <c r="G14878" s="232"/>
    </row>
    <row r="14879" s="379" customFormat="1" customHeight="1" spans="6:7">
      <c r="F14879" s="385"/>
      <c r="G14879" s="232"/>
    </row>
    <row r="14880" s="379" customFormat="1" customHeight="1" spans="6:7">
      <c r="F14880" s="385"/>
      <c r="G14880" s="232"/>
    </row>
    <row r="14881" s="379" customFormat="1" customHeight="1" spans="6:7">
      <c r="F14881" s="385"/>
      <c r="G14881" s="232"/>
    </row>
    <row r="14882" s="379" customFormat="1" customHeight="1" spans="6:7">
      <c r="F14882" s="385"/>
      <c r="G14882" s="232"/>
    </row>
    <row r="14883" s="379" customFormat="1" customHeight="1" spans="6:7">
      <c r="F14883" s="385"/>
      <c r="G14883" s="232"/>
    </row>
    <row r="14884" s="379" customFormat="1" customHeight="1" spans="6:7">
      <c r="F14884" s="385"/>
      <c r="G14884" s="232"/>
    </row>
    <row r="14885" s="379" customFormat="1" customHeight="1" spans="6:7">
      <c r="F14885" s="385"/>
      <c r="G14885" s="232"/>
    </row>
    <row r="14886" s="379" customFormat="1" customHeight="1" spans="6:7">
      <c r="F14886" s="385"/>
      <c r="G14886" s="232"/>
    </row>
    <row r="14887" s="379" customFormat="1" customHeight="1" spans="6:7">
      <c r="F14887" s="385"/>
      <c r="G14887" s="232"/>
    </row>
    <row r="14888" s="379" customFormat="1" customHeight="1" spans="6:7">
      <c r="F14888" s="385"/>
      <c r="G14888" s="232"/>
    </row>
    <row r="14889" s="379" customFormat="1" customHeight="1" spans="6:7">
      <c r="F14889" s="385"/>
      <c r="G14889" s="232"/>
    </row>
    <row r="14890" s="379" customFormat="1" customHeight="1" spans="6:7">
      <c r="F14890" s="385"/>
      <c r="G14890" s="232"/>
    </row>
    <row r="14891" s="379" customFormat="1" customHeight="1" spans="6:7">
      <c r="F14891" s="385"/>
      <c r="G14891" s="232"/>
    </row>
    <row r="14892" s="379" customFormat="1" customHeight="1" spans="6:7">
      <c r="F14892" s="385"/>
      <c r="G14892" s="232"/>
    </row>
    <row r="14893" s="379" customFormat="1" customHeight="1" spans="6:7">
      <c r="F14893" s="385"/>
      <c r="G14893" s="232"/>
    </row>
    <row r="14894" s="379" customFormat="1" customHeight="1" spans="6:7">
      <c r="F14894" s="385"/>
      <c r="G14894" s="232"/>
    </row>
    <row r="14895" s="379" customFormat="1" customHeight="1" spans="6:7">
      <c r="F14895" s="385"/>
      <c r="G14895" s="232"/>
    </row>
    <row r="14896" s="379" customFormat="1" customHeight="1" spans="6:7">
      <c r="F14896" s="385"/>
      <c r="G14896" s="232"/>
    </row>
    <row r="14897" s="379" customFormat="1" customHeight="1" spans="6:7">
      <c r="F14897" s="385"/>
      <c r="G14897" s="232"/>
    </row>
    <row r="14898" s="379" customFormat="1" customHeight="1" spans="6:7">
      <c r="F14898" s="385"/>
      <c r="G14898" s="232"/>
    </row>
    <row r="14899" s="379" customFormat="1" customHeight="1" spans="6:7">
      <c r="F14899" s="385"/>
      <c r="G14899" s="232"/>
    </row>
    <row r="14900" s="379" customFormat="1" customHeight="1" spans="6:7">
      <c r="F14900" s="385"/>
      <c r="G14900" s="232"/>
    </row>
    <row r="14901" s="379" customFormat="1" customHeight="1" spans="6:7">
      <c r="F14901" s="385"/>
      <c r="G14901" s="232"/>
    </row>
    <row r="14902" s="379" customFormat="1" customHeight="1" spans="6:7">
      <c r="F14902" s="385"/>
      <c r="G14902" s="232"/>
    </row>
    <row r="14903" s="379" customFormat="1" customHeight="1" spans="6:7">
      <c r="F14903" s="385"/>
      <c r="G14903" s="232"/>
    </row>
    <row r="14904" s="379" customFormat="1" customHeight="1" spans="6:7">
      <c r="F14904" s="385"/>
      <c r="G14904" s="232"/>
    </row>
    <row r="14905" s="379" customFormat="1" customHeight="1" spans="6:7">
      <c r="F14905" s="385"/>
      <c r="G14905" s="232"/>
    </row>
    <row r="14906" s="379" customFormat="1" customHeight="1" spans="6:7">
      <c r="F14906" s="385"/>
      <c r="G14906" s="232"/>
    </row>
    <row r="14907" s="379" customFormat="1" customHeight="1" spans="6:7">
      <c r="F14907" s="385"/>
      <c r="G14907" s="232"/>
    </row>
    <row r="14908" s="379" customFormat="1" customHeight="1" spans="6:7">
      <c r="F14908" s="385"/>
      <c r="G14908" s="232"/>
    </row>
    <row r="14909" s="379" customFormat="1" customHeight="1" spans="6:7">
      <c r="F14909" s="385"/>
      <c r="G14909" s="232"/>
    </row>
    <row r="14910" s="379" customFormat="1" customHeight="1" spans="6:7">
      <c r="F14910" s="385"/>
      <c r="G14910" s="232"/>
    </row>
    <row r="14911" s="379" customFormat="1" customHeight="1" spans="6:7">
      <c r="F14911" s="385"/>
      <c r="G14911" s="232"/>
    </row>
    <row r="14912" s="379" customFormat="1" customHeight="1" spans="6:7">
      <c r="F14912" s="385"/>
      <c r="G14912" s="232"/>
    </row>
    <row r="14913" s="379" customFormat="1" customHeight="1" spans="6:7">
      <c r="F14913" s="385"/>
      <c r="G14913" s="232"/>
    </row>
    <row r="14914" s="379" customFormat="1" customHeight="1" spans="6:7">
      <c r="F14914" s="385"/>
      <c r="G14914" s="232"/>
    </row>
    <row r="14915" s="379" customFormat="1" customHeight="1" spans="6:7">
      <c r="F14915" s="385"/>
      <c r="G14915" s="232"/>
    </row>
    <row r="14916" s="379" customFormat="1" customHeight="1" spans="6:7">
      <c r="F14916" s="385"/>
      <c r="G14916" s="232"/>
    </row>
    <row r="14917" s="379" customFormat="1" customHeight="1" spans="6:7">
      <c r="F14917" s="385"/>
      <c r="G14917" s="232"/>
    </row>
    <row r="14918" s="379" customFormat="1" customHeight="1" spans="6:7">
      <c r="F14918" s="385"/>
      <c r="G14918" s="232"/>
    </row>
    <row r="14919" s="379" customFormat="1" customHeight="1" spans="6:7">
      <c r="F14919" s="385"/>
      <c r="G14919" s="232"/>
    </row>
    <row r="14920" s="379" customFormat="1" customHeight="1" spans="6:7">
      <c r="F14920" s="385"/>
      <c r="G14920" s="232"/>
    </row>
    <row r="14921" s="379" customFormat="1" customHeight="1" spans="6:7">
      <c r="F14921" s="385"/>
      <c r="G14921" s="232"/>
    </row>
    <row r="14922" s="379" customFormat="1" customHeight="1" spans="6:7">
      <c r="F14922" s="385"/>
      <c r="G14922" s="232"/>
    </row>
    <row r="14923" s="379" customFormat="1" customHeight="1" spans="6:7">
      <c r="F14923" s="385"/>
      <c r="G14923" s="232"/>
    </row>
    <row r="14924" s="379" customFormat="1" customHeight="1" spans="6:7">
      <c r="F14924" s="385"/>
      <c r="G14924" s="232"/>
    </row>
    <row r="14925" s="379" customFormat="1" customHeight="1" spans="6:7">
      <c r="F14925" s="385"/>
      <c r="G14925" s="232"/>
    </row>
    <row r="14926" s="379" customFormat="1" customHeight="1" spans="6:7">
      <c r="F14926" s="385"/>
      <c r="G14926" s="232"/>
    </row>
    <row r="14927" s="379" customFormat="1" customHeight="1" spans="6:7">
      <c r="F14927" s="385"/>
      <c r="G14927" s="232"/>
    </row>
    <row r="14928" s="379" customFormat="1" customHeight="1" spans="6:7">
      <c r="F14928" s="385"/>
      <c r="G14928" s="232"/>
    </row>
    <row r="14929" s="379" customFormat="1" customHeight="1" spans="6:7">
      <c r="F14929" s="385"/>
      <c r="G14929" s="232"/>
    </row>
    <row r="14930" s="379" customFormat="1" customHeight="1" spans="6:7">
      <c r="F14930" s="385"/>
      <c r="G14930" s="232"/>
    </row>
    <row r="14931" s="379" customFormat="1" customHeight="1" spans="6:7">
      <c r="F14931" s="385"/>
      <c r="G14931" s="232"/>
    </row>
    <row r="14932" s="379" customFormat="1" customHeight="1" spans="6:7">
      <c r="F14932" s="385"/>
      <c r="G14932" s="232"/>
    </row>
    <row r="14933" s="379" customFormat="1" customHeight="1" spans="6:7">
      <c r="F14933" s="385"/>
      <c r="G14933" s="232"/>
    </row>
    <row r="14934" s="379" customFormat="1" customHeight="1" spans="6:7">
      <c r="F14934" s="385"/>
      <c r="G14934" s="232"/>
    </row>
    <row r="14935" s="379" customFormat="1" customHeight="1" spans="6:7">
      <c r="F14935" s="385"/>
      <c r="G14935" s="232"/>
    </row>
    <row r="14936" s="379" customFormat="1" customHeight="1" spans="6:7">
      <c r="F14936" s="385"/>
      <c r="G14936" s="232"/>
    </row>
    <row r="14937" s="379" customFormat="1" customHeight="1" spans="6:7">
      <c r="F14937" s="385"/>
      <c r="G14937" s="232"/>
    </row>
    <row r="14938" s="379" customFormat="1" customHeight="1" spans="6:7">
      <c r="F14938" s="385"/>
      <c r="G14938" s="232"/>
    </row>
    <row r="14939" s="379" customFormat="1" customHeight="1" spans="6:7">
      <c r="F14939" s="385"/>
      <c r="G14939" s="232"/>
    </row>
    <row r="14940" s="379" customFormat="1" customHeight="1" spans="6:7">
      <c r="F14940" s="385"/>
      <c r="G14940" s="232"/>
    </row>
    <row r="14941" s="379" customFormat="1" customHeight="1" spans="6:7">
      <c r="F14941" s="385"/>
      <c r="G14941" s="232"/>
    </row>
    <row r="14942" s="379" customFormat="1" customHeight="1" spans="6:7">
      <c r="F14942" s="385"/>
      <c r="G14942" s="232"/>
    </row>
    <row r="14943" s="379" customFormat="1" customHeight="1" spans="6:7">
      <c r="F14943" s="385"/>
      <c r="G14943" s="232"/>
    </row>
    <row r="14944" s="379" customFormat="1" customHeight="1" spans="6:7">
      <c r="F14944" s="385"/>
      <c r="G14944" s="232"/>
    </row>
    <row r="14945" s="379" customFormat="1" customHeight="1" spans="6:7">
      <c r="F14945" s="385"/>
      <c r="G14945" s="232"/>
    </row>
    <row r="14946" s="379" customFormat="1" customHeight="1" spans="6:7">
      <c r="F14946" s="385"/>
      <c r="G14946" s="232"/>
    </row>
    <row r="14947" s="379" customFormat="1" customHeight="1" spans="6:7">
      <c r="F14947" s="385"/>
      <c r="G14947" s="232"/>
    </row>
    <row r="14948" s="379" customFormat="1" customHeight="1" spans="6:7">
      <c r="F14948" s="385"/>
      <c r="G14948" s="232"/>
    </row>
    <row r="14949" s="379" customFormat="1" customHeight="1" spans="6:7">
      <c r="F14949" s="385"/>
      <c r="G14949" s="232"/>
    </row>
    <row r="14950" s="379" customFormat="1" customHeight="1" spans="6:7">
      <c r="F14950" s="385"/>
      <c r="G14950" s="232"/>
    </row>
    <row r="14951" s="379" customFormat="1" customHeight="1" spans="6:7">
      <c r="F14951" s="385"/>
      <c r="G14951" s="232"/>
    </row>
    <row r="14952" s="379" customFormat="1" customHeight="1" spans="6:7">
      <c r="F14952" s="385"/>
      <c r="G14952" s="232"/>
    </row>
    <row r="14953" s="379" customFormat="1" customHeight="1" spans="6:7">
      <c r="F14953" s="385"/>
      <c r="G14953" s="232"/>
    </row>
    <row r="14954" s="379" customFormat="1" customHeight="1" spans="6:7">
      <c r="F14954" s="385"/>
      <c r="G14954" s="232"/>
    </row>
    <row r="14955" s="379" customFormat="1" customHeight="1" spans="6:7">
      <c r="F14955" s="385"/>
      <c r="G14955" s="232"/>
    </row>
    <row r="14956" s="379" customFormat="1" customHeight="1" spans="6:7">
      <c r="F14956" s="385"/>
      <c r="G14956" s="232"/>
    </row>
    <row r="14957" s="379" customFormat="1" customHeight="1" spans="6:7">
      <c r="F14957" s="385"/>
      <c r="G14957" s="232"/>
    </row>
    <row r="14958" s="379" customFormat="1" customHeight="1" spans="6:7">
      <c r="F14958" s="385"/>
      <c r="G14958" s="232"/>
    </row>
    <row r="14959" s="379" customFormat="1" customHeight="1" spans="6:7">
      <c r="F14959" s="385"/>
      <c r="G14959" s="232"/>
    </row>
    <row r="14960" s="379" customFormat="1" customHeight="1" spans="6:7">
      <c r="F14960" s="385"/>
      <c r="G14960" s="232"/>
    </row>
    <row r="14961" s="379" customFormat="1" customHeight="1" spans="6:7">
      <c r="F14961" s="385"/>
      <c r="G14961" s="232"/>
    </row>
    <row r="14962" s="379" customFormat="1" customHeight="1" spans="6:7">
      <c r="F14962" s="385"/>
      <c r="G14962" s="232"/>
    </row>
    <row r="14963" s="379" customFormat="1" customHeight="1" spans="6:7">
      <c r="F14963" s="385"/>
      <c r="G14963" s="232"/>
    </row>
    <row r="14964" s="379" customFormat="1" customHeight="1" spans="6:7">
      <c r="F14964" s="385"/>
      <c r="G14964" s="232"/>
    </row>
    <row r="14965" s="379" customFormat="1" customHeight="1" spans="6:7">
      <c r="F14965" s="385"/>
      <c r="G14965" s="232"/>
    </row>
    <row r="14966" s="379" customFormat="1" customHeight="1" spans="6:7">
      <c r="F14966" s="385"/>
      <c r="G14966" s="232"/>
    </row>
    <row r="14967" s="379" customFormat="1" customHeight="1" spans="6:7">
      <c r="F14967" s="385"/>
      <c r="G14967" s="232"/>
    </row>
    <row r="14968" s="379" customFormat="1" customHeight="1" spans="6:7">
      <c r="F14968" s="385"/>
      <c r="G14968" s="232"/>
    </row>
    <row r="14969" s="379" customFormat="1" customHeight="1" spans="6:7">
      <c r="F14969" s="385"/>
      <c r="G14969" s="232"/>
    </row>
    <row r="14970" s="379" customFormat="1" customHeight="1" spans="6:7">
      <c r="F14970" s="385"/>
      <c r="G14970" s="232"/>
    </row>
    <row r="14971" s="379" customFormat="1" customHeight="1" spans="6:7">
      <c r="F14971" s="385"/>
      <c r="G14971" s="232"/>
    </row>
    <row r="14972" s="379" customFormat="1" customHeight="1" spans="6:7">
      <c r="F14972" s="385"/>
      <c r="G14972" s="232"/>
    </row>
    <row r="14973" s="379" customFormat="1" customHeight="1" spans="6:7">
      <c r="F14973" s="385"/>
      <c r="G14973" s="232"/>
    </row>
    <row r="14974" s="379" customFormat="1" customHeight="1" spans="6:7">
      <c r="F14974" s="385"/>
      <c r="G14974" s="232"/>
    </row>
    <row r="14975" s="379" customFormat="1" customHeight="1" spans="6:7">
      <c r="F14975" s="385"/>
      <c r="G14975" s="232"/>
    </row>
    <row r="14976" s="379" customFormat="1" customHeight="1" spans="6:7">
      <c r="F14976" s="385"/>
      <c r="G14976" s="232"/>
    </row>
    <row r="14977" s="379" customFormat="1" customHeight="1" spans="6:7">
      <c r="F14977" s="385"/>
      <c r="G14977" s="232"/>
    </row>
    <row r="14978" s="379" customFormat="1" customHeight="1" spans="6:7">
      <c r="F14978" s="385"/>
      <c r="G14978" s="232"/>
    </row>
    <row r="14979" s="379" customFormat="1" customHeight="1" spans="6:7">
      <c r="F14979" s="385"/>
      <c r="G14979" s="232"/>
    </row>
    <row r="14980" s="379" customFormat="1" customHeight="1" spans="6:7">
      <c r="F14980" s="385"/>
      <c r="G14980" s="232"/>
    </row>
    <row r="14981" s="379" customFormat="1" customHeight="1" spans="6:7">
      <c r="F14981" s="385"/>
      <c r="G14981" s="232"/>
    </row>
    <row r="14982" s="379" customFormat="1" customHeight="1" spans="6:7">
      <c r="F14982" s="385"/>
      <c r="G14982" s="232"/>
    </row>
    <row r="14983" s="379" customFormat="1" customHeight="1" spans="6:7">
      <c r="F14983" s="385"/>
      <c r="G14983" s="232"/>
    </row>
    <row r="14984" s="379" customFormat="1" customHeight="1" spans="6:7">
      <c r="F14984" s="385"/>
      <c r="G14984" s="232"/>
    </row>
    <row r="14985" s="379" customFormat="1" customHeight="1" spans="6:7">
      <c r="F14985" s="385"/>
      <c r="G14985" s="232"/>
    </row>
    <row r="14986" s="379" customFormat="1" customHeight="1" spans="6:7">
      <c r="F14986" s="385"/>
      <c r="G14986" s="232"/>
    </row>
    <row r="14987" s="379" customFormat="1" customHeight="1" spans="6:7">
      <c r="F14987" s="385"/>
      <c r="G14987" s="232"/>
    </row>
    <row r="14988" s="379" customFormat="1" customHeight="1" spans="6:7">
      <c r="F14988" s="385"/>
      <c r="G14988" s="232"/>
    </row>
    <row r="14989" s="379" customFormat="1" customHeight="1" spans="6:7">
      <c r="F14989" s="385"/>
      <c r="G14989" s="232"/>
    </row>
    <row r="14990" s="379" customFormat="1" customHeight="1" spans="6:7">
      <c r="F14990" s="385"/>
      <c r="G14990" s="232"/>
    </row>
    <row r="14991" s="379" customFormat="1" customHeight="1" spans="6:7">
      <c r="F14991" s="385"/>
      <c r="G14991" s="232"/>
    </row>
    <row r="14992" s="379" customFormat="1" customHeight="1" spans="6:7">
      <c r="F14992" s="385"/>
      <c r="G14992" s="232"/>
    </row>
    <row r="14993" s="379" customFormat="1" customHeight="1" spans="6:7">
      <c r="F14993" s="385"/>
      <c r="G14993" s="232"/>
    </row>
    <row r="14994" s="379" customFormat="1" customHeight="1" spans="6:7">
      <c r="F14994" s="385"/>
      <c r="G14994" s="232"/>
    </row>
    <row r="14995" s="379" customFormat="1" customHeight="1" spans="6:7">
      <c r="F14995" s="385"/>
      <c r="G14995" s="232"/>
    </row>
    <row r="14996" s="379" customFormat="1" customHeight="1" spans="6:7">
      <c r="F14996" s="385"/>
      <c r="G14996" s="232"/>
    </row>
    <row r="14997" s="379" customFormat="1" customHeight="1" spans="6:7">
      <c r="F14997" s="385"/>
      <c r="G14997" s="232"/>
    </row>
    <row r="14998" s="379" customFormat="1" customHeight="1" spans="6:7">
      <c r="F14998" s="385"/>
      <c r="G14998" s="232"/>
    </row>
    <row r="14999" s="379" customFormat="1" customHeight="1" spans="6:7">
      <c r="F14999" s="385"/>
      <c r="G14999" s="232"/>
    </row>
    <row r="15000" s="379" customFormat="1" customHeight="1" spans="6:7">
      <c r="F15000" s="385"/>
      <c r="G15000" s="232"/>
    </row>
    <row r="15001" s="379" customFormat="1" customHeight="1" spans="6:7">
      <c r="F15001" s="385"/>
      <c r="G15001" s="232"/>
    </row>
    <row r="15002" s="379" customFormat="1" customHeight="1" spans="6:7">
      <c r="F15002" s="385"/>
      <c r="G15002" s="232"/>
    </row>
    <row r="15003" s="379" customFormat="1" customHeight="1" spans="6:7">
      <c r="F15003" s="385"/>
      <c r="G15003" s="232"/>
    </row>
    <row r="15004" s="379" customFormat="1" customHeight="1" spans="6:7">
      <c r="F15004" s="385"/>
      <c r="G15004" s="232"/>
    </row>
    <row r="15005" s="379" customFormat="1" customHeight="1" spans="6:7">
      <c r="F15005" s="385"/>
      <c r="G15005" s="232"/>
    </row>
    <row r="15006" s="379" customFormat="1" customHeight="1" spans="6:7">
      <c r="F15006" s="385"/>
      <c r="G15006" s="232"/>
    </row>
    <row r="15007" s="379" customFormat="1" customHeight="1" spans="6:7">
      <c r="F15007" s="385"/>
      <c r="G15007" s="232"/>
    </row>
    <row r="15008" s="379" customFormat="1" customHeight="1" spans="6:7">
      <c r="F15008" s="385"/>
      <c r="G15008" s="232"/>
    </row>
    <row r="15009" s="379" customFormat="1" customHeight="1" spans="6:7">
      <c r="F15009" s="385"/>
      <c r="G15009" s="232"/>
    </row>
    <row r="15010" s="379" customFormat="1" customHeight="1" spans="6:7">
      <c r="F15010" s="385"/>
      <c r="G15010" s="232"/>
    </row>
    <row r="15011" s="379" customFormat="1" customHeight="1" spans="6:7">
      <c r="F15011" s="385"/>
      <c r="G15011" s="232"/>
    </row>
    <row r="15012" s="379" customFormat="1" customHeight="1" spans="6:7">
      <c r="F15012" s="385"/>
      <c r="G15012" s="232"/>
    </row>
    <row r="15013" s="379" customFormat="1" customHeight="1" spans="6:7">
      <c r="F15013" s="385"/>
      <c r="G15013" s="232"/>
    </row>
    <row r="15014" s="379" customFormat="1" customHeight="1" spans="6:7">
      <c r="F15014" s="385"/>
      <c r="G15014" s="232"/>
    </row>
    <row r="15015" s="379" customFormat="1" customHeight="1" spans="6:7">
      <c r="F15015" s="385"/>
      <c r="G15015" s="232"/>
    </row>
    <row r="15016" s="379" customFormat="1" customHeight="1" spans="6:7">
      <c r="F15016" s="385"/>
      <c r="G15016" s="232"/>
    </row>
    <row r="15017" s="379" customFormat="1" customHeight="1" spans="6:7">
      <c r="F15017" s="385"/>
      <c r="G15017" s="232"/>
    </row>
    <row r="15018" s="379" customFormat="1" customHeight="1" spans="6:7">
      <c r="F15018" s="385"/>
      <c r="G15018" s="232"/>
    </row>
    <row r="15019" s="379" customFormat="1" customHeight="1" spans="6:7">
      <c r="F15019" s="385"/>
      <c r="G15019" s="232"/>
    </row>
    <row r="15020" s="379" customFormat="1" customHeight="1" spans="6:7">
      <c r="F15020" s="385"/>
      <c r="G15020" s="232"/>
    </row>
    <row r="15021" s="379" customFormat="1" customHeight="1" spans="6:7">
      <c r="F15021" s="385"/>
      <c r="G15021" s="232"/>
    </row>
    <row r="15022" s="379" customFormat="1" customHeight="1" spans="6:7">
      <c r="F15022" s="385"/>
      <c r="G15022" s="232"/>
    </row>
    <row r="15023" s="379" customFormat="1" customHeight="1" spans="6:7">
      <c r="F15023" s="385"/>
      <c r="G15023" s="232"/>
    </row>
    <row r="15024" s="379" customFormat="1" customHeight="1" spans="6:7">
      <c r="F15024" s="385"/>
      <c r="G15024" s="232"/>
    </row>
    <row r="15025" s="379" customFormat="1" customHeight="1" spans="6:7">
      <c r="F15025" s="385"/>
      <c r="G15025" s="232"/>
    </row>
    <row r="15026" s="379" customFormat="1" customHeight="1" spans="6:7">
      <c r="F15026" s="385"/>
      <c r="G15026" s="232"/>
    </row>
    <row r="15027" s="379" customFormat="1" customHeight="1" spans="6:7">
      <c r="F15027" s="385"/>
      <c r="G15027" s="232"/>
    </row>
    <row r="15028" s="379" customFormat="1" customHeight="1" spans="6:7">
      <c r="F15028" s="385"/>
      <c r="G15028" s="232"/>
    </row>
    <row r="15029" s="379" customFormat="1" customHeight="1" spans="6:7">
      <c r="F15029" s="385"/>
      <c r="G15029" s="232"/>
    </row>
    <row r="15030" s="379" customFormat="1" customHeight="1" spans="6:7">
      <c r="F15030" s="385"/>
      <c r="G15030" s="232"/>
    </row>
    <row r="15031" s="379" customFormat="1" customHeight="1" spans="6:7">
      <c r="F15031" s="385"/>
      <c r="G15031" s="232"/>
    </row>
    <row r="15032" s="379" customFormat="1" customHeight="1" spans="6:7">
      <c r="F15032" s="385"/>
      <c r="G15032" s="232"/>
    </row>
    <row r="15033" s="379" customFormat="1" customHeight="1" spans="6:7">
      <c r="F15033" s="385"/>
      <c r="G15033" s="232"/>
    </row>
    <row r="15034" s="379" customFormat="1" customHeight="1" spans="6:7">
      <c r="F15034" s="385"/>
      <c r="G15034" s="232"/>
    </row>
    <row r="15035" s="379" customFormat="1" customHeight="1" spans="6:7">
      <c r="F15035" s="385"/>
      <c r="G15035" s="232"/>
    </row>
    <row r="15036" s="379" customFormat="1" customHeight="1" spans="6:7">
      <c r="F15036" s="385"/>
      <c r="G15036" s="232"/>
    </row>
    <row r="15037" s="379" customFormat="1" customHeight="1" spans="6:7">
      <c r="F15037" s="385"/>
      <c r="G15037" s="232"/>
    </row>
    <row r="15038" s="379" customFormat="1" customHeight="1" spans="6:7">
      <c r="F15038" s="385"/>
      <c r="G15038" s="232"/>
    </row>
    <row r="15039" s="379" customFormat="1" customHeight="1" spans="6:7">
      <c r="F15039" s="385"/>
      <c r="G15039" s="232"/>
    </row>
    <row r="15040" s="379" customFormat="1" customHeight="1" spans="6:7">
      <c r="F15040" s="385"/>
      <c r="G15040" s="232"/>
    </row>
    <row r="15041" s="379" customFormat="1" customHeight="1" spans="6:7">
      <c r="F15041" s="385"/>
      <c r="G15041" s="232"/>
    </row>
    <row r="15042" s="379" customFormat="1" customHeight="1" spans="6:7">
      <c r="F15042" s="385"/>
      <c r="G15042" s="232"/>
    </row>
    <row r="15043" s="379" customFormat="1" customHeight="1" spans="6:7">
      <c r="F15043" s="385"/>
      <c r="G15043" s="232"/>
    </row>
    <row r="15044" s="379" customFormat="1" customHeight="1" spans="6:7">
      <c r="F15044" s="385"/>
      <c r="G15044" s="232"/>
    </row>
    <row r="15045" s="379" customFormat="1" customHeight="1" spans="6:7">
      <c r="F15045" s="385"/>
      <c r="G15045" s="232"/>
    </row>
    <row r="15046" s="379" customFormat="1" customHeight="1" spans="6:7">
      <c r="F15046" s="385"/>
      <c r="G15046" s="232"/>
    </row>
    <row r="15047" s="379" customFormat="1" customHeight="1" spans="6:7">
      <c r="F15047" s="385"/>
      <c r="G15047" s="232"/>
    </row>
    <row r="15048" s="379" customFormat="1" customHeight="1" spans="6:7">
      <c r="F15048" s="385"/>
      <c r="G15048" s="232"/>
    </row>
    <row r="15049" s="379" customFormat="1" customHeight="1" spans="6:7">
      <c r="F15049" s="385"/>
      <c r="G15049" s="232"/>
    </row>
    <row r="15050" s="379" customFormat="1" customHeight="1" spans="6:7">
      <c r="F15050" s="385"/>
      <c r="G15050" s="232"/>
    </row>
    <row r="15051" s="379" customFormat="1" customHeight="1" spans="6:7">
      <c r="F15051" s="385"/>
      <c r="G15051" s="232"/>
    </row>
    <row r="15052" s="379" customFormat="1" customHeight="1" spans="6:7">
      <c r="F15052" s="385"/>
      <c r="G15052" s="232"/>
    </row>
    <row r="15053" s="379" customFormat="1" customHeight="1" spans="6:7">
      <c r="F15053" s="385"/>
      <c r="G15053" s="232"/>
    </row>
    <row r="15054" s="379" customFormat="1" customHeight="1" spans="6:7">
      <c r="F15054" s="385"/>
      <c r="G15054" s="232"/>
    </row>
    <row r="15055" s="379" customFormat="1" customHeight="1" spans="6:7">
      <c r="F15055" s="385"/>
      <c r="G15055" s="232"/>
    </row>
    <row r="15056" s="379" customFormat="1" customHeight="1" spans="6:7">
      <c r="F15056" s="385"/>
      <c r="G15056" s="232"/>
    </row>
    <row r="15057" s="379" customFormat="1" customHeight="1" spans="6:7">
      <c r="F15057" s="385"/>
      <c r="G15057" s="232"/>
    </row>
    <row r="15058" s="379" customFormat="1" customHeight="1" spans="6:7">
      <c r="F15058" s="385"/>
      <c r="G15058" s="232"/>
    </row>
    <row r="15059" s="379" customFormat="1" customHeight="1" spans="6:7">
      <c r="F15059" s="385"/>
      <c r="G15059" s="232"/>
    </row>
    <row r="15060" s="379" customFormat="1" customHeight="1" spans="6:7">
      <c r="F15060" s="385"/>
      <c r="G15060" s="232"/>
    </row>
    <row r="15061" s="379" customFormat="1" customHeight="1" spans="6:7">
      <c r="F15061" s="385"/>
      <c r="G15061" s="232"/>
    </row>
    <row r="15062" s="379" customFormat="1" customHeight="1" spans="6:7">
      <c r="F15062" s="385"/>
      <c r="G15062" s="232"/>
    </row>
    <row r="15063" s="379" customFormat="1" customHeight="1" spans="6:7">
      <c r="F15063" s="385"/>
      <c r="G15063" s="232"/>
    </row>
    <row r="15064" s="379" customFormat="1" customHeight="1" spans="6:7">
      <c r="F15064" s="385"/>
      <c r="G15064" s="232"/>
    </row>
    <row r="15065" s="379" customFormat="1" customHeight="1" spans="6:7">
      <c r="F15065" s="385"/>
      <c r="G15065" s="232"/>
    </row>
    <row r="15066" s="379" customFormat="1" customHeight="1" spans="6:7">
      <c r="F15066" s="385"/>
      <c r="G15066" s="232"/>
    </row>
    <row r="15067" s="379" customFormat="1" customHeight="1" spans="6:7">
      <c r="F15067" s="385"/>
      <c r="G15067" s="232"/>
    </row>
    <row r="15068" s="379" customFormat="1" customHeight="1" spans="6:7">
      <c r="F15068" s="385"/>
      <c r="G15068" s="232"/>
    </row>
    <row r="15069" s="379" customFormat="1" customHeight="1" spans="6:7">
      <c r="F15069" s="385"/>
      <c r="G15069" s="232"/>
    </row>
    <row r="15070" s="379" customFormat="1" customHeight="1" spans="6:7">
      <c r="F15070" s="385"/>
      <c r="G15070" s="232"/>
    </row>
    <row r="15071" s="379" customFormat="1" customHeight="1" spans="6:7">
      <c r="F15071" s="385"/>
      <c r="G15071" s="232"/>
    </row>
    <row r="15072" s="379" customFormat="1" customHeight="1" spans="6:7">
      <c r="F15072" s="385"/>
      <c r="G15072" s="232"/>
    </row>
    <row r="15073" s="379" customFormat="1" customHeight="1" spans="6:7">
      <c r="F15073" s="385"/>
      <c r="G15073" s="232"/>
    </row>
    <row r="15074" s="379" customFormat="1" customHeight="1" spans="6:7">
      <c r="F15074" s="385"/>
      <c r="G15074" s="232"/>
    </row>
    <row r="15075" s="379" customFormat="1" customHeight="1" spans="6:7">
      <c r="F15075" s="385"/>
      <c r="G15075" s="232"/>
    </row>
    <row r="15076" s="379" customFormat="1" customHeight="1" spans="6:7">
      <c r="F15076" s="385"/>
      <c r="G15076" s="232"/>
    </row>
    <row r="15077" s="379" customFormat="1" customHeight="1" spans="6:7">
      <c r="F15077" s="385"/>
      <c r="G15077" s="232"/>
    </row>
    <row r="15078" s="379" customFormat="1" customHeight="1" spans="6:7">
      <c r="F15078" s="385"/>
      <c r="G15078" s="232"/>
    </row>
    <row r="15079" s="379" customFormat="1" customHeight="1" spans="6:7">
      <c r="F15079" s="385"/>
      <c r="G15079" s="232"/>
    </row>
    <row r="15080" s="379" customFormat="1" customHeight="1" spans="6:7">
      <c r="F15080" s="385"/>
      <c r="G15080" s="232"/>
    </row>
    <row r="15081" s="379" customFormat="1" customHeight="1" spans="6:7">
      <c r="F15081" s="385"/>
      <c r="G15081" s="232"/>
    </row>
    <row r="15082" s="379" customFormat="1" customHeight="1" spans="6:7">
      <c r="F15082" s="385"/>
      <c r="G15082" s="232"/>
    </row>
    <row r="15083" s="379" customFormat="1" customHeight="1" spans="6:7">
      <c r="F15083" s="385"/>
      <c r="G15083" s="232"/>
    </row>
    <row r="15084" s="379" customFormat="1" customHeight="1" spans="6:7">
      <c r="F15084" s="385"/>
      <c r="G15084" s="232"/>
    </row>
    <row r="15085" s="379" customFormat="1" customHeight="1" spans="6:7">
      <c r="F15085" s="385"/>
      <c r="G15085" s="232"/>
    </row>
    <row r="15086" s="379" customFormat="1" customHeight="1" spans="6:7">
      <c r="F15086" s="385"/>
      <c r="G15086" s="232"/>
    </row>
    <row r="15087" s="379" customFormat="1" customHeight="1" spans="6:7">
      <c r="F15087" s="385"/>
      <c r="G15087" s="232"/>
    </row>
    <row r="15088" s="379" customFormat="1" customHeight="1" spans="6:7">
      <c r="F15088" s="385"/>
      <c r="G15088" s="232"/>
    </row>
    <row r="15089" s="379" customFormat="1" customHeight="1" spans="6:7">
      <c r="F15089" s="385"/>
      <c r="G15089" s="232"/>
    </row>
    <row r="15090" s="379" customFormat="1" customHeight="1" spans="6:7">
      <c r="F15090" s="385"/>
      <c r="G15090" s="232"/>
    </row>
    <row r="15091" s="379" customFormat="1" customHeight="1" spans="6:7">
      <c r="F15091" s="385"/>
      <c r="G15091" s="232"/>
    </row>
    <row r="15092" s="379" customFormat="1" customHeight="1" spans="6:7">
      <c r="F15092" s="385"/>
      <c r="G15092" s="232"/>
    </row>
    <row r="15093" s="379" customFormat="1" customHeight="1" spans="6:7">
      <c r="F15093" s="385"/>
      <c r="G15093" s="232"/>
    </row>
    <row r="15094" s="379" customFormat="1" customHeight="1" spans="6:7">
      <c r="F15094" s="385"/>
      <c r="G15094" s="232"/>
    </row>
    <row r="15095" s="379" customFormat="1" customHeight="1" spans="6:7">
      <c r="F15095" s="385"/>
      <c r="G15095" s="232"/>
    </row>
    <row r="15096" s="379" customFormat="1" customHeight="1" spans="6:7">
      <c r="F15096" s="385"/>
      <c r="G15096" s="232"/>
    </row>
    <row r="15097" s="379" customFormat="1" customHeight="1" spans="6:7">
      <c r="F15097" s="385"/>
      <c r="G15097" s="232"/>
    </row>
    <row r="15098" s="379" customFormat="1" customHeight="1" spans="6:7">
      <c r="F15098" s="385"/>
      <c r="G15098" s="232"/>
    </row>
    <row r="15099" s="379" customFormat="1" customHeight="1" spans="6:7">
      <c r="F15099" s="385"/>
      <c r="G15099" s="232"/>
    </row>
    <row r="15100" s="379" customFormat="1" customHeight="1" spans="6:7">
      <c r="F15100" s="385"/>
      <c r="G15100" s="232"/>
    </row>
    <row r="15101" s="379" customFormat="1" customHeight="1" spans="6:7">
      <c r="F15101" s="385"/>
      <c r="G15101" s="232"/>
    </row>
    <row r="15102" s="379" customFormat="1" customHeight="1" spans="6:7">
      <c r="F15102" s="385"/>
      <c r="G15102" s="232"/>
    </row>
    <row r="15103" s="379" customFormat="1" customHeight="1" spans="6:7">
      <c r="F15103" s="385"/>
      <c r="G15103" s="232"/>
    </row>
    <row r="15104" s="379" customFormat="1" customHeight="1" spans="6:7">
      <c r="F15104" s="385"/>
      <c r="G15104" s="232"/>
    </row>
    <row r="15105" s="379" customFormat="1" customHeight="1" spans="6:7">
      <c r="F15105" s="385"/>
      <c r="G15105" s="232"/>
    </row>
    <row r="15106" s="379" customFormat="1" customHeight="1" spans="6:7">
      <c r="F15106" s="385"/>
      <c r="G15106" s="232"/>
    </row>
    <row r="15107" s="379" customFormat="1" customHeight="1" spans="6:7">
      <c r="F15107" s="385"/>
      <c r="G15107" s="232"/>
    </row>
    <row r="15108" s="379" customFormat="1" customHeight="1" spans="6:7">
      <c r="F15108" s="385"/>
      <c r="G15108" s="232"/>
    </row>
    <row r="15109" s="379" customFormat="1" customHeight="1" spans="6:7">
      <c r="F15109" s="385"/>
      <c r="G15109" s="232"/>
    </row>
    <row r="15110" s="379" customFormat="1" customHeight="1" spans="6:7">
      <c r="F15110" s="385"/>
      <c r="G15110" s="232"/>
    </row>
    <row r="15111" s="379" customFormat="1" customHeight="1" spans="6:7">
      <c r="F15111" s="385"/>
      <c r="G15111" s="232"/>
    </row>
    <row r="15112" s="379" customFormat="1" customHeight="1" spans="6:7">
      <c r="F15112" s="385"/>
      <c r="G15112" s="232"/>
    </row>
    <row r="15113" s="379" customFormat="1" customHeight="1" spans="6:7">
      <c r="F15113" s="385"/>
      <c r="G15113" s="232"/>
    </row>
    <row r="15114" s="379" customFormat="1" customHeight="1" spans="6:7">
      <c r="F15114" s="385"/>
      <c r="G15114" s="232"/>
    </row>
    <row r="15115" s="379" customFormat="1" customHeight="1" spans="6:7">
      <c r="F15115" s="385"/>
      <c r="G15115" s="232"/>
    </row>
    <row r="15116" s="379" customFormat="1" customHeight="1" spans="6:7">
      <c r="F15116" s="385"/>
      <c r="G15116" s="232"/>
    </row>
    <row r="15117" s="379" customFormat="1" customHeight="1" spans="6:7">
      <c r="F15117" s="385"/>
      <c r="G15117" s="232"/>
    </row>
    <row r="15118" s="379" customFormat="1" customHeight="1" spans="6:7">
      <c r="F15118" s="385"/>
      <c r="G15118" s="232"/>
    </row>
    <row r="15119" s="379" customFormat="1" customHeight="1" spans="6:7">
      <c r="F15119" s="385"/>
      <c r="G15119" s="232"/>
    </row>
    <row r="15120" s="379" customFormat="1" customHeight="1" spans="6:7">
      <c r="F15120" s="385"/>
      <c r="G15120" s="232"/>
    </row>
    <row r="15121" s="379" customFormat="1" customHeight="1" spans="6:7">
      <c r="F15121" s="385"/>
      <c r="G15121" s="232"/>
    </row>
    <row r="15122" s="379" customFormat="1" customHeight="1" spans="6:7">
      <c r="F15122" s="385"/>
      <c r="G15122" s="232"/>
    </row>
    <row r="15123" s="379" customFormat="1" customHeight="1" spans="6:7">
      <c r="F15123" s="385"/>
      <c r="G15123" s="232"/>
    </row>
    <row r="15124" s="379" customFormat="1" customHeight="1" spans="6:7">
      <c r="F15124" s="385"/>
      <c r="G15124" s="232"/>
    </row>
    <row r="15125" s="379" customFormat="1" customHeight="1" spans="6:7">
      <c r="F15125" s="385"/>
      <c r="G15125" s="232"/>
    </row>
    <row r="15126" s="379" customFormat="1" customHeight="1" spans="6:7">
      <c r="F15126" s="385"/>
      <c r="G15126" s="232"/>
    </row>
    <row r="15127" s="379" customFormat="1" customHeight="1" spans="6:7">
      <c r="F15127" s="385"/>
      <c r="G15127" s="232"/>
    </row>
    <row r="15128" s="379" customFormat="1" customHeight="1" spans="6:7">
      <c r="F15128" s="385"/>
      <c r="G15128" s="232"/>
    </row>
    <row r="15129" s="379" customFormat="1" customHeight="1" spans="6:7">
      <c r="F15129" s="385"/>
      <c r="G15129" s="232"/>
    </row>
    <row r="15130" s="379" customFormat="1" customHeight="1" spans="6:7">
      <c r="F15130" s="385"/>
      <c r="G15130" s="232"/>
    </row>
    <row r="15131" s="379" customFormat="1" customHeight="1" spans="6:7">
      <c r="F15131" s="385"/>
      <c r="G15131" s="232"/>
    </row>
    <row r="15132" s="379" customFormat="1" customHeight="1" spans="6:7">
      <c r="F15132" s="385"/>
      <c r="G15132" s="232"/>
    </row>
    <row r="15133" s="379" customFormat="1" customHeight="1" spans="6:7">
      <c r="F15133" s="385"/>
      <c r="G15133" s="232"/>
    </row>
    <row r="15134" s="379" customFormat="1" customHeight="1" spans="6:7">
      <c r="F15134" s="385"/>
      <c r="G15134" s="232"/>
    </row>
    <row r="15135" s="379" customFormat="1" customHeight="1" spans="6:7">
      <c r="F15135" s="385"/>
      <c r="G15135" s="232"/>
    </row>
    <row r="15136" s="379" customFormat="1" customHeight="1" spans="6:7">
      <c r="F15136" s="385"/>
      <c r="G15136" s="232"/>
    </row>
    <row r="15137" s="379" customFormat="1" customHeight="1" spans="6:7">
      <c r="F15137" s="385"/>
      <c r="G15137" s="232"/>
    </row>
    <row r="15138" s="379" customFormat="1" customHeight="1" spans="6:7">
      <c r="F15138" s="385"/>
      <c r="G15138" s="232"/>
    </row>
    <row r="15139" s="379" customFormat="1" customHeight="1" spans="6:7">
      <c r="F15139" s="385"/>
      <c r="G15139" s="232"/>
    </row>
    <row r="15140" s="379" customFormat="1" customHeight="1" spans="6:7">
      <c r="F15140" s="385"/>
      <c r="G15140" s="232"/>
    </row>
    <row r="15141" s="379" customFormat="1" customHeight="1" spans="6:7">
      <c r="F15141" s="385"/>
      <c r="G15141" s="232"/>
    </row>
    <row r="15142" s="379" customFormat="1" customHeight="1" spans="6:7">
      <c r="F15142" s="385"/>
      <c r="G15142" s="232"/>
    </row>
    <row r="15143" s="379" customFormat="1" customHeight="1" spans="6:7">
      <c r="F15143" s="385"/>
      <c r="G15143" s="232"/>
    </row>
    <row r="15144" s="379" customFormat="1" customHeight="1" spans="6:7">
      <c r="F15144" s="385"/>
      <c r="G15144" s="232"/>
    </row>
    <row r="15145" s="379" customFormat="1" customHeight="1" spans="6:7">
      <c r="F15145" s="385"/>
      <c r="G15145" s="232"/>
    </row>
    <row r="15146" s="379" customFormat="1" customHeight="1" spans="6:7">
      <c r="F15146" s="385"/>
      <c r="G15146" s="232"/>
    </row>
    <row r="15147" s="379" customFormat="1" customHeight="1" spans="6:7">
      <c r="F15147" s="385"/>
      <c r="G15147" s="232"/>
    </row>
    <row r="15148" s="379" customFormat="1" customHeight="1" spans="6:7">
      <c r="F15148" s="385"/>
      <c r="G15148" s="232"/>
    </row>
    <row r="15149" s="379" customFormat="1" customHeight="1" spans="6:7">
      <c r="F15149" s="385"/>
      <c r="G15149" s="232"/>
    </row>
    <row r="15150" s="379" customFormat="1" customHeight="1" spans="6:7">
      <c r="F15150" s="385"/>
      <c r="G15150" s="232"/>
    </row>
    <row r="15151" s="379" customFormat="1" customHeight="1" spans="6:7">
      <c r="F15151" s="385"/>
      <c r="G15151" s="232"/>
    </row>
    <row r="15152" s="379" customFormat="1" customHeight="1" spans="6:7">
      <c r="F15152" s="385"/>
      <c r="G15152" s="232"/>
    </row>
    <row r="15153" s="379" customFormat="1" customHeight="1" spans="6:7">
      <c r="F15153" s="385"/>
      <c r="G15153" s="232"/>
    </row>
    <row r="15154" s="379" customFormat="1" customHeight="1" spans="6:7">
      <c r="F15154" s="385"/>
      <c r="G15154" s="232"/>
    </row>
    <row r="15155" s="379" customFormat="1" customHeight="1" spans="6:7">
      <c r="F15155" s="385"/>
      <c r="G15155" s="232"/>
    </row>
    <row r="15156" s="379" customFormat="1" customHeight="1" spans="6:7">
      <c r="F15156" s="385"/>
      <c r="G15156" s="232"/>
    </row>
    <row r="15157" s="379" customFormat="1" customHeight="1" spans="6:7">
      <c r="F15157" s="385"/>
      <c r="G15157" s="232"/>
    </row>
    <row r="15158" s="379" customFormat="1" customHeight="1" spans="6:7">
      <c r="F15158" s="385"/>
      <c r="G15158" s="232"/>
    </row>
    <row r="15159" s="379" customFormat="1" customHeight="1" spans="6:7">
      <c r="F15159" s="385"/>
      <c r="G15159" s="232"/>
    </row>
    <row r="15160" s="379" customFormat="1" customHeight="1" spans="6:7">
      <c r="F15160" s="385"/>
      <c r="G15160" s="232"/>
    </row>
    <row r="15161" s="379" customFormat="1" customHeight="1" spans="6:7">
      <c r="F15161" s="385"/>
      <c r="G15161" s="232"/>
    </row>
    <row r="15162" s="379" customFormat="1" customHeight="1" spans="6:7">
      <c r="F15162" s="385"/>
      <c r="G15162" s="232"/>
    </row>
    <row r="15163" s="379" customFormat="1" customHeight="1" spans="6:7">
      <c r="F15163" s="385"/>
      <c r="G15163" s="232"/>
    </row>
    <row r="15164" s="379" customFormat="1" customHeight="1" spans="6:7">
      <c r="F15164" s="385"/>
      <c r="G15164" s="232"/>
    </row>
    <row r="15165" s="379" customFormat="1" customHeight="1" spans="6:7">
      <c r="F15165" s="385"/>
      <c r="G15165" s="232"/>
    </row>
    <row r="15166" s="379" customFormat="1" customHeight="1" spans="6:7">
      <c r="F15166" s="385"/>
      <c r="G15166" s="232"/>
    </row>
    <row r="15167" s="379" customFormat="1" customHeight="1" spans="6:7">
      <c r="F15167" s="385"/>
      <c r="G15167" s="232"/>
    </row>
    <row r="15168" s="379" customFormat="1" customHeight="1" spans="6:7">
      <c r="F15168" s="385"/>
      <c r="G15168" s="232"/>
    </row>
    <row r="15169" s="379" customFormat="1" customHeight="1" spans="6:7">
      <c r="F15169" s="385"/>
      <c r="G15169" s="232"/>
    </row>
    <row r="15170" s="379" customFormat="1" customHeight="1" spans="6:7">
      <c r="F15170" s="385"/>
      <c r="G15170" s="232"/>
    </row>
    <row r="15171" s="379" customFormat="1" customHeight="1" spans="6:7">
      <c r="F15171" s="385"/>
      <c r="G15171" s="232"/>
    </row>
    <row r="15172" s="379" customFormat="1" customHeight="1" spans="6:7">
      <c r="F15172" s="385"/>
      <c r="G15172" s="232"/>
    </row>
    <row r="15173" s="379" customFormat="1" customHeight="1" spans="6:7">
      <c r="F15173" s="385"/>
      <c r="G15173" s="232"/>
    </row>
    <row r="15174" s="379" customFormat="1" customHeight="1" spans="6:7">
      <c r="F15174" s="385"/>
      <c r="G15174" s="232"/>
    </row>
    <row r="15175" s="379" customFormat="1" customHeight="1" spans="6:7">
      <c r="F15175" s="385"/>
      <c r="G15175" s="232"/>
    </row>
    <row r="15176" s="379" customFormat="1" customHeight="1" spans="6:7">
      <c r="F15176" s="385"/>
      <c r="G15176" s="232"/>
    </row>
    <row r="15177" s="379" customFormat="1" customHeight="1" spans="6:7">
      <c r="F15177" s="385"/>
      <c r="G15177" s="232"/>
    </row>
    <row r="15178" s="379" customFormat="1" customHeight="1" spans="6:7">
      <c r="F15178" s="385"/>
      <c r="G15178" s="232"/>
    </row>
    <row r="15179" s="379" customFormat="1" customHeight="1" spans="6:7">
      <c r="F15179" s="385"/>
      <c r="G15179" s="232"/>
    </row>
    <row r="15180" s="379" customFormat="1" customHeight="1" spans="6:7">
      <c r="F15180" s="385"/>
      <c r="G15180" s="232"/>
    </row>
    <row r="15181" s="379" customFormat="1" customHeight="1" spans="6:7">
      <c r="F15181" s="385"/>
      <c r="G15181" s="232"/>
    </row>
    <row r="15182" s="379" customFormat="1" customHeight="1" spans="6:7">
      <c r="F15182" s="385"/>
      <c r="G15182" s="232"/>
    </row>
    <row r="15183" s="379" customFormat="1" customHeight="1" spans="6:7">
      <c r="F15183" s="385"/>
      <c r="G15183" s="232"/>
    </row>
    <row r="15184" s="379" customFormat="1" customHeight="1" spans="6:7">
      <c r="F15184" s="385"/>
      <c r="G15184" s="232"/>
    </row>
    <row r="15185" s="379" customFormat="1" customHeight="1" spans="6:7">
      <c r="F15185" s="385"/>
      <c r="G15185" s="232"/>
    </row>
    <row r="15186" s="379" customFormat="1" customHeight="1" spans="6:7">
      <c r="F15186" s="385"/>
      <c r="G15186" s="232"/>
    </row>
    <row r="15187" s="379" customFormat="1" customHeight="1" spans="6:7">
      <c r="F15187" s="385"/>
      <c r="G15187" s="232"/>
    </row>
    <row r="15188" s="379" customFormat="1" customHeight="1" spans="6:7">
      <c r="F15188" s="385"/>
      <c r="G15188" s="232"/>
    </row>
    <row r="15189" s="379" customFormat="1" customHeight="1" spans="6:7">
      <c r="F15189" s="385"/>
      <c r="G15189" s="232"/>
    </row>
    <row r="15190" s="379" customFormat="1" customHeight="1" spans="6:7">
      <c r="F15190" s="385"/>
      <c r="G15190" s="232"/>
    </row>
    <row r="15191" s="379" customFormat="1" customHeight="1" spans="6:7">
      <c r="F15191" s="385"/>
      <c r="G15191" s="232"/>
    </row>
    <row r="15192" s="379" customFormat="1" customHeight="1" spans="6:7">
      <c r="F15192" s="385"/>
      <c r="G15192" s="232"/>
    </row>
    <row r="15193" s="379" customFormat="1" customHeight="1" spans="6:7">
      <c r="F15193" s="385"/>
      <c r="G15193" s="232"/>
    </row>
    <row r="15194" s="379" customFormat="1" customHeight="1" spans="6:7">
      <c r="F15194" s="385"/>
      <c r="G15194" s="232"/>
    </row>
    <row r="15195" s="379" customFormat="1" customHeight="1" spans="6:7">
      <c r="F15195" s="385"/>
      <c r="G15195" s="232"/>
    </row>
    <row r="15196" s="379" customFormat="1" customHeight="1" spans="6:7">
      <c r="F15196" s="385"/>
      <c r="G15196" s="232"/>
    </row>
    <row r="15197" s="379" customFormat="1" customHeight="1" spans="6:7">
      <c r="F15197" s="385"/>
      <c r="G15197" s="232"/>
    </row>
    <row r="15198" s="379" customFormat="1" customHeight="1" spans="6:7">
      <c r="F15198" s="385"/>
      <c r="G15198" s="232"/>
    </row>
    <row r="15199" s="379" customFormat="1" customHeight="1" spans="6:7">
      <c r="F15199" s="385"/>
      <c r="G15199" s="232"/>
    </row>
    <row r="15200" s="379" customFormat="1" customHeight="1" spans="6:7">
      <c r="F15200" s="385"/>
      <c r="G15200" s="232"/>
    </row>
    <row r="15201" s="379" customFormat="1" customHeight="1" spans="6:7">
      <c r="F15201" s="385"/>
      <c r="G15201" s="232"/>
    </row>
    <row r="15202" s="379" customFormat="1" customHeight="1" spans="6:7">
      <c r="F15202" s="385"/>
      <c r="G15202" s="232"/>
    </row>
    <row r="15203" s="379" customFormat="1" customHeight="1" spans="6:7">
      <c r="F15203" s="385"/>
      <c r="G15203" s="232"/>
    </row>
    <row r="15204" s="379" customFormat="1" customHeight="1" spans="6:7">
      <c r="F15204" s="385"/>
      <c r="G15204" s="232"/>
    </row>
    <row r="15205" s="379" customFormat="1" customHeight="1" spans="6:7">
      <c r="F15205" s="385"/>
      <c r="G15205" s="232"/>
    </row>
    <row r="15206" s="379" customFormat="1" customHeight="1" spans="6:7">
      <c r="F15206" s="385"/>
      <c r="G15206" s="232"/>
    </row>
    <row r="15207" s="379" customFormat="1" customHeight="1" spans="6:7">
      <c r="F15207" s="385"/>
      <c r="G15207" s="232"/>
    </row>
    <row r="15208" s="379" customFormat="1" customHeight="1" spans="6:7">
      <c r="F15208" s="385"/>
      <c r="G15208" s="232"/>
    </row>
    <row r="15209" s="379" customFormat="1" customHeight="1" spans="6:7">
      <c r="F15209" s="385"/>
      <c r="G15209" s="232"/>
    </row>
    <row r="15210" s="379" customFormat="1" customHeight="1" spans="6:7">
      <c r="F15210" s="385"/>
      <c r="G15210" s="232"/>
    </row>
    <row r="15211" s="379" customFormat="1" customHeight="1" spans="6:7">
      <c r="F15211" s="385"/>
      <c r="G15211" s="232"/>
    </row>
    <row r="15212" s="379" customFormat="1" customHeight="1" spans="6:7">
      <c r="F15212" s="385"/>
      <c r="G15212" s="232"/>
    </row>
    <row r="15213" s="379" customFormat="1" customHeight="1" spans="6:7">
      <c r="F15213" s="385"/>
      <c r="G15213" s="232"/>
    </row>
    <row r="15214" s="379" customFormat="1" customHeight="1" spans="6:7">
      <c r="F15214" s="385"/>
      <c r="G15214" s="232"/>
    </row>
    <row r="15215" s="379" customFormat="1" customHeight="1" spans="6:7">
      <c r="F15215" s="385"/>
      <c r="G15215" s="232"/>
    </row>
    <row r="15216" s="379" customFormat="1" customHeight="1" spans="6:7">
      <c r="F15216" s="385"/>
      <c r="G15216" s="232"/>
    </row>
    <row r="15217" s="379" customFormat="1" customHeight="1" spans="6:7">
      <c r="F15217" s="385"/>
      <c r="G15217" s="232"/>
    </row>
    <row r="15218" s="379" customFormat="1" customHeight="1" spans="6:7">
      <c r="F15218" s="385"/>
      <c r="G15218" s="232"/>
    </row>
    <row r="15219" s="379" customFormat="1" customHeight="1" spans="6:7">
      <c r="F15219" s="385"/>
      <c r="G15219" s="232"/>
    </row>
    <row r="15220" s="379" customFormat="1" customHeight="1" spans="6:7">
      <c r="F15220" s="385"/>
      <c r="G15220" s="232"/>
    </row>
    <row r="15221" s="379" customFormat="1" customHeight="1" spans="6:7">
      <c r="F15221" s="385"/>
      <c r="G15221" s="232"/>
    </row>
    <row r="15222" s="379" customFormat="1" customHeight="1" spans="6:7">
      <c r="F15222" s="385"/>
      <c r="G15222" s="232"/>
    </row>
    <row r="15223" s="379" customFormat="1" customHeight="1" spans="6:7">
      <c r="F15223" s="385"/>
      <c r="G15223" s="232"/>
    </row>
    <row r="15224" s="379" customFormat="1" customHeight="1" spans="6:7">
      <c r="F15224" s="385"/>
      <c r="G15224" s="232"/>
    </row>
    <row r="15225" s="379" customFormat="1" customHeight="1" spans="6:7">
      <c r="F15225" s="385"/>
      <c r="G15225" s="232"/>
    </row>
    <row r="15226" s="379" customFormat="1" customHeight="1" spans="6:7">
      <c r="F15226" s="385"/>
      <c r="G15226" s="232"/>
    </row>
    <row r="15227" s="379" customFormat="1" customHeight="1" spans="6:7">
      <c r="F15227" s="385"/>
      <c r="G15227" s="232"/>
    </row>
    <row r="15228" s="379" customFormat="1" customHeight="1" spans="6:7">
      <c r="F15228" s="385"/>
      <c r="G15228" s="232"/>
    </row>
    <row r="15229" s="379" customFormat="1" customHeight="1" spans="6:7">
      <c r="F15229" s="385"/>
      <c r="G15229" s="232"/>
    </row>
    <row r="15230" s="379" customFormat="1" customHeight="1" spans="6:7">
      <c r="F15230" s="385"/>
      <c r="G15230" s="232"/>
    </row>
    <row r="15231" s="379" customFormat="1" customHeight="1" spans="6:7">
      <c r="F15231" s="385"/>
      <c r="G15231" s="232"/>
    </row>
    <row r="15232" s="379" customFormat="1" customHeight="1" spans="6:7">
      <c r="F15232" s="385"/>
      <c r="G15232" s="232"/>
    </row>
    <row r="15233" s="379" customFormat="1" customHeight="1" spans="6:7">
      <c r="F15233" s="385"/>
      <c r="G15233" s="232"/>
    </row>
    <row r="15234" s="379" customFormat="1" customHeight="1" spans="6:7">
      <c r="F15234" s="385"/>
      <c r="G15234" s="232"/>
    </row>
    <row r="15235" s="379" customFormat="1" customHeight="1" spans="6:7">
      <c r="F15235" s="385"/>
      <c r="G15235" s="232"/>
    </row>
    <row r="15236" s="379" customFormat="1" customHeight="1" spans="6:7">
      <c r="F15236" s="385"/>
      <c r="G15236" s="232"/>
    </row>
    <row r="15237" s="379" customFormat="1" customHeight="1" spans="6:7">
      <c r="F15237" s="385"/>
      <c r="G15237" s="232"/>
    </row>
    <row r="15238" s="379" customFormat="1" customHeight="1" spans="6:7">
      <c r="F15238" s="385"/>
      <c r="G15238" s="232"/>
    </row>
    <row r="15239" s="379" customFormat="1" customHeight="1" spans="6:7">
      <c r="F15239" s="385"/>
      <c r="G15239" s="232"/>
    </row>
    <row r="15240" s="379" customFormat="1" customHeight="1" spans="6:7">
      <c r="F15240" s="385"/>
      <c r="G15240" s="232"/>
    </row>
    <row r="15241" s="379" customFormat="1" customHeight="1" spans="6:7">
      <c r="F15241" s="385"/>
      <c r="G15241" s="232"/>
    </row>
    <row r="15242" s="379" customFormat="1" customHeight="1" spans="6:7">
      <c r="F15242" s="385"/>
      <c r="G15242" s="232"/>
    </row>
    <row r="15243" s="379" customFormat="1" customHeight="1" spans="6:7">
      <c r="F15243" s="385"/>
      <c r="G15243" s="232"/>
    </row>
    <row r="15244" s="379" customFormat="1" customHeight="1" spans="6:7">
      <c r="F15244" s="385"/>
      <c r="G15244" s="232"/>
    </row>
    <row r="15245" s="379" customFormat="1" customHeight="1" spans="6:7">
      <c r="F15245" s="385"/>
      <c r="G15245" s="232"/>
    </row>
    <row r="15246" s="379" customFormat="1" customHeight="1" spans="6:7">
      <c r="F15246" s="385"/>
      <c r="G15246" s="232"/>
    </row>
    <row r="15247" s="379" customFormat="1" customHeight="1" spans="6:7">
      <c r="F15247" s="385"/>
      <c r="G15247" s="232"/>
    </row>
    <row r="15248" s="379" customFormat="1" customHeight="1" spans="6:7">
      <c r="F15248" s="385"/>
      <c r="G15248" s="232"/>
    </row>
    <row r="15249" s="379" customFormat="1" customHeight="1" spans="6:7">
      <c r="F15249" s="385"/>
      <c r="G15249" s="232"/>
    </row>
    <row r="15250" s="379" customFormat="1" customHeight="1" spans="6:7">
      <c r="F15250" s="385"/>
      <c r="G15250" s="232"/>
    </row>
    <row r="15251" s="379" customFormat="1" customHeight="1" spans="6:7">
      <c r="F15251" s="385"/>
      <c r="G15251" s="232"/>
    </row>
    <row r="15252" s="379" customFormat="1" customHeight="1" spans="6:7">
      <c r="F15252" s="385"/>
      <c r="G15252" s="232"/>
    </row>
    <row r="15253" s="379" customFormat="1" customHeight="1" spans="6:7">
      <c r="F15253" s="385"/>
      <c r="G15253" s="232"/>
    </row>
    <row r="15254" s="379" customFormat="1" customHeight="1" spans="6:7">
      <c r="F15254" s="385"/>
      <c r="G15254" s="232"/>
    </row>
    <row r="15255" s="379" customFormat="1" customHeight="1" spans="6:7">
      <c r="F15255" s="385"/>
      <c r="G15255" s="232"/>
    </row>
    <row r="15256" s="379" customFormat="1" customHeight="1" spans="6:7">
      <c r="F15256" s="385"/>
      <c r="G15256" s="232"/>
    </row>
    <row r="15257" s="379" customFormat="1" customHeight="1" spans="6:7">
      <c r="F15257" s="385"/>
      <c r="G15257" s="232"/>
    </row>
    <row r="15258" s="379" customFormat="1" customHeight="1" spans="6:7">
      <c r="F15258" s="385"/>
      <c r="G15258" s="232"/>
    </row>
    <row r="15259" s="379" customFormat="1" customHeight="1" spans="6:7">
      <c r="F15259" s="385"/>
      <c r="G15259" s="232"/>
    </row>
    <row r="15260" s="379" customFormat="1" customHeight="1" spans="6:7">
      <c r="F15260" s="385"/>
      <c r="G15260" s="232"/>
    </row>
    <row r="15261" s="379" customFormat="1" customHeight="1" spans="6:7">
      <c r="F15261" s="385"/>
      <c r="G15261" s="232"/>
    </row>
    <row r="15262" s="379" customFormat="1" customHeight="1" spans="6:7">
      <c r="F15262" s="385"/>
      <c r="G15262" s="232"/>
    </row>
    <row r="15263" s="379" customFormat="1" customHeight="1" spans="6:7">
      <c r="F15263" s="385"/>
      <c r="G15263" s="232"/>
    </row>
    <row r="15264" s="379" customFormat="1" customHeight="1" spans="6:7">
      <c r="F15264" s="385"/>
      <c r="G15264" s="232"/>
    </row>
    <row r="15265" s="379" customFormat="1" customHeight="1" spans="6:7">
      <c r="F15265" s="385"/>
      <c r="G15265" s="232"/>
    </row>
    <row r="15266" s="379" customFormat="1" customHeight="1" spans="6:7">
      <c r="F15266" s="385"/>
      <c r="G15266" s="232"/>
    </row>
    <row r="15267" s="379" customFormat="1" customHeight="1" spans="6:7">
      <c r="F15267" s="385"/>
      <c r="G15267" s="232"/>
    </row>
    <row r="15268" s="379" customFormat="1" customHeight="1" spans="6:7">
      <c r="F15268" s="385"/>
      <c r="G15268" s="232"/>
    </row>
    <row r="15269" s="379" customFormat="1" customHeight="1" spans="6:7">
      <c r="F15269" s="385"/>
      <c r="G15269" s="232"/>
    </row>
    <row r="15270" s="379" customFormat="1" customHeight="1" spans="6:7">
      <c r="F15270" s="385"/>
      <c r="G15270" s="232"/>
    </row>
    <row r="15271" s="379" customFormat="1" customHeight="1" spans="6:7">
      <c r="F15271" s="385"/>
      <c r="G15271" s="232"/>
    </row>
    <row r="15272" s="379" customFormat="1" customHeight="1" spans="6:7">
      <c r="F15272" s="385"/>
      <c r="G15272" s="232"/>
    </row>
    <row r="15273" s="379" customFormat="1" customHeight="1" spans="6:7">
      <c r="F15273" s="385"/>
      <c r="G15273" s="232"/>
    </row>
    <row r="15274" s="379" customFormat="1" customHeight="1" spans="6:7">
      <c r="F15274" s="385"/>
      <c r="G15274" s="232"/>
    </row>
    <row r="15275" s="379" customFormat="1" customHeight="1" spans="6:7">
      <c r="F15275" s="385"/>
      <c r="G15275" s="232"/>
    </row>
    <row r="15276" s="379" customFormat="1" customHeight="1" spans="6:7">
      <c r="F15276" s="385"/>
      <c r="G15276" s="232"/>
    </row>
    <row r="15277" s="379" customFormat="1" customHeight="1" spans="6:7">
      <c r="F15277" s="385"/>
      <c r="G15277" s="232"/>
    </row>
    <row r="15278" s="379" customFormat="1" customHeight="1" spans="6:7">
      <c r="F15278" s="385"/>
      <c r="G15278" s="232"/>
    </row>
    <row r="15279" s="379" customFormat="1" customHeight="1" spans="6:7">
      <c r="F15279" s="385"/>
      <c r="G15279" s="232"/>
    </row>
    <row r="15280" s="379" customFormat="1" customHeight="1" spans="6:7">
      <c r="F15280" s="385"/>
      <c r="G15280" s="232"/>
    </row>
    <row r="15281" s="379" customFormat="1" customHeight="1" spans="6:7">
      <c r="F15281" s="385"/>
      <c r="G15281" s="232"/>
    </row>
    <row r="15282" s="379" customFormat="1" customHeight="1" spans="6:7">
      <c r="F15282" s="385"/>
      <c r="G15282" s="232"/>
    </row>
    <row r="15283" s="379" customFormat="1" customHeight="1" spans="6:7">
      <c r="F15283" s="385"/>
      <c r="G15283" s="232"/>
    </row>
    <row r="15284" s="379" customFormat="1" customHeight="1" spans="6:7">
      <c r="F15284" s="385"/>
      <c r="G15284" s="232"/>
    </row>
    <row r="15285" s="379" customFormat="1" customHeight="1" spans="6:7">
      <c r="F15285" s="385"/>
      <c r="G15285" s="232"/>
    </row>
    <row r="15286" s="379" customFormat="1" customHeight="1" spans="6:7">
      <c r="F15286" s="385"/>
      <c r="G15286" s="232"/>
    </row>
    <row r="15287" s="379" customFormat="1" customHeight="1" spans="6:7">
      <c r="F15287" s="385"/>
      <c r="G15287" s="232"/>
    </row>
    <row r="15288" s="379" customFormat="1" customHeight="1" spans="6:7">
      <c r="F15288" s="385"/>
      <c r="G15288" s="232"/>
    </row>
    <row r="15289" s="379" customFormat="1" customHeight="1" spans="6:7">
      <c r="F15289" s="385"/>
      <c r="G15289" s="232"/>
    </row>
    <row r="15290" s="379" customFormat="1" customHeight="1" spans="6:7">
      <c r="F15290" s="385"/>
      <c r="G15290" s="232"/>
    </row>
    <row r="15291" s="379" customFormat="1" customHeight="1" spans="6:7">
      <c r="F15291" s="385"/>
      <c r="G15291" s="232"/>
    </row>
    <row r="15292" s="379" customFormat="1" customHeight="1" spans="6:7">
      <c r="F15292" s="385"/>
      <c r="G15292" s="232"/>
    </row>
    <row r="15293" s="379" customFormat="1" customHeight="1" spans="6:7">
      <c r="F15293" s="385"/>
      <c r="G15293" s="232"/>
    </row>
    <row r="15294" s="379" customFormat="1" customHeight="1" spans="6:7">
      <c r="F15294" s="385"/>
      <c r="G15294" s="232"/>
    </row>
    <row r="15295" s="379" customFormat="1" customHeight="1" spans="6:7">
      <c r="F15295" s="385"/>
      <c r="G15295" s="232"/>
    </row>
    <row r="15296" s="379" customFormat="1" customHeight="1" spans="6:7">
      <c r="F15296" s="385"/>
      <c r="G15296" s="232"/>
    </row>
    <row r="15297" s="379" customFormat="1" customHeight="1" spans="6:7">
      <c r="F15297" s="385"/>
      <c r="G15297" s="232"/>
    </row>
    <row r="15298" s="379" customFormat="1" customHeight="1" spans="6:7">
      <c r="F15298" s="385"/>
      <c r="G15298" s="232"/>
    </row>
    <row r="15299" s="379" customFormat="1" customHeight="1" spans="6:7">
      <c r="F15299" s="385"/>
      <c r="G15299" s="232"/>
    </row>
    <row r="15300" s="379" customFormat="1" customHeight="1" spans="6:7">
      <c r="F15300" s="385"/>
      <c r="G15300" s="232"/>
    </row>
    <row r="15301" s="379" customFormat="1" customHeight="1" spans="6:7">
      <c r="F15301" s="385"/>
      <c r="G15301" s="232"/>
    </row>
    <row r="15302" s="379" customFormat="1" customHeight="1" spans="6:7">
      <c r="F15302" s="385"/>
      <c r="G15302" s="232"/>
    </row>
    <row r="15303" s="379" customFormat="1" customHeight="1" spans="6:7">
      <c r="F15303" s="385"/>
      <c r="G15303" s="232"/>
    </row>
    <row r="15304" s="379" customFormat="1" customHeight="1" spans="6:7">
      <c r="F15304" s="385"/>
      <c r="G15304" s="232"/>
    </row>
    <row r="15305" s="379" customFormat="1" customHeight="1" spans="6:7">
      <c r="F15305" s="385"/>
      <c r="G15305" s="232"/>
    </row>
    <row r="15306" s="379" customFormat="1" customHeight="1" spans="6:7">
      <c r="F15306" s="385"/>
      <c r="G15306" s="232"/>
    </row>
    <row r="15307" s="379" customFormat="1" customHeight="1" spans="6:7">
      <c r="F15307" s="385"/>
      <c r="G15307" s="232"/>
    </row>
    <row r="15308" s="379" customFormat="1" customHeight="1" spans="6:7">
      <c r="F15308" s="385"/>
      <c r="G15308" s="232"/>
    </row>
    <row r="15309" s="379" customFormat="1" customHeight="1" spans="6:7">
      <c r="F15309" s="385"/>
      <c r="G15309" s="232"/>
    </row>
    <row r="15310" s="379" customFormat="1" customHeight="1" spans="6:7">
      <c r="F15310" s="385"/>
      <c r="G15310" s="232"/>
    </row>
    <row r="15311" s="379" customFormat="1" customHeight="1" spans="6:7">
      <c r="F15311" s="385"/>
      <c r="G15311" s="232"/>
    </row>
    <row r="15312" s="379" customFormat="1" customHeight="1" spans="6:7">
      <c r="F15312" s="385"/>
      <c r="G15312" s="232"/>
    </row>
    <row r="15313" s="379" customFormat="1" customHeight="1" spans="6:7">
      <c r="F15313" s="385"/>
      <c r="G15313" s="232"/>
    </row>
    <row r="15314" s="379" customFormat="1" customHeight="1" spans="6:7">
      <c r="F15314" s="385"/>
      <c r="G15314" s="232"/>
    </row>
    <row r="15315" s="379" customFormat="1" customHeight="1" spans="6:7">
      <c r="F15315" s="385"/>
      <c r="G15315" s="232"/>
    </row>
    <row r="15316" s="379" customFormat="1" customHeight="1" spans="6:7">
      <c r="F15316" s="385"/>
      <c r="G15316" s="232"/>
    </row>
    <row r="15317" s="379" customFormat="1" customHeight="1" spans="6:7">
      <c r="F15317" s="385"/>
      <c r="G15317" s="232"/>
    </row>
    <row r="15318" s="379" customFormat="1" customHeight="1" spans="6:7">
      <c r="F15318" s="385"/>
      <c r="G15318" s="232"/>
    </row>
    <row r="15319" s="379" customFormat="1" customHeight="1" spans="6:7">
      <c r="F15319" s="385"/>
      <c r="G15319" s="232"/>
    </row>
    <row r="15320" s="379" customFormat="1" customHeight="1" spans="6:7">
      <c r="F15320" s="385"/>
      <c r="G15320" s="232"/>
    </row>
    <row r="15321" s="379" customFormat="1" customHeight="1" spans="6:7">
      <c r="F15321" s="385"/>
      <c r="G15321" s="232"/>
    </row>
    <row r="15322" s="379" customFormat="1" customHeight="1" spans="6:7">
      <c r="F15322" s="385"/>
      <c r="G15322" s="232"/>
    </row>
    <row r="15323" s="379" customFormat="1" customHeight="1" spans="6:7">
      <c r="F15323" s="385"/>
      <c r="G15323" s="232"/>
    </row>
    <row r="15324" s="379" customFormat="1" customHeight="1" spans="6:7">
      <c r="F15324" s="385"/>
      <c r="G15324" s="232"/>
    </row>
    <row r="15325" s="379" customFormat="1" customHeight="1" spans="6:7">
      <c r="F15325" s="385"/>
      <c r="G15325" s="232"/>
    </row>
    <row r="15326" s="379" customFormat="1" customHeight="1" spans="6:7">
      <c r="F15326" s="385"/>
      <c r="G15326" s="232"/>
    </row>
    <row r="15327" s="379" customFormat="1" customHeight="1" spans="6:7">
      <c r="F15327" s="385"/>
      <c r="G15327" s="232"/>
    </row>
    <row r="15328" s="379" customFormat="1" customHeight="1" spans="6:7">
      <c r="F15328" s="385"/>
      <c r="G15328" s="232"/>
    </row>
    <row r="15329" s="379" customFormat="1" customHeight="1" spans="6:7">
      <c r="F15329" s="385"/>
      <c r="G15329" s="232"/>
    </row>
    <row r="15330" s="379" customFormat="1" customHeight="1" spans="6:7">
      <c r="F15330" s="385"/>
      <c r="G15330" s="232"/>
    </row>
    <row r="15331" s="379" customFormat="1" customHeight="1" spans="6:7">
      <c r="F15331" s="385"/>
      <c r="G15331" s="232"/>
    </row>
    <row r="15332" s="379" customFormat="1" customHeight="1" spans="6:7">
      <c r="F15332" s="385"/>
      <c r="G15332" s="232"/>
    </row>
    <row r="15333" s="379" customFormat="1" customHeight="1" spans="6:7">
      <c r="F15333" s="385"/>
      <c r="G15333" s="232"/>
    </row>
    <row r="15334" s="379" customFormat="1" customHeight="1" spans="6:7">
      <c r="F15334" s="385"/>
      <c r="G15334" s="232"/>
    </row>
    <row r="15335" s="379" customFormat="1" customHeight="1" spans="6:7">
      <c r="F15335" s="385"/>
      <c r="G15335" s="232"/>
    </row>
    <row r="15336" s="379" customFormat="1" customHeight="1" spans="6:7">
      <c r="F15336" s="385"/>
      <c r="G15336" s="232"/>
    </row>
    <row r="15337" s="379" customFormat="1" customHeight="1" spans="6:7">
      <c r="F15337" s="385"/>
      <c r="G15337" s="232"/>
    </row>
    <row r="15338" s="379" customFormat="1" customHeight="1" spans="6:7">
      <c r="F15338" s="385"/>
      <c r="G15338" s="232"/>
    </row>
    <row r="15339" s="379" customFormat="1" customHeight="1" spans="6:7">
      <c r="F15339" s="385"/>
      <c r="G15339" s="232"/>
    </row>
    <row r="15340" s="379" customFormat="1" customHeight="1" spans="6:7">
      <c r="F15340" s="385"/>
      <c r="G15340" s="232"/>
    </row>
    <row r="15341" s="379" customFormat="1" customHeight="1" spans="6:7">
      <c r="F15341" s="385"/>
      <c r="G15341" s="232"/>
    </row>
    <row r="15342" s="379" customFormat="1" customHeight="1" spans="6:7">
      <c r="F15342" s="385"/>
      <c r="G15342" s="232"/>
    </row>
    <row r="15343" s="379" customFormat="1" customHeight="1" spans="6:7">
      <c r="F15343" s="385"/>
      <c r="G15343" s="232"/>
    </row>
    <row r="15344" s="379" customFormat="1" customHeight="1" spans="6:7">
      <c r="F15344" s="385"/>
      <c r="G15344" s="232"/>
    </row>
    <row r="15345" s="379" customFormat="1" customHeight="1" spans="6:7">
      <c r="F15345" s="385"/>
      <c r="G15345" s="232"/>
    </row>
    <row r="15346" s="379" customFormat="1" customHeight="1" spans="6:7">
      <c r="F15346" s="385"/>
      <c r="G15346" s="232"/>
    </row>
    <row r="15347" s="379" customFormat="1" customHeight="1" spans="6:7">
      <c r="F15347" s="385"/>
      <c r="G15347" s="232"/>
    </row>
    <row r="15348" s="379" customFormat="1" customHeight="1" spans="6:7">
      <c r="F15348" s="385"/>
      <c r="G15348" s="232"/>
    </row>
    <row r="15349" s="379" customFormat="1" customHeight="1" spans="6:7">
      <c r="F15349" s="385"/>
      <c r="G15349" s="232"/>
    </row>
    <row r="15350" s="379" customFormat="1" customHeight="1" spans="6:7">
      <c r="F15350" s="385"/>
      <c r="G15350" s="232"/>
    </row>
    <row r="15351" s="379" customFormat="1" customHeight="1" spans="6:7">
      <c r="F15351" s="385"/>
      <c r="G15351" s="232"/>
    </row>
    <row r="15352" s="379" customFormat="1" customHeight="1" spans="6:7">
      <c r="F15352" s="385"/>
      <c r="G15352" s="232"/>
    </row>
    <row r="15353" s="379" customFormat="1" customHeight="1" spans="6:7">
      <c r="F15353" s="385"/>
      <c r="G15353" s="232"/>
    </row>
    <row r="15354" s="379" customFormat="1" customHeight="1" spans="6:7">
      <c r="F15354" s="385"/>
      <c r="G15354" s="232"/>
    </row>
    <row r="15355" s="379" customFormat="1" customHeight="1" spans="6:7">
      <c r="F15355" s="385"/>
      <c r="G15355" s="232"/>
    </row>
    <row r="15356" s="379" customFormat="1" customHeight="1" spans="6:7">
      <c r="F15356" s="385"/>
      <c r="G15356" s="232"/>
    </row>
    <row r="15357" s="379" customFormat="1" customHeight="1" spans="6:7">
      <c r="F15357" s="385"/>
      <c r="G15357" s="232"/>
    </row>
    <row r="15358" s="379" customFormat="1" customHeight="1" spans="6:7">
      <c r="F15358" s="385"/>
      <c r="G15358" s="232"/>
    </row>
    <row r="15359" s="379" customFormat="1" customHeight="1" spans="6:7">
      <c r="F15359" s="385"/>
      <c r="G15359" s="232"/>
    </row>
    <row r="15360" s="379" customFormat="1" customHeight="1" spans="6:7">
      <c r="F15360" s="385"/>
      <c r="G15360" s="232"/>
    </row>
    <row r="15361" s="379" customFormat="1" customHeight="1" spans="6:7">
      <c r="F15361" s="385"/>
      <c r="G15361" s="232"/>
    </row>
    <row r="15362" s="379" customFormat="1" customHeight="1" spans="6:7">
      <c r="F15362" s="385"/>
      <c r="G15362" s="232"/>
    </row>
    <row r="15363" s="379" customFormat="1" customHeight="1" spans="6:7">
      <c r="F15363" s="385"/>
      <c r="G15363" s="232"/>
    </row>
    <row r="15364" s="379" customFormat="1" customHeight="1" spans="6:7">
      <c r="F15364" s="385"/>
      <c r="G15364" s="232"/>
    </row>
    <row r="15365" s="379" customFormat="1" customHeight="1" spans="6:7">
      <c r="F15365" s="385"/>
      <c r="G15365" s="232"/>
    </row>
    <row r="15366" s="379" customFormat="1" customHeight="1" spans="6:7">
      <c r="F15366" s="385"/>
      <c r="G15366" s="232"/>
    </row>
    <row r="15367" s="379" customFormat="1" customHeight="1" spans="6:7">
      <c r="F15367" s="385"/>
      <c r="G15367" s="232"/>
    </row>
    <row r="15368" s="379" customFormat="1" customHeight="1" spans="6:7">
      <c r="F15368" s="385"/>
      <c r="G15368" s="232"/>
    </row>
    <row r="15369" s="379" customFormat="1" customHeight="1" spans="6:7">
      <c r="F15369" s="385"/>
      <c r="G15369" s="232"/>
    </row>
    <row r="15370" s="379" customFormat="1" customHeight="1" spans="6:7">
      <c r="F15370" s="385"/>
      <c r="G15370" s="232"/>
    </row>
    <row r="15371" s="379" customFormat="1" customHeight="1" spans="6:7">
      <c r="F15371" s="385"/>
      <c r="G15371" s="232"/>
    </row>
    <row r="15372" s="379" customFormat="1" customHeight="1" spans="6:7">
      <c r="F15372" s="385"/>
      <c r="G15372" s="232"/>
    </row>
    <row r="15373" s="379" customFormat="1" customHeight="1" spans="6:7">
      <c r="F15373" s="385"/>
      <c r="G15373" s="232"/>
    </row>
    <row r="15374" s="379" customFormat="1" customHeight="1" spans="6:7">
      <c r="F15374" s="385"/>
      <c r="G15374" s="232"/>
    </row>
    <row r="15375" s="379" customFormat="1" customHeight="1" spans="6:7">
      <c r="F15375" s="385"/>
      <c r="G15375" s="232"/>
    </row>
    <row r="15376" s="379" customFormat="1" customHeight="1" spans="6:7">
      <c r="F15376" s="385"/>
      <c r="G15376" s="232"/>
    </row>
    <row r="15377" s="379" customFormat="1" customHeight="1" spans="6:7">
      <c r="F15377" s="385"/>
      <c r="G15377" s="232"/>
    </row>
    <row r="15378" s="379" customFormat="1" customHeight="1" spans="6:7">
      <c r="F15378" s="385"/>
      <c r="G15378" s="232"/>
    </row>
    <row r="15379" s="379" customFormat="1" customHeight="1" spans="6:7">
      <c r="F15379" s="385"/>
      <c r="G15379" s="232"/>
    </row>
    <row r="15380" s="379" customFormat="1" customHeight="1" spans="6:7">
      <c r="F15380" s="385"/>
      <c r="G15380" s="232"/>
    </row>
    <row r="15381" s="379" customFormat="1" customHeight="1" spans="6:7">
      <c r="F15381" s="385"/>
      <c r="G15381" s="232"/>
    </row>
    <row r="15382" s="379" customFormat="1" customHeight="1" spans="6:7">
      <c r="F15382" s="385"/>
      <c r="G15382" s="232"/>
    </row>
    <row r="15383" s="379" customFormat="1" customHeight="1" spans="6:7">
      <c r="F15383" s="385"/>
      <c r="G15383" s="232"/>
    </row>
    <row r="15384" s="379" customFormat="1" customHeight="1" spans="6:7">
      <c r="F15384" s="385"/>
      <c r="G15384" s="232"/>
    </row>
    <row r="15385" s="379" customFormat="1" customHeight="1" spans="6:7">
      <c r="F15385" s="385"/>
      <c r="G15385" s="232"/>
    </row>
    <row r="15386" s="379" customFormat="1" customHeight="1" spans="6:7">
      <c r="F15386" s="385"/>
      <c r="G15386" s="232"/>
    </row>
    <row r="15387" s="379" customFormat="1" customHeight="1" spans="6:7">
      <c r="F15387" s="385"/>
      <c r="G15387" s="232"/>
    </row>
    <row r="15388" s="379" customFormat="1" customHeight="1" spans="6:7">
      <c r="F15388" s="385"/>
      <c r="G15388" s="232"/>
    </row>
    <row r="15389" s="379" customFormat="1" customHeight="1" spans="6:7">
      <c r="F15389" s="385"/>
      <c r="G15389" s="232"/>
    </row>
    <row r="15390" s="379" customFormat="1" customHeight="1" spans="6:7">
      <c r="F15390" s="385"/>
      <c r="G15390" s="232"/>
    </row>
    <row r="15391" s="379" customFormat="1" customHeight="1" spans="6:7">
      <c r="F15391" s="385"/>
      <c r="G15391" s="232"/>
    </row>
    <row r="15392" s="379" customFormat="1" customHeight="1" spans="6:7">
      <c r="F15392" s="385"/>
      <c r="G15392" s="232"/>
    </row>
    <row r="15393" s="379" customFormat="1" customHeight="1" spans="6:7">
      <c r="F15393" s="385"/>
      <c r="G15393" s="232"/>
    </row>
    <row r="15394" s="379" customFormat="1" customHeight="1" spans="6:7">
      <c r="F15394" s="385"/>
      <c r="G15394" s="232"/>
    </row>
    <row r="15395" s="379" customFormat="1" customHeight="1" spans="6:7">
      <c r="F15395" s="385"/>
      <c r="G15395" s="232"/>
    </row>
    <row r="15396" s="379" customFormat="1" customHeight="1" spans="6:7">
      <c r="F15396" s="385"/>
      <c r="G15396" s="232"/>
    </row>
    <row r="15397" s="379" customFormat="1" customHeight="1" spans="6:7">
      <c r="F15397" s="385"/>
      <c r="G15397" s="232"/>
    </row>
    <row r="15398" s="379" customFormat="1" customHeight="1" spans="6:7">
      <c r="F15398" s="385"/>
      <c r="G15398" s="232"/>
    </row>
    <row r="15399" s="379" customFormat="1" customHeight="1" spans="6:7">
      <c r="F15399" s="385"/>
      <c r="G15399" s="232"/>
    </row>
    <row r="15400" s="379" customFormat="1" customHeight="1" spans="6:7">
      <c r="F15400" s="385"/>
      <c r="G15400" s="232"/>
    </row>
    <row r="15401" s="379" customFormat="1" customHeight="1" spans="6:7">
      <c r="F15401" s="385"/>
      <c r="G15401" s="232"/>
    </row>
    <row r="15402" s="379" customFormat="1" customHeight="1" spans="6:7">
      <c r="F15402" s="385"/>
      <c r="G15402" s="232"/>
    </row>
    <row r="15403" s="379" customFormat="1" customHeight="1" spans="6:7">
      <c r="F15403" s="385"/>
      <c r="G15403" s="232"/>
    </row>
    <row r="15404" s="379" customFormat="1" customHeight="1" spans="6:7">
      <c r="F15404" s="385"/>
      <c r="G15404" s="232"/>
    </row>
    <row r="15405" s="379" customFormat="1" customHeight="1" spans="6:7">
      <c r="F15405" s="385"/>
      <c r="G15405" s="232"/>
    </row>
    <row r="15406" s="379" customFormat="1" customHeight="1" spans="6:7">
      <c r="F15406" s="385"/>
      <c r="G15406" s="232"/>
    </row>
    <row r="15407" s="379" customFormat="1" customHeight="1" spans="6:7">
      <c r="F15407" s="385"/>
      <c r="G15407" s="232"/>
    </row>
    <row r="15408" s="379" customFormat="1" customHeight="1" spans="6:7">
      <c r="F15408" s="385"/>
      <c r="G15408" s="232"/>
    </row>
    <row r="15409" s="379" customFormat="1" customHeight="1" spans="6:7">
      <c r="F15409" s="385"/>
      <c r="G15409" s="232"/>
    </row>
    <row r="15410" s="379" customFormat="1" customHeight="1" spans="6:7">
      <c r="F15410" s="385"/>
      <c r="G15410" s="232"/>
    </row>
    <row r="15411" s="379" customFormat="1" customHeight="1" spans="6:7">
      <c r="F15411" s="385"/>
      <c r="G15411" s="232"/>
    </row>
    <row r="15412" s="379" customFormat="1" customHeight="1" spans="6:7">
      <c r="F15412" s="385"/>
      <c r="G15412" s="232"/>
    </row>
    <row r="15413" s="379" customFormat="1" customHeight="1" spans="6:7">
      <c r="F15413" s="385"/>
      <c r="G15413" s="232"/>
    </row>
    <row r="15414" s="379" customFormat="1" customHeight="1" spans="6:7">
      <c r="F15414" s="385"/>
      <c r="G15414" s="232"/>
    </row>
    <row r="15415" s="379" customFormat="1" customHeight="1" spans="6:7">
      <c r="F15415" s="385"/>
      <c r="G15415" s="232"/>
    </row>
    <row r="15416" s="379" customFormat="1" customHeight="1" spans="6:7">
      <c r="F15416" s="385"/>
      <c r="G15416" s="232"/>
    </row>
    <row r="15417" s="379" customFormat="1" customHeight="1" spans="6:7">
      <c r="F15417" s="385"/>
      <c r="G15417" s="232"/>
    </row>
    <row r="15418" s="379" customFormat="1" customHeight="1" spans="6:7">
      <c r="F15418" s="385"/>
      <c r="G15418" s="232"/>
    </row>
    <row r="15419" s="379" customFormat="1" customHeight="1" spans="6:7">
      <c r="F15419" s="385"/>
      <c r="G15419" s="232"/>
    </row>
    <row r="15420" s="379" customFormat="1" customHeight="1" spans="6:7">
      <c r="F15420" s="385"/>
      <c r="G15420" s="232"/>
    </row>
    <row r="15421" s="379" customFormat="1" customHeight="1" spans="6:7">
      <c r="F15421" s="385"/>
      <c r="G15421" s="232"/>
    </row>
    <row r="15422" s="379" customFormat="1" customHeight="1" spans="6:7">
      <c r="F15422" s="385"/>
      <c r="G15422" s="232"/>
    </row>
    <row r="15423" s="379" customFormat="1" customHeight="1" spans="6:7">
      <c r="F15423" s="385"/>
      <c r="G15423" s="232"/>
    </row>
    <row r="15424" s="379" customFormat="1" customHeight="1" spans="6:7">
      <c r="F15424" s="385"/>
      <c r="G15424" s="232"/>
    </row>
    <row r="15425" s="379" customFormat="1" customHeight="1" spans="6:7">
      <c r="F15425" s="385"/>
      <c r="G15425" s="232"/>
    </row>
    <row r="15426" s="379" customFormat="1" customHeight="1" spans="6:7">
      <c r="F15426" s="385"/>
      <c r="G15426" s="232"/>
    </row>
    <row r="15427" s="379" customFormat="1" customHeight="1" spans="6:7">
      <c r="F15427" s="385"/>
      <c r="G15427" s="232"/>
    </row>
    <row r="15428" s="379" customFormat="1" customHeight="1" spans="6:7">
      <c r="F15428" s="385"/>
      <c r="G15428" s="232"/>
    </row>
    <row r="15429" s="379" customFormat="1" customHeight="1" spans="6:7">
      <c r="F15429" s="385"/>
      <c r="G15429" s="232"/>
    </row>
    <row r="15430" s="379" customFormat="1" customHeight="1" spans="6:7">
      <c r="F15430" s="385"/>
      <c r="G15430" s="232"/>
    </row>
    <row r="15431" s="379" customFormat="1" customHeight="1" spans="6:7">
      <c r="F15431" s="385"/>
      <c r="G15431" s="232"/>
    </row>
    <row r="15432" s="379" customFormat="1" customHeight="1" spans="6:7">
      <c r="F15432" s="385"/>
      <c r="G15432" s="232"/>
    </row>
    <row r="15433" s="379" customFormat="1" customHeight="1" spans="6:7">
      <c r="F15433" s="385"/>
      <c r="G15433" s="232"/>
    </row>
    <row r="15434" s="379" customFormat="1" customHeight="1" spans="6:7">
      <c r="F15434" s="385"/>
      <c r="G15434" s="232"/>
    </row>
    <row r="15435" s="379" customFormat="1" customHeight="1" spans="6:7">
      <c r="F15435" s="385"/>
      <c r="G15435" s="232"/>
    </row>
    <row r="15436" s="379" customFormat="1" customHeight="1" spans="6:7">
      <c r="F15436" s="385"/>
      <c r="G15436" s="232"/>
    </row>
    <row r="15437" s="379" customFormat="1" customHeight="1" spans="6:7">
      <c r="F15437" s="385"/>
      <c r="G15437" s="232"/>
    </row>
    <row r="15438" s="379" customFormat="1" customHeight="1" spans="6:7">
      <c r="F15438" s="385"/>
      <c r="G15438" s="232"/>
    </row>
    <row r="15439" s="379" customFormat="1" customHeight="1" spans="6:7">
      <c r="F15439" s="385"/>
      <c r="G15439" s="232"/>
    </row>
    <row r="15440" s="379" customFormat="1" customHeight="1" spans="6:7">
      <c r="F15440" s="385"/>
      <c r="G15440" s="232"/>
    </row>
    <row r="15441" s="379" customFormat="1" customHeight="1" spans="6:7">
      <c r="F15441" s="385"/>
      <c r="G15441" s="232"/>
    </row>
    <row r="15442" s="379" customFormat="1" customHeight="1" spans="6:7">
      <c r="F15442" s="385"/>
      <c r="G15442" s="232"/>
    </row>
    <row r="15443" s="379" customFormat="1" customHeight="1" spans="6:7">
      <c r="F15443" s="385"/>
      <c r="G15443" s="232"/>
    </row>
    <row r="15444" s="379" customFormat="1" customHeight="1" spans="6:7">
      <c r="F15444" s="385"/>
      <c r="G15444" s="232"/>
    </row>
    <row r="15445" s="379" customFormat="1" customHeight="1" spans="6:7">
      <c r="F15445" s="385"/>
      <c r="G15445" s="232"/>
    </row>
    <row r="15446" s="379" customFormat="1" customHeight="1" spans="6:7">
      <c r="F15446" s="385"/>
      <c r="G15446" s="232"/>
    </row>
    <row r="15447" s="379" customFormat="1" customHeight="1" spans="6:7">
      <c r="F15447" s="385"/>
      <c r="G15447" s="232"/>
    </row>
    <row r="15448" s="379" customFormat="1" customHeight="1" spans="6:7">
      <c r="F15448" s="385"/>
      <c r="G15448" s="232"/>
    </row>
    <row r="15449" s="379" customFormat="1" customHeight="1" spans="6:7">
      <c r="F15449" s="385"/>
      <c r="G15449" s="232"/>
    </row>
    <row r="15450" s="379" customFormat="1" customHeight="1" spans="6:7">
      <c r="F15450" s="385"/>
      <c r="G15450" s="232"/>
    </row>
    <row r="15451" s="379" customFormat="1" customHeight="1" spans="6:7">
      <c r="F15451" s="385"/>
      <c r="G15451" s="232"/>
    </row>
    <row r="15452" s="379" customFormat="1" customHeight="1" spans="6:7">
      <c r="F15452" s="385"/>
      <c r="G15452" s="232"/>
    </row>
    <row r="15453" s="379" customFormat="1" customHeight="1" spans="6:7">
      <c r="F15453" s="385"/>
      <c r="G15453" s="232"/>
    </row>
    <row r="15454" s="379" customFormat="1" customHeight="1" spans="6:7">
      <c r="F15454" s="385"/>
      <c r="G15454" s="232"/>
    </row>
    <row r="15455" s="379" customFormat="1" customHeight="1" spans="6:7">
      <c r="F15455" s="385"/>
      <c r="G15455" s="232"/>
    </row>
    <row r="15456" s="379" customFormat="1" customHeight="1" spans="6:7">
      <c r="F15456" s="385"/>
      <c r="G15456" s="232"/>
    </row>
    <row r="15457" s="379" customFormat="1" customHeight="1" spans="6:7">
      <c r="F15457" s="385"/>
      <c r="G15457" s="232"/>
    </row>
    <row r="15458" s="379" customFormat="1" customHeight="1" spans="6:7">
      <c r="F15458" s="385"/>
      <c r="G15458" s="232"/>
    </row>
    <row r="15459" s="379" customFormat="1" customHeight="1" spans="6:7">
      <c r="F15459" s="385"/>
      <c r="G15459" s="232"/>
    </row>
    <row r="15460" s="379" customFormat="1" customHeight="1" spans="6:7">
      <c r="F15460" s="385"/>
      <c r="G15460" s="232"/>
    </row>
    <row r="15461" s="379" customFormat="1" customHeight="1" spans="6:7">
      <c r="F15461" s="385"/>
      <c r="G15461" s="232"/>
    </row>
    <row r="15462" s="379" customFormat="1" customHeight="1" spans="6:7">
      <c r="F15462" s="385"/>
      <c r="G15462" s="232"/>
    </row>
    <row r="15463" s="379" customFormat="1" customHeight="1" spans="6:7">
      <c r="F15463" s="385"/>
      <c r="G15463" s="232"/>
    </row>
    <row r="15464" s="379" customFormat="1" customHeight="1" spans="6:7">
      <c r="F15464" s="385"/>
      <c r="G15464" s="232"/>
    </row>
    <row r="15465" s="379" customFormat="1" customHeight="1" spans="6:7">
      <c r="F15465" s="385"/>
      <c r="G15465" s="232"/>
    </row>
    <row r="15466" s="379" customFormat="1" customHeight="1" spans="6:7">
      <c r="F15466" s="385"/>
      <c r="G15466" s="232"/>
    </row>
    <row r="15467" s="379" customFormat="1" customHeight="1" spans="6:7">
      <c r="F15467" s="385"/>
      <c r="G15467" s="232"/>
    </row>
    <row r="15468" s="379" customFormat="1" customHeight="1" spans="6:7">
      <c r="F15468" s="385"/>
      <c r="G15468" s="232"/>
    </row>
    <row r="15469" s="379" customFormat="1" customHeight="1" spans="6:7">
      <c r="F15469" s="385"/>
      <c r="G15469" s="232"/>
    </row>
    <row r="15470" s="379" customFormat="1" customHeight="1" spans="6:7">
      <c r="F15470" s="385"/>
      <c r="G15470" s="232"/>
    </row>
    <row r="15471" s="379" customFormat="1" customHeight="1" spans="6:7">
      <c r="F15471" s="385"/>
      <c r="G15471" s="232"/>
    </row>
    <row r="15472" s="379" customFormat="1" customHeight="1" spans="6:7">
      <c r="F15472" s="385"/>
      <c r="G15472" s="232"/>
    </row>
    <row r="15473" s="379" customFormat="1" customHeight="1" spans="6:7">
      <c r="F15473" s="385"/>
      <c r="G15473" s="232"/>
    </row>
    <row r="15474" s="379" customFormat="1" customHeight="1" spans="6:7">
      <c r="F15474" s="385"/>
      <c r="G15474" s="232"/>
    </row>
    <row r="15475" s="379" customFormat="1" customHeight="1" spans="6:7">
      <c r="F15475" s="385"/>
      <c r="G15475" s="232"/>
    </row>
    <row r="15476" s="379" customFormat="1" customHeight="1" spans="6:7">
      <c r="F15476" s="385"/>
      <c r="G15476" s="232"/>
    </row>
    <row r="15477" s="379" customFormat="1" customHeight="1" spans="6:7">
      <c r="F15477" s="385"/>
      <c r="G15477" s="232"/>
    </row>
    <row r="15478" s="379" customFormat="1" customHeight="1" spans="6:7">
      <c r="F15478" s="385"/>
      <c r="G15478" s="232"/>
    </row>
    <row r="15479" s="379" customFormat="1" customHeight="1" spans="6:7">
      <c r="F15479" s="385"/>
      <c r="G15479" s="232"/>
    </row>
    <row r="15480" s="379" customFormat="1" customHeight="1" spans="6:7">
      <c r="F15480" s="385"/>
      <c r="G15480" s="232"/>
    </row>
    <row r="15481" s="379" customFormat="1" customHeight="1" spans="6:7">
      <c r="F15481" s="385"/>
      <c r="G15481" s="232"/>
    </row>
    <row r="15482" s="379" customFormat="1" customHeight="1" spans="6:7">
      <c r="F15482" s="385"/>
      <c r="G15482" s="232"/>
    </row>
    <row r="15483" s="379" customFormat="1" customHeight="1" spans="6:7">
      <c r="F15483" s="385"/>
      <c r="G15483" s="232"/>
    </row>
    <row r="15484" s="379" customFormat="1" customHeight="1" spans="6:7">
      <c r="F15484" s="385"/>
      <c r="G15484" s="232"/>
    </row>
    <row r="15485" s="379" customFormat="1" customHeight="1" spans="6:7">
      <c r="F15485" s="385"/>
      <c r="G15485" s="232"/>
    </row>
    <row r="15486" s="379" customFormat="1" customHeight="1" spans="6:7">
      <c r="F15486" s="385"/>
      <c r="G15486" s="232"/>
    </row>
    <row r="15487" s="379" customFormat="1" customHeight="1" spans="6:7">
      <c r="F15487" s="385"/>
      <c r="G15487" s="232"/>
    </row>
    <row r="15488" s="379" customFormat="1" customHeight="1" spans="6:7">
      <c r="F15488" s="385"/>
      <c r="G15488" s="232"/>
    </row>
    <row r="15489" s="379" customFormat="1" customHeight="1" spans="6:7">
      <c r="F15489" s="385"/>
      <c r="G15489" s="232"/>
    </row>
    <row r="15490" s="379" customFormat="1" customHeight="1" spans="6:7">
      <c r="F15490" s="385"/>
      <c r="G15490" s="232"/>
    </row>
    <row r="15491" s="379" customFormat="1" customHeight="1" spans="6:7">
      <c r="F15491" s="385"/>
      <c r="G15491" s="232"/>
    </row>
    <row r="15492" s="379" customFormat="1" customHeight="1" spans="6:7">
      <c r="F15492" s="385"/>
      <c r="G15492" s="232"/>
    </row>
    <row r="15493" s="379" customFormat="1" customHeight="1" spans="6:7">
      <c r="F15493" s="385"/>
      <c r="G15493" s="232"/>
    </row>
    <row r="15494" s="379" customFormat="1" customHeight="1" spans="6:7">
      <c r="F15494" s="385"/>
      <c r="G15494" s="232"/>
    </row>
    <row r="15495" s="379" customFormat="1" customHeight="1" spans="6:7">
      <c r="F15495" s="385"/>
      <c r="G15495" s="232"/>
    </row>
    <row r="15496" s="379" customFormat="1" customHeight="1" spans="6:7">
      <c r="F15496" s="385"/>
      <c r="G15496" s="232"/>
    </row>
    <row r="15497" s="379" customFormat="1" customHeight="1" spans="6:7">
      <c r="F15497" s="385"/>
      <c r="G15497" s="232"/>
    </row>
    <row r="15498" s="379" customFormat="1" customHeight="1" spans="6:7">
      <c r="F15498" s="385"/>
      <c r="G15498" s="232"/>
    </row>
    <row r="15499" s="379" customFormat="1" customHeight="1" spans="6:7">
      <c r="F15499" s="385"/>
      <c r="G15499" s="232"/>
    </row>
    <row r="15500" s="379" customFormat="1" customHeight="1" spans="6:7">
      <c r="F15500" s="385"/>
      <c r="G15500" s="232"/>
    </row>
    <row r="15501" s="379" customFormat="1" customHeight="1" spans="6:7">
      <c r="F15501" s="385"/>
      <c r="G15501" s="232"/>
    </row>
    <row r="15502" s="379" customFormat="1" customHeight="1" spans="6:7">
      <c r="F15502" s="385"/>
      <c r="G15502" s="232"/>
    </row>
    <row r="15503" s="379" customFormat="1" customHeight="1" spans="6:7">
      <c r="F15503" s="385"/>
      <c r="G15503" s="232"/>
    </row>
    <row r="15504" s="379" customFormat="1" customHeight="1" spans="6:7">
      <c r="F15504" s="385"/>
      <c r="G15504" s="232"/>
    </row>
    <row r="15505" s="379" customFormat="1" customHeight="1" spans="6:7">
      <c r="F15505" s="385"/>
      <c r="G15505" s="232"/>
    </row>
    <row r="15506" s="379" customFormat="1" customHeight="1" spans="6:7">
      <c r="F15506" s="385"/>
      <c r="G15506" s="232"/>
    </row>
    <row r="15507" s="379" customFormat="1" customHeight="1" spans="6:7">
      <c r="F15507" s="385"/>
      <c r="G15507" s="232"/>
    </row>
    <row r="15508" s="379" customFormat="1" customHeight="1" spans="6:7">
      <c r="F15508" s="385"/>
      <c r="G15508" s="232"/>
    </row>
    <row r="15509" s="379" customFormat="1" customHeight="1" spans="6:7">
      <c r="F15509" s="385"/>
      <c r="G15509" s="232"/>
    </row>
    <row r="15510" s="379" customFormat="1" customHeight="1" spans="6:7">
      <c r="F15510" s="385"/>
      <c r="G15510" s="232"/>
    </row>
    <row r="15511" s="379" customFormat="1" customHeight="1" spans="6:7">
      <c r="F15511" s="385"/>
      <c r="G15511" s="232"/>
    </row>
    <row r="15512" s="379" customFormat="1" customHeight="1" spans="6:7">
      <c r="F15512" s="385"/>
      <c r="G15512" s="232"/>
    </row>
    <row r="15513" s="379" customFormat="1" customHeight="1" spans="6:7">
      <c r="F15513" s="385"/>
      <c r="G15513" s="232"/>
    </row>
    <row r="15514" s="379" customFormat="1" customHeight="1" spans="6:7">
      <c r="F15514" s="385"/>
      <c r="G15514" s="232"/>
    </row>
    <row r="15515" s="379" customFormat="1" customHeight="1" spans="6:7">
      <c r="F15515" s="385"/>
      <c r="G15515" s="232"/>
    </row>
    <row r="15516" s="379" customFormat="1" customHeight="1" spans="6:7">
      <c r="F15516" s="385"/>
      <c r="G15516" s="232"/>
    </row>
    <row r="15517" s="379" customFormat="1" customHeight="1" spans="6:7">
      <c r="F15517" s="385"/>
      <c r="G15517" s="232"/>
    </row>
    <row r="15518" s="379" customFormat="1" customHeight="1" spans="6:7">
      <c r="F15518" s="385"/>
      <c r="G15518" s="232"/>
    </row>
    <row r="15519" s="379" customFormat="1" customHeight="1" spans="6:7">
      <c r="F15519" s="385"/>
      <c r="G15519" s="232"/>
    </row>
    <row r="15520" s="379" customFormat="1" customHeight="1" spans="6:7">
      <c r="F15520" s="385"/>
      <c r="G15520" s="232"/>
    </row>
    <row r="15521" s="379" customFormat="1" customHeight="1" spans="6:7">
      <c r="F15521" s="385"/>
      <c r="G15521" s="232"/>
    </row>
    <row r="15522" s="379" customFormat="1" customHeight="1" spans="6:7">
      <c r="F15522" s="385"/>
      <c r="G15522" s="232"/>
    </row>
    <row r="15523" s="379" customFormat="1" customHeight="1" spans="6:7">
      <c r="F15523" s="385"/>
      <c r="G15523" s="232"/>
    </row>
    <row r="15524" s="379" customFormat="1" customHeight="1" spans="6:7">
      <c r="F15524" s="385"/>
      <c r="G15524" s="232"/>
    </row>
    <row r="15525" s="379" customFormat="1" customHeight="1" spans="6:7">
      <c r="F15525" s="385"/>
      <c r="G15525" s="232"/>
    </row>
    <row r="15526" s="379" customFormat="1" customHeight="1" spans="6:7">
      <c r="F15526" s="385"/>
      <c r="G15526" s="232"/>
    </row>
    <row r="15527" s="379" customFormat="1" customHeight="1" spans="6:7">
      <c r="F15527" s="385"/>
      <c r="G15527" s="232"/>
    </row>
    <row r="15528" s="379" customFormat="1" customHeight="1" spans="6:7">
      <c r="F15528" s="385"/>
      <c r="G15528" s="232"/>
    </row>
    <row r="15529" s="379" customFormat="1" customHeight="1" spans="6:7">
      <c r="F15529" s="385"/>
      <c r="G15529" s="232"/>
    </row>
    <row r="15530" s="379" customFormat="1" customHeight="1" spans="6:7">
      <c r="F15530" s="385"/>
      <c r="G15530" s="232"/>
    </row>
    <row r="15531" s="379" customFormat="1" customHeight="1" spans="6:7">
      <c r="F15531" s="385"/>
      <c r="G15531" s="232"/>
    </row>
    <row r="15532" s="379" customFormat="1" customHeight="1" spans="6:7">
      <c r="F15532" s="385"/>
      <c r="G15532" s="232"/>
    </row>
    <row r="15533" s="379" customFormat="1" customHeight="1" spans="6:7">
      <c r="F15533" s="385"/>
      <c r="G15533" s="232"/>
    </row>
    <row r="15534" s="379" customFormat="1" customHeight="1" spans="6:7">
      <c r="F15534" s="385"/>
      <c r="G15534" s="232"/>
    </row>
    <row r="15535" s="379" customFormat="1" customHeight="1" spans="6:7">
      <c r="F15535" s="385"/>
      <c r="G15535" s="232"/>
    </row>
    <row r="15536" s="379" customFormat="1" customHeight="1" spans="6:7">
      <c r="F15536" s="385"/>
      <c r="G15536" s="232"/>
    </row>
    <row r="15537" s="379" customFormat="1" customHeight="1" spans="6:7">
      <c r="F15537" s="385"/>
      <c r="G15537" s="232"/>
    </row>
    <row r="15538" s="379" customFormat="1" customHeight="1" spans="6:7">
      <c r="F15538" s="385"/>
      <c r="G15538" s="232"/>
    </row>
    <row r="15539" s="379" customFormat="1" customHeight="1" spans="6:7">
      <c r="F15539" s="385"/>
      <c r="G15539" s="232"/>
    </row>
    <row r="15540" s="379" customFormat="1" customHeight="1" spans="6:7">
      <c r="F15540" s="385"/>
      <c r="G15540" s="232"/>
    </row>
    <row r="15541" s="379" customFormat="1" customHeight="1" spans="6:7">
      <c r="F15541" s="385"/>
      <c r="G15541" s="232"/>
    </row>
    <row r="15542" s="379" customFormat="1" customHeight="1" spans="6:7">
      <c r="F15542" s="385"/>
      <c r="G15542" s="232"/>
    </row>
    <row r="15543" s="379" customFormat="1" customHeight="1" spans="6:7">
      <c r="F15543" s="385"/>
      <c r="G15543" s="232"/>
    </row>
    <row r="15544" s="379" customFormat="1" customHeight="1" spans="6:7">
      <c r="F15544" s="385"/>
      <c r="G15544" s="232"/>
    </row>
    <row r="15545" s="379" customFormat="1" customHeight="1" spans="6:7">
      <c r="F15545" s="385"/>
      <c r="G15545" s="232"/>
    </row>
    <row r="15546" s="379" customFormat="1" customHeight="1" spans="6:7">
      <c r="F15546" s="385"/>
      <c r="G15546" s="232"/>
    </row>
    <row r="15547" s="379" customFormat="1" customHeight="1" spans="6:7">
      <c r="F15547" s="385"/>
      <c r="G15547" s="232"/>
    </row>
    <row r="15548" s="379" customFormat="1" customHeight="1" spans="6:7">
      <c r="F15548" s="385"/>
      <c r="G15548" s="232"/>
    </row>
    <row r="15549" s="379" customFormat="1" customHeight="1" spans="6:7">
      <c r="F15549" s="385"/>
      <c r="G15549" s="232"/>
    </row>
    <row r="15550" s="379" customFormat="1" customHeight="1" spans="6:7">
      <c r="F15550" s="385"/>
      <c r="G15550" s="232"/>
    </row>
    <row r="15551" s="379" customFormat="1" customHeight="1" spans="6:7">
      <c r="F15551" s="385"/>
      <c r="G15551" s="232"/>
    </row>
    <row r="15552" s="379" customFormat="1" customHeight="1" spans="6:7">
      <c r="F15552" s="385"/>
      <c r="G15552" s="232"/>
    </row>
    <row r="15553" s="379" customFormat="1" customHeight="1" spans="6:7">
      <c r="F15553" s="385"/>
      <c r="G15553" s="232"/>
    </row>
    <row r="15554" s="379" customFormat="1" customHeight="1" spans="6:7">
      <c r="F15554" s="385"/>
      <c r="G15554" s="232"/>
    </row>
    <row r="15555" s="379" customFormat="1" customHeight="1" spans="6:7">
      <c r="F15555" s="385"/>
      <c r="G15555" s="232"/>
    </row>
    <row r="15556" s="379" customFormat="1" customHeight="1" spans="6:7">
      <c r="F15556" s="385"/>
      <c r="G15556" s="232"/>
    </row>
    <row r="15557" s="379" customFormat="1" customHeight="1" spans="6:7">
      <c r="F15557" s="385"/>
      <c r="G15557" s="232"/>
    </row>
    <row r="15558" s="379" customFormat="1" customHeight="1" spans="6:7">
      <c r="F15558" s="385"/>
      <c r="G15558" s="232"/>
    </row>
    <row r="15559" s="379" customFormat="1" customHeight="1" spans="6:7">
      <c r="F15559" s="385"/>
      <c r="G15559" s="232"/>
    </row>
    <row r="15560" s="379" customFormat="1" customHeight="1" spans="6:7">
      <c r="F15560" s="385"/>
      <c r="G15560" s="232"/>
    </row>
    <row r="15561" s="379" customFormat="1" customHeight="1" spans="6:7">
      <c r="F15561" s="385"/>
      <c r="G15561" s="232"/>
    </row>
    <row r="15562" s="379" customFormat="1" customHeight="1" spans="6:7">
      <c r="F15562" s="385"/>
      <c r="G15562" s="232"/>
    </row>
    <row r="15563" s="379" customFormat="1" customHeight="1" spans="6:7">
      <c r="F15563" s="385"/>
      <c r="G15563" s="232"/>
    </row>
    <row r="15564" s="379" customFormat="1" customHeight="1" spans="6:7">
      <c r="F15564" s="385"/>
      <c r="G15564" s="232"/>
    </row>
    <row r="15565" s="379" customFormat="1" customHeight="1" spans="6:7">
      <c r="F15565" s="385"/>
      <c r="G15565" s="232"/>
    </row>
    <row r="15566" s="379" customFormat="1" customHeight="1" spans="6:7">
      <c r="F15566" s="385"/>
      <c r="G15566" s="232"/>
    </row>
    <row r="15567" s="379" customFormat="1" customHeight="1" spans="6:7">
      <c r="F15567" s="385"/>
      <c r="G15567" s="232"/>
    </row>
    <row r="15568" s="379" customFormat="1" customHeight="1" spans="6:7">
      <c r="F15568" s="385"/>
      <c r="G15568" s="232"/>
    </row>
    <row r="15569" s="379" customFormat="1" customHeight="1" spans="6:7">
      <c r="F15569" s="385"/>
      <c r="G15569" s="232"/>
    </row>
    <row r="15570" s="379" customFormat="1" customHeight="1" spans="6:7">
      <c r="F15570" s="385"/>
      <c r="G15570" s="232"/>
    </row>
    <row r="15571" s="379" customFormat="1" customHeight="1" spans="6:7">
      <c r="F15571" s="385"/>
      <c r="G15571" s="232"/>
    </row>
    <row r="15572" s="379" customFormat="1" customHeight="1" spans="6:7">
      <c r="F15572" s="385"/>
      <c r="G15572" s="232"/>
    </row>
    <row r="15573" s="379" customFormat="1" customHeight="1" spans="6:7">
      <c r="F15573" s="385"/>
      <c r="G15573" s="232"/>
    </row>
    <row r="15574" s="379" customFormat="1" customHeight="1" spans="6:7">
      <c r="F15574" s="385"/>
      <c r="G15574" s="232"/>
    </row>
    <row r="15575" s="379" customFormat="1" customHeight="1" spans="6:7">
      <c r="F15575" s="385"/>
      <c r="G15575" s="232"/>
    </row>
    <row r="15576" s="379" customFormat="1" customHeight="1" spans="6:7">
      <c r="F15576" s="385"/>
      <c r="G15576" s="232"/>
    </row>
    <row r="15577" s="379" customFormat="1" customHeight="1" spans="6:7">
      <c r="F15577" s="385"/>
      <c r="G15577" s="232"/>
    </row>
    <row r="15578" s="379" customFormat="1" customHeight="1" spans="6:7">
      <c r="F15578" s="385"/>
      <c r="G15578" s="232"/>
    </row>
    <row r="15579" s="379" customFormat="1" customHeight="1" spans="6:7">
      <c r="F15579" s="385"/>
      <c r="G15579" s="232"/>
    </row>
    <row r="15580" s="379" customFormat="1" customHeight="1" spans="6:7">
      <c r="F15580" s="385"/>
      <c r="G15580" s="232"/>
    </row>
    <row r="15581" s="379" customFormat="1" customHeight="1" spans="6:7">
      <c r="F15581" s="385"/>
      <c r="G15581" s="232"/>
    </row>
    <row r="15582" s="379" customFormat="1" customHeight="1" spans="6:7">
      <c r="F15582" s="385"/>
      <c r="G15582" s="232"/>
    </row>
    <row r="15583" s="379" customFormat="1" customHeight="1" spans="6:7">
      <c r="F15583" s="385"/>
      <c r="G15583" s="232"/>
    </row>
    <row r="15584" s="379" customFormat="1" customHeight="1" spans="6:7">
      <c r="F15584" s="385"/>
      <c r="G15584" s="232"/>
    </row>
    <row r="15585" s="379" customFormat="1" customHeight="1" spans="6:7">
      <c r="F15585" s="385"/>
      <c r="G15585" s="232"/>
    </row>
    <row r="15586" s="379" customFormat="1" customHeight="1" spans="6:7">
      <c r="F15586" s="385"/>
      <c r="G15586" s="232"/>
    </row>
    <row r="15587" s="379" customFormat="1" customHeight="1" spans="6:7">
      <c r="F15587" s="385"/>
      <c r="G15587" s="232"/>
    </row>
    <row r="15588" s="379" customFormat="1" customHeight="1" spans="6:7">
      <c r="F15588" s="385"/>
      <c r="G15588" s="232"/>
    </row>
    <row r="15589" s="379" customFormat="1" customHeight="1" spans="6:7">
      <c r="F15589" s="385"/>
      <c r="G15589" s="232"/>
    </row>
    <row r="15590" s="379" customFormat="1" customHeight="1" spans="6:7">
      <c r="F15590" s="385"/>
      <c r="G15590" s="232"/>
    </row>
    <row r="15591" s="379" customFormat="1" customHeight="1" spans="6:7">
      <c r="F15591" s="385"/>
      <c r="G15591" s="232"/>
    </row>
    <row r="15592" s="379" customFormat="1" customHeight="1" spans="6:7">
      <c r="F15592" s="385"/>
      <c r="G15592" s="232"/>
    </row>
    <row r="15593" s="379" customFormat="1" customHeight="1" spans="6:7">
      <c r="F15593" s="385"/>
      <c r="G15593" s="232"/>
    </row>
    <row r="15594" s="379" customFormat="1" customHeight="1" spans="6:7">
      <c r="F15594" s="385"/>
      <c r="G15594" s="232"/>
    </row>
    <row r="15595" s="379" customFormat="1" customHeight="1" spans="6:7">
      <c r="F15595" s="385"/>
      <c r="G15595" s="232"/>
    </row>
    <row r="15596" s="379" customFormat="1" customHeight="1" spans="6:7">
      <c r="F15596" s="385"/>
      <c r="G15596" s="232"/>
    </row>
    <row r="15597" s="379" customFormat="1" customHeight="1" spans="6:7">
      <c r="F15597" s="385"/>
      <c r="G15597" s="232"/>
    </row>
    <row r="15598" s="379" customFormat="1" customHeight="1" spans="6:7">
      <c r="F15598" s="385"/>
      <c r="G15598" s="232"/>
    </row>
    <row r="15599" s="379" customFormat="1" customHeight="1" spans="6:7">
      <c r="F15599" s="385"/>
      <c r="G15599" s="232"/>
    </row>
    <row r="15600" s="379" customFormat="1" customHeight="1" spans="6:7">
      <c r="F15600" s="385"/>
      <c r="G15600" s="232"/>
    </row>
    <row r="15601" s="379" customFormat="1" customHeight="1" spans="6:7">
      <c r="F15601" s="385"/>
      <c r="G15601" s="232"/>
    </row>
    <row r="15602" s="379" customFormat="1" customHeight="1" spans="6:7">
      <c r="F15602" s="385"/>
      <c r="G15602" s="232"/>
    </row>
    <row r="15603" s="379" customFormat="1" customHeight="1" spans="6:7">
      <c r="F15603" s="385"/>
      <c r="G15603" s="232"/>
    </row>
    <row r="15604" s="379" customFormat="1" customHeight="1" spans="6:7">
      <c r="F15604" s="385"/>
      <c r="G15604" s="232"/>
    </row>
    <row r="15605" s="379" customFormat="1" customHeight="1" spans="6:7">
      <c r="F15605" s="385"/>
      <c r="G15605" s="232"/>
    </row>
    <row r="15606" s="379" customFormat="1" customHeight="1" spans="6:7">
      <c r="F15606" s="385"/>
      <c r="G15606" s="232"/>
    </row>
    <row r="15607" s="379" customFormat="1" customHeight="1" spans="6:7">
      <c r="F15607" s="385"/>
      <c r="G15607" s="232"/>
    </row>
    <row r="15608" s="379" customFormat="1" customHeight="1" spans="6:7">
      <c r="F15608" s="385"/>
      <c r="G15608" s="232"/>
    </row>
    <row r="15609" s="379" customFormat="1" customHeight="1" spans="6:7">
      <c r="F15609" s="385"/>
      <c r="G15609" s="232"/>
    </row>
    <row r="15610" s="379" customFormat="1" customHeight="1" spans="6:7">
      <c r="F15610" s="385"/>
      <c r="G15610" s="232"/>
    </row>
    <row r="15611" s="379" customFormat="1" customHeight="1" spans="6:7">
      <c r="F15611" s="385"/>
      <c r="G15611" s="232"/>
    </row>
    <row r="15612" s="379" customFormat="1" customHeight="1" spans="6:7">
      <c r="F15612" s="385"/>
      <c r="G15612" s="232"/>
    </row>
    <row r="15613" s="379" customFormat="1" customHeight="1" spans="6:7">
      <c r="F15613" s="385"/>
      <c r="G15613" s="232"/>
    </row>
    <row r="15614" s="379" customFormat="1" customHeight="1" spans="6:7">
      <c r="F15614" s="385"/>
      <c r="G15614" s="232"/>
    </row>
    <row r="15615" s="379" customFormat="1" customHeight="1" spans="6:7">
      <c r="F15615" s="385"/>
      <c r="G15615" s="232"/>
    </row>
    <row r="15616" s="379" customFormat="1" customHeight="1" spans="6:7">
      <c r="F15616" s="385"/>
      <c r="G15616" s="232"/>
    </row>
    <row r="15617" s="379" customFormat="1" customHeight="1" spans="6:7">
      <c r="F15617" s="385"/>
      <c r="G15617" s="232"/>
    </row>
    <row r="15618" s="379" customFormat="1" customHeight="1" spans="6:7">
      <c r="F15618" s="385"/>
      <c r="G15618" s="232"/>
    </row>
    <row r="15619" s="379" customFormat="1" customHeight="1" spans="6:7">
      <c r="F15619" s="385"/>
      <c r="G15619" s="232"/>
    </row>
    <row r="15620" s="379" customFormat="1" customHeight="1" spans="6:7">
      <c r="F15620" s="385"/>
      <c r="G15620" s="232"/>
    </row>
    <row r="15621" s="379" customFormat="1" customHeight="1" spans="6:7">
      <c r="F15621" s="385"/>
      <c r="G15621" s="232"/>
    </row>
    <row r="15622" s="379" customFormat="1" customHeight="1" spans="6:7">
      <c r="F15622" s="385"/>
      <c r="G15622" s="232"/>
    </row>
    <row r="15623" s="379" customFormat="1" customHeight="1" spans="6:7">
      <c r="F15623" s="385"/>
      <c r="G15623" s="232"/>
    </row>
    <row r="15624" s="379" customFormat="1" customHeight="1" spans="6:7">
      <c r="F15624" s="385"/>
      <c r="G15624" s="232"/>
    </row>
    <row r="15625" s="379" customFormat="1" customHeight="1" spans="6:7">
      <c r="F15625" s="385"/>
      <c r="G15625" s="232"/>
    </row>
    <row r="15626" s="379" customFormat="1" customHeight="1" spans="6:7">
      <c r="F15626" s="385"/>
      <c r="G15626" s="232"/>
    </row>
    <row r="15627" s="379" customFormat="1" customHeight="1" spans="6:7">
      <c r="F15627" s="385"/>
      <c r="G15627" s="232"/>
    </row>
    <row r="15628" s="379" customFormat="1" customHeight="1" spans="6:7">
      <c r="F15628" s="385"/>
      <c r="G15628" s="232"/>
    </row>
    <row r="15629" s="379" customFormat="1" customHeight="1" spans="6:7">
      <c r="F15629" s="385"/>
      <c r="G15629" s="232"/>
    </row>
    <row r="15630" s="379" customFormat="1" customHeight="1" spans="6:7">
      <c r="F15630" s="385"/>
      <c r="G15630" s="232"/>
    </row>
    <row r="15631" s="379" customFormat="1" customHeight="1" spans="6:7">
      <c r="F15631" s="385"/>
      <c r="G15631" s="232"/>
    </row>
    <row r="15632" s="379" customFormat="1" customHeight="1" spans="6:7">
      <c r="F15632" s="385"/>
      <c r="G15632" s="232"/>
    </row>
    <row r="15633" s="379" customFormat="1" customHeight="1" spans="6:7">
      <c r="F15633" s="385"/>
      <c r="G15633" s="232"/>
    </row>
    <row r="15634" s="379" customFormat="1" customHeight="1" spans="6:7">
      <c r="F15634" s="385"/>
      <c r="G15634" s="232"/>
    </row>
    <row r="15635" s="379" customFormat="1" customHeight="1" spans="6:7">
      <c r="F15635" s="385"/>
      <c r="G15635" s="232"/>
    </row>
    <row r="15636" s="379" customFormat="1" customHeight="1" spans="6:7">
      <c r="F15636" s="385"/>
      <c r="G15636" s="232"/>
    </row>
    <row r="15637" s="379" customFormat="1" customHeight="1" spans="6:7">
      <c r="F15637" s="385"/>
      <c r="G15637" s="232"/>
    </row>
    <row r="15638" s="379" customFormat="1" customHeight="1" spans="6:7">
      <c r="F15638" s="385"/>
      <c r="G15638" s="232"/>
    </row>
    <row r="15639" s="379" customFormat="1" customHeight="1" spans="6:7">
      <c r="F15639" s="385"/>
      <c r="G15639" s="232"/>
    </row>
    <row r="15640" s="379" customFormat="1" customHeight="1" spans="6:7">
      <c r="F15640" s="385"/>
      <c r="G15640" s="232"/>
    </row>
    <row r="15641" s="379" customFormat="1" customHeight="1" spans="6:7">
      <c r="F15641" s="385"/>
      <c r="G15641" s="232"/>
    </row>
    <row r="15642" s="379" customFormat="1" customHeight="1" spans="6:7">
      <c r="F15642" s="385"/>
      <c r="G15642" s="232"/>
    </row>
    <row r="15643" s="379" customFormat="1" customHeight="1" spans="6:7">
      <c r="F15643" s="385"/>
      <c r="G15643" s="232"/>
    </row>
    <row r="15644" s="379" customFormat="1" customHeight="1" spans="6:7">
      <c r="F15644" s="385"/>
      <c r="G15644" s="232"/>
    </row>
    <row r="15645" s="379" customFormat="1" customHeight="1" spans="6:7">
      <c r="F15645" s="385"/>
      <c r="G15645" s="232"/>
    </row>
    <row r="15646" s="379" customFormat="1" customHeight="1" spans="6:7">
      <c r="F15646" s="385"/>
      <c r="G15646" s="232"/>
    </row>
    <row r="15647" s="379" customFormat="1" customHeight="1" spans="6:7">
      <c r="F15647" s="385"/>
      <c r="G15647" s="232"/>
    </row>
    <row r="15648" s="379" customFormat="1" customHeight="1" spans="6:7">
      <c r="F15648" s="385"/>
      <c r="G15648" s="232"/>
    </row>
    <row r="15649" s="379" customFormat="1" customHeight="1" spans="6:7">
      <c r="F15649" s="385"/>
      <c r="G15649" s="232"/>
    </row>
    <row r="15650" s="379" customFormat="1" customHeight="1" spans="6:7">
      <c r="F15650" s="385"/>
      <c r="G15650" s="232"/>
    </row>
    <row r="15651" s="379" customFormat="1" customHeight="1" spans="6:7">
      <c r="F15651" s="385"/>
      <c r="G15651" s="232"/>
    </row>
    <row r="15652" s="379" customFormat="1" customHeight="1" spans="6:7">
      <c r="F15652" s="385"/>
      <c r="G15652" s="232"/>
    </row>
    <row r="15653" s="379" customFormat="1" customHeight="1" spans="6:7">
      <c r="F15653" s="385"/>
      <c r="G15653" s="232"/>
    </row>
    <row r="15654" s="379" customFormat="1" customHeight="1" spans="6:7">
      <c r="F15654" s="385"/>
      <c r="G15654" s="232"/>
    </row>
    <row r="15655" s="379" customFormat="1" customHeight="1" spans="6:7">
      <c r="F15655" s="385"/>
      <c r="G15655" s="232"/>
    </row>
    <row r="15656" s="379" customFormat="1" customHeight="1" spans="6:7">
      <c r="F15656" s="385"/>
      <c r="G15656" s="232"/>
    </row>
    <row r="15657" s="379" customFormat="1" customHeight="1" spans="6:7">
      <c r="F15657" s="385"/>
      <c r="G15657" s="232"/>
    </row>
    <row r="15658" s="379" customFormat="1" customHeight="1" spans="6:7">
      <c r="F15658" s="385"/>
      <c r="G15658" s="232"/>
    </row>
    <row r="15659" s="379" customFormat="1" customHeight="1" spans="6:7">
      <c r="F15659" s="385"/>
      <c r="G15659" s="232"/>
    </row>
    <row r="15660" s="379" customFormat="1" customHeight="1" spans="6:7">
      <c r="F15660" s="385"/>
      <c r="G15660" s="232"/>
    </row>
    <row r="15661" s="379" customFormat="1" customHeight="1" spans="6:7">
      <c r="F15661" s="385"/>
      <c r="G15661" s="232"/>
    </row>
    <row r="15662" s="379" customFormat="1" customHeight="1" spans="6:7">
      <c r="F15662" s="385"/>
      <c r="G15662" s="232"/>
    </row>
    <row r="15663" s="379" customFormat="1" customHeight="1" spans="6:7">
      <c r="F15663" s="385"/>
      <c r="G15663" s="232"/>
    </row>
    <row r="15664" s="379" customFormat="1" customHeight="1" spans="6:7">
      <c r="F15664" s="385"/>
      <c r="G15664" s="232"/>
    </row>
    <row r="15665" s="379" customFormat="1" customHeight="1" spans="6:7">
      <c r="F15665" s="385"/>
      <c r="G15665" s="232"/>
    </row>
    <row r="15666" s="379" customFormat="1" customHeight="1" spans="6:7">
      <c r="F15666" s="385"/>
      <c r="G15666" s="232"/>
    </row>
    <row r="15667" s="379" customFormat="1" customHeight="1" spans="6:7">
      <c r="F15667" s="385"/>
      <c r="G15667" s="232"/>
    </row>
    <row r="15668" s="379" customFormat="1" customHeight="1" spans="6:7">
      <c r="F15668" s="385"/>
      <c r="G15668" s="232"/>
    </row>
    <row r="15669" s="379" customFormat="1" customHeight="1" spans="6:7">
      <c r="F15669" s="385"/>
      <c r="G15669" s="232"/>
    </row>
    <row r="15670" s="379" customFormat="1" customHeight="1" spans="6:7">
      <c r="F15670" s="385"/>
      <c r="G15670" s="232"/>
    </row>
    <row r="15671" s="379" customFormat="1" customHeight="1" spans="6:7">
      <c r="F15671" s="385"/>
      <c r="G15671" s="232"/>
    </row>
    <row r="15672" s="379" customFormat="1" customHeight="1" spans="6:7">
      <c r="F15672" s="385"/>
      <c r="G15672" s="232"/>
    </row>
    <row r="15673" s="379" customFormat="1" customHeight="1" spans="6:7">
      <c r="F15673" s="385"/>
      <c r="G15673" s="232"/>
    </row>
    <row r="15674" s="379" customFormat="1" customHeight="1" spans="6:7">
      <c r="F15674" s="385"/>
      <c r="G15674" s="232"/>
    </row>
    <row r="15675" s="379" customFormat="1" customHeight="1" spans="6:7">
      <c r="F15675" s="385"/>
      <c r="G15675" s="232"/>
    </row>
    <row r="15676" s="379" customFormat="1" customHeight="1" spans="6:7">
      <c r="F15676" s="385"/>
      <c r="G15676" s="232"/>
    </row>
    <row r="15677" s="379" customFormat="1" customHeight="1" spans="6:7">
      <c r="F15677" s="385"/>
      <c r="G15677" s="232"/>
    </row>
    <row r="15678" s="379" customFormat="1" customHeight="1" spans="6:7">
      <c r="F15678" s="385"/>
      <c r="G15678" s="232"/>
    </row>
    <row r="15679" s="379" customFormat="1" customHeight="1" spans="6:7">
      <c r="F15679" s="385"/>
      <c r="G15679" s="232"/>
    </row>
    <row r="15680" s="379" customFormat="1" customHeight="1" spans="6:7">
      <c r="F15680" s="385"/>
      <c r="G15680" s="232"/>
    </row>
    <row r="15681" s="379" customFormat="1" customHeight="1" spans="6:7">
      <c r="F15681" s="385"/>
      <c r="G15681" s="232"/>
    </row>
    <row r="15682" s="379" customFormat="1" customHeight="1" spans="6:7">
      <c r="F15682" s="385"/>
      <c r="G15682" s="232"/>
    </row>
    <row r="15683" s="379" customFormat="1" customHeight="1" spans="6:7">
      <c r="F15683" s="385"/>
      <c r="G15683" s="232"/>
    </row>
    <row r="15684" s="379" customFormat="1" customHeight="1" spans="6:7">
      <c r="F15684" s="385"/>
      <c r="G15684" s="232"/>
    </row>
    <row r="15685" s="379" customFormat="1" customHeight="1" spans="6:7">
      <c r="F15685" s="385"/>
      <c r="G15685" s="232"/>
    </row>
    <row r="15686" s="379" customFormat="1" customHeight="1" spans="6:7">
      <c r="F15686" s="385"/>
      <c r="G15686" s="232"/>
    </row>
    <row r="15687" s="379" customFormat="1" customHeight="1" spans="6:7">
      <c r="F15687" s="385"/>
      <c r="G15687" s="232"/>
    </row>
    <row r="15688" s="379" customFormat="1" customHeight="1" spans="6:7">
      <c r="F15688" s="385"/>
      <c r="G15688" s="232"/>
    </row>
    <row r="15689" s="379" customFormat="1" customHeight="1" spans="6:7">
      <c r="F15689" s="385"/>
      <c r="G15689" s="232"/>
    </row>
    <row r="15690" s="379" customFormat="1" customHeight="1" spans="6:7">
      <c r="F15690" s="385"/>
      <c r="G15690" s="232"/>
    </row>
    <row r="15691" s="379" customFormat="1" customHeight="1" spans="6:7">
      <c r="F15691" s="385"/>
      <c r="G15691" s="232"/>
    </row>
    <row r="15692" s="379" customFormat="1" customHeight="1" spans="6:7">
      <c r="F15692" s="385"/>
      <c r="G15692" s="232"/>
    </row>
    <row r="15693" s="379" customFormat="1" customHeight="1" spans="6:7">
      <c r="F15693" s="385"/>
      <c r="G15693" s="232"/>
    </row>
    <row r="15694" s="379" customFormat="1" customHeight="1" spans="6:7">
      <c r="F15694" s="385"/>
      <c r="G15694" s="232"/>
    </row>
    <row r="15695" s="379" customFormat="1" customHeight="1" spans="6:7">
      <c r="F15695" s="385"/>
      <c r="G15695" s="232"/>
    </row>
    <row r="15696" s="379" customFormat="1" customHeight="1" spans="6:7">
      <c r="F15696" s="385"/>
      <c r="G15696" s="232"/>
    </row>
    <row r="15697" s="379" customFormat="1" customHeight="1" spans="6:7">
      <c r="F15697" s="385"/>
      <c r="G15697" s="232"/>
    </row>
    <row r="15698" s="379" customFormat="1" customHeight="1" spans="6:7">
      <c r="F15698" s="385"/>
      <c r="G15698" s="232"/>
    </row>
    <row r="15699" s="379" customFormat="1" customHeight="1" spans="6:7">
      <c r="F15699" s="385"/>
      <c r="G15699" s="232"/>
    </row>
    <row r="15700" s="379" customFormat="1" customHeight="1" spans="6:7">
      <c r="F15700" s="385"/>
      <c r="G15700" s="232"/>
    </row>
    <row r="15701" s="379" customFormat="1" customHeight="1" spans="6:7">
      <c r="F15701" s="385"/>
      <c r="G15701" s="232"/>
    </row>
    <row r="15702" s="379" customFormat="1" customHeight="1" spans="6:7">
      <c r="F15702" s="385"/>
      <c r="G15702" s="232"/>
    </row>
    <row r="15703" s="379" customFormat="1" customHeight="1" spans="6:7">
      <c r="F15703" s="385"/>
      <c r="G15703" s="232"/>
    </row>
    <row r="15704" s="379" customFormat="1" customHeight="1" spans="6:7">
      <c r="F15704" s="385"/>
      <c r="G15704" s="232"/>
    </row>
    <row r="15705" s="379" customFormat="1" customHeight="1" spans="6:7">
      <c r="F15705" s="385"/>
      <c r="G15705" s="232"/>
    </row>
    <row r="15706" s="379" customFormat="1" customHeight="1" spans="6:7">
      <c r="F15706" s="385"/>
      <c r="G15706" s="232"/>
    </row>
    <row r="15707" s="379" customFormat="1" customHeight="1" spans="6:7">
      <c r="F15707" s="385"/>
      <c r="G15707" s="232"/>
    </row>
    <row r="15708" s="379" customFormat="1" customHeight="1" spans="6:7">
      <c r="F15708" s="385"/>
      <c r="G15708" s="232"/>
    </row>
    <row r="15709" s="379" customFormat="1" customHeight="1" spans="6:7">
      <c r="F15709" s="385"/>
      <c r="G15709" s="232"/>
    </row>
    <row r="15710" s="379" customFormat="1" customHeight="1" spans="6:7">
      <c r="F15710" s="385"/>
      <c r="G15710" s="232"/>
    </row>
    <row r="15711" s="379" customFormat="1" customHeight="1" spans="6:7">
      <c r="F15711" s="385"/>
      <c r="G15711" s="232"/>
    </row>
    <row r="15712" s="379" customFormat="1" customHeight="1" spans="6:7">
      <c r="F15712" s="385"/>
      <c r="G15712" s="232"/>
    </row>
    <row r="15713" s="379" customFormat="1" customHeight="1" spans="6:7">
      <c r="F15713" s="385"/>
      <c r="G15713" s="232"/>
    </row>
    <row r="15714" s="379" customFormat="1" customHeight="1" spans="6:7">
      <c r="F15714" s="385"/>
      <c r="G15714" s="232"/>
    </row>
    <row r="15715" s="379" customFormat="1" customHeight="1" spans="6:7">
      <c r="F15715" s="385"/>
      <c r="G15715" s="232"/>
    </row>
    <row r="15716" s="379" customFormat="1" customHeight="1" spans="6:7">
      <c r="F15716" s="385"/>
      <c r="G15716" s="232"/>
    </row>
    <row r="15717" s="379" customFormat="1" customHeight="1" spans="6:7">
      <c r="F15717" s="385"/>
      <c r="G15717" s="232"/>
    </row>
    <row r="15718" s="379" customFormat="1" customHeight="1" spans="6:7">
      <c r="F15718" s="385"/>
      <c r="G15718" s="232"/>
    </row>
    <row r="15719" s="379" customFormat="1" customHeight="1" spans="6:7">
      <c r="F15719" s="385"/>
      <c r="G15719" s="232"/>
    </row>
    <row r="15720" s="379" customFormat="1" customHeight="1" spans="6:7">
      <c r="F15720" s="385"/>
      <c r="G15720" s="232"/>
    </row>
    <row r="15721" s="379" customFormat="1" customHeight="1" spans="6:7">
      <c r="F15721" s="385"/>
      <c r="G15721" s="232"/>
    </row>
    <row r="15722" s="379" customFormat="1" customHeight="1" spans="6:7">
      <c r="F15722" s="385"/>
      <c r="G15722" s="232"/>
    </row>
    <row r="15723" s="379" customFormat="1" customHeight="1" spans="6:7">
      <c r="F15723" s="385"/>
      <c r="G15723" s="232"/>
    </row>
    <row r="15724" s="379" customFormat="1" customHeight="1" spans="6:7">
      <c r="F15724" s="385"/>
      <c r="G15724" s="232"/>
    </row>
    <row r="15725" s="379" customFormat="1" customHeight="1" spans="6:7">
      <c r="F15725" s="385"/>
      <c r="G15725" s="232"/>
    </row>
    <row r="15726" s="379" customFormat="1" customHeight="1" spans="6:7">
      <c r="F15726" s="385"/>
      <c r="G15726" s="232"/>
    </row>
    <row r="15727" s="379" customFormat="1" customHeight="1" spans="6:7">
      <c r="F15727" s="385"/>
      <c r="G15727" s="232"/>
    </row>
    <row r="15728" s="379" customFormat="1" customHeight="1" spans="6:7">
      <c r="F15728" s="385"/>
      <c r="G15728" s="232"/>
    </row>
    <row r="15729" s="379" customFormat="1" customHeight="1" spans="6:7">
      <c r="F15729" s="385"/>
      <c r="G15729" s="232"/>
    </row>
    <row r="15730" s="379" customFormat="1" customHeight="1" spans="6:7">
      <c r="F15730" s="385"/>
      <c r="G15730" s="232"/>
    </row>
    <row r="15731" s="379" customFormat="1" customHeight="1" spans="6:7">
      <c r="F15731" s="385"/>
      <c r="G15731" s="232"/>
    </row>
    <row r="15732" s="379" customFormat="1" customHeight="1" spans="6:7">
      <c r="F15732" s="385"/>
      <c r="G15732" s="232"/>
    </row>
    <row r="15733" s="379" customFormat="1" customHeight="1" spans="6:7">
      <c r="F15733" s="385"/>
      <c r="G15733" s="232"/>
    </row>
    <row r="15734" s="379" customFormat="1" customHeight="1" spans="6:7">
      <c r="F15734" s="385"/>
      <c r="G15734" s="232"/>
    </row>
    <row r="15735" s="379" customFormat="1" customHeight="1" spans="6:7">
      <c r="F15735" s="385"/>
      <c r="G15735" s="232"/>
    </row>
    <row r="15736" s="379" customFormat="1" customHeight="1" spans="6:7">
      <c r="F15736" s="385"/>
      <c r="G15736" s="232"/>
    </row>
    <row r="15737" s="379" customFormat="1" customHeight="1" spans="6:7">
      <c r="F15737" s="385"/>
      <c r="G15737" s="232"/>
    </row>
    <row r="15738" s="379" customFormat="1" customHeight="1" spans="6:7">
      <c r="F15738" s="385"/>
      <c r="G15738" s="232"/>
    </row>
    <row r="15739" s="379" customFormat="1" customHeight="1" spans="6:7">
      <c r="F15739" s="385"/>
      <c r="G15739" s="232"/>
    </row>
    <row r="15740" s="379" customFormat="1" customHeight="1" spans="6:7">
      <c r="F15740" s="385"/>
      <c r="G15740" s="232"/>
    </row>
    <row r="15741" s="379" customFormat="1" customHeight="1" spans="6:7">
      <c r="F15741" s="385"/>
      <c r="G15741" s="232"/>
    </row>
    <row r="15742" s="379" customFormat="1" customHeight="1" spans="6:7">
      <c r="F15742" s="385"/>
      <c r="G15742" s="232"/>
    </row>
    <row r="15743" s="379" customFormat="1" customHeight="1" spans="6:7">
      <c r="F15743" s="385"/>
      <c r="G15743" s="232"/>
    </row>
    <row r="15744" s="379" customFormat="1" customHeight="1" spans="6:7">
      <c r="F15744" s="385"/>
      <c r="G15744" s="232"/>
    </row>
    <row r="15745" s="379" customFormat="1" customHeight="1" spans="6:7">
      <c r="F15745" s="385"/>
      <c r="G15745" s="232"/>
    </row>
    <row r="15746" s="379" customFormat="1" customHeight="1" spans="6:7">
      <c r="F15746" s="385"/>
      <c r="G15746" s="232"/>
    </row>
    <row r="15747" s="379" customFormat="1" customHeight="1" spans="6:7">
      <c r="F15747" s="385"/>
      <c r="G15747" s="232"/>
    </row>
    <row r="15748" s="379" customFormat="1" customHeight="1" spans="6:7">
      <c r="F15748" s="385"/>
      <c r="G15748" s="232"/>
    </row>
    <row r="15749" s="379" customFormat="1" customHeight="1" spans="6:7">
      <c r="F15749" s="385"/>
      <c r="G15749" s="232"/>
    </row>
    <row r="15750" s="379" customFormat="1" customHeight="1" spans="6:7">
      <c r="F15750" s="385"/>
      <c r="G15750" s="232"/>
    </row>
    <row r="15751" s="379" customFormat="1" customHeight="1" spans="6:7">
      <c r="F15751" s="385"/>
      <c r="G15751" s="232"/>
    </row>
    <row r="15752" s="379" customFormat="1" customHeight="1" spans="6:7">
      <c r="F15752" s="385"/>
      <c r="G15752" s="232"/>
    </row>
    <row r="15753" s="379" customFormat="1" customHeight="1" spans="6:7">
      <c r="F15753" s="385"/>
      <c r="G15753" s="232"/>
    </row>
    <row r="15754" s="379" customFormat="1" customHeight="1" spans="6:7">
      <c r="F15754" s="385"/>
      <c r="G15754" s="232"/>
    </row>
    <row r="15755" s="379" customFormat="1" customHeight="1" spans="6:7">
      <c r="F15755" s="385"/>
      <c r="G15755" s="232"/>
    </row>
    <row r="15756" s="379" customFormat="1" customHeight="1" spans="6:7">
      <c r="F15756" s="385"/>
      <c r="G15756" s="232"/>
    </row>
    <row r="15757" s="379" customFormat="1" customHeight="1" spans="6:7">
      <c r="F15757" s="385"/>
      <c r="G15757" s="232"/>
    </row>
    <row r="15758" s="379" customFormat="1" customHeight="1" spans="6:7">
      <c r="F15758" s="385"/>
      <c r="G15758" s="232"/>
    </row>
    <row r="15759" s="379" customFormat="1" customHeight="1" spans="6:7">
      <c r="F15759" s="385"/>
      <c r="G15759" s="232"/>
    </row>
    <row r="15760" s="379" customFormat="1" customHeight="1" spans="6:7">
      <c r="F15760" s="385"/>
      <c r="G15760" s="232"/>
    </row>
    <row r="15761" s="379" customFormat="1" customHeight="1" spans="6:7">
      <c r="F15761" s="385"/>
      <c r="G15761" s="232"/>
    </row>
    <row r="15762" s="379" customFormat="1" customHeight="1" spans="6:7">
      <c r="F15762" s="385"/>
      <c r="G15762" s="232"/>
    </row>
    <row r="15763" s="379" customFormat="1" customHeight="1" spans="6:7">
      <c r="F15763" s="385"/>
      <c r="G15763" s="232"/>
    </row>
    <row r="15764" s="379" customFormat="1" customHeight="1" spans="6:7">
      <c r="F15764" s="385"/>
      <c r="G15764" s="232"/>
    </row>
    <row r="15765" s="379" customFormat="1" customHeight="1" spans="6:7">
      <c r="F15765" s="385"/>
      <c r="G15765" s="232"/>
    </row>
    <row r="15766" s="379" customFormat="1" customHeight="1" spans="6:7">
      <c r="F15766" s="385"/>
      <c r="G15766" s="232"/>
    </row>
    <row r="15767" s="379" customFormat="1" customHeight="1" spans="6:7">
      <c r="F15767" s="385"/>
      <c r="G15767" s="232"/>
    </row>
    <row r="15768" s="379" customFormat="1" customHeight="1" spans="6:7">
      <c r="F15768" s="385"/>
      <c r="G15768" s="232"/>
    </row>
    <row r="15769" s="379" customFormat="1" customHeight="1" spans="6:7">
      <c r="F15769" s="385"/>
      <c r="G15769" s="232"/>
    </row>
    <row r="15770" s="379" customFormat="1" customHeight="1" spans="6:7">
      <c r="F15770" s="385"/>
      <c r="G15770" s="232"/>
    </row>
    <row r="15771" s="379" customFormat="1" customHeight="1" spans="6:7">
      <c r="F15771" s="385"/>
      <c r="G15771" s="232"/>
    </row>
    <row r="15772" s="379" customFormat="1" customHeight="1" spans="6:7">
      <c r="F15772" s="385"/>
      <c r="G15772" s="232"/>
    </row>
    <row r="15773" s="379" customFormat="1" customHeight="1" spans="6:7">
      <c r="F15773" s="385"/>
      <c r="G15773" s="232"/>
    </row>
    <row r="15774" s="379" customFormat="1" customHeight="1" spans="6:7">
      <c r="F15774" s="385"/>
      <c r="G15774" s="232"/>
    </row>
    <row r="15775" s="379" customFormat="1" customHeight="1" spans="6:7">
      <c r="F15775" s="385"/>
      <c r="G15775" s="232"/>
    </row>
    <row r="15776" s="379" customFormat="1" customHeight="1" spans="6:7">
      <c r="F15776" s="385"/>
      <c r="G15776" s="232"/>
    </row>
    <row r="15777" s="379" customFormat="1" customHeight="1" spans="6:7">
      <c r="F15777" s="385"/>
      <c r="G15777" s="232"/>
    </row>
    <row r="15778" s="379" customFormat="1" customHeight="1" spans="6:7">
      <c r="F15778" s="385"/>
      <c r="G15778" s="232"/>
    </row>
    <row r="15779" s="379" customFormat="1" customHeight="1" spans="6:7">
      <c r="F15779" s="385"/>
      <c r="G15779" s="232"/>
    </row>
    <row r="15780" s="379" customFormat="1" customHeight="1" spans="6:7">
      <c r="F15780" s="385"/>
      <c r="G15780" s="232"/>
    </row>
    <row r="15781" s="379" customFormat="1" customHeight="1" spans="6:7">
      <c r="F15781" s="385"/>
      <c r="G15781" s="232"/>
    </row>
    <row r="15782" s="379" customFormat="1" customHeight="1" spans="6:7">
      <c r="F15782" s="385"/>
      <c r="G15782" s="232"/>
    </row>
    <row r="15783" s="379" customFormat="1" customHeight="1" spans="6:7">
      <c r="F15783" s="385"/>
      <c r="G15783" s="232"/>
    </row>
    <row r="15784" s="379" customFormat="1" customHeight="1" spans="6:7">
      <c r="F15784" s="385"/>
      <c r="G15784" s="232"/>
    </row>
    <row r="15785" s="379" customFormat="1" customHeight="1" spans="6:7">
      <c r="F15785" s="385"/>
      <c r="G15785" s="232"/>
    </row>
    <row r="15786" s="379" customFormat="1" customHeight="1" spans="6:7">
      <c r="F15786" s="385"/>
      <c r="G15786" s="232"/>
    </row>
    <row r="15787" s="379" customFormat="1" customHeight="1" spans="6:7">
      <c r="F15787" s="385"/>
      <c r="G15787" s="232"/>
    </row>
    <row r="15788" s="379" customFormat="1" customHeight="1" spans="6:7">
      <c r="F15788" s="385"/>
      <c r="G15788" s="232"/>
    </row>
    <row r="15789" s="379" customFormat="1" customHeight="1" spans="6:7">
      <c r="F15789" s="385"/>
      <c r="G15789" s="232"/>
    </row>
    <row r="15790" s="379" customFormat="1" customHeight="1" spans="6:7">
      <c r="F15790" s="385"/>
      <c r="G15790" s="232"/>
    </row>
    <row r="15791" s="379" customFormat="1" customHeight="1" spans="6:7">
      <c r="F15791" s="385"/>
      <c r="G15791" s="232"/>
    </row>
    <row r="15792" s="379" customFormat="1" customHeight="1" spans="6:7">
      <c r="F15792" s="385"/>
      <c r="G15792" s="232"/>
    </row>
    <row r="15793" s="379" customFormat="1" customHeight="1" spans="6:7">
      <c r="F15793" s="385"/>
      <c r="G15793" s="232"/>
    </row>
    <row r="15794" s="379" customFormat="1" customHeight="1" spans="6:7">
      <c r="F15794" s="385"/>
      <c r="G15794" s="232"/>
    </row>
    <row r="15795" s="379" customFormat="1" customHeight="1" spans="6:7">
      <c r="F15795" s="385"/>
      <c r="G15795" s="232"/>
    </row>
    <row r="15796" s="379" customFormat="1" customHeight="1" spans="6:7">
      <c r="F15796" s="385"/>
      <c r="G15796" s="232"/>
    </row>
    <row r="15797" s="379" customFormat="1" customHeight="1" spans="6:7">
      <c r="F15797" s="385"/>
      <c r="G15797" s="232"/>
    </row>
    <row r="15798" s="379" customFormat="1" customHeight="1" spans="6:7">
      <c r="F15798" s="385"/>
      <c r="G15798" s="232"/>
    </row>
    <row r="15799" s="379" customFormat="1" customHeight="1" spans="6:7">
      <c r="F15799" s="385"/>
      <c r="G15799" s="232"/>
    </row>
    <row r="15800" s="379" customFormat="1" customHeight="1" spans="6:7">
      <c r="F15800" s="385"/>
      <c r="G15800" s="232"/>
    </row>
    <row r="15801" s="379" customFormat="1" customHeight="1" spans="6:7">
      <c r="F15801" s="385"/>
      <c r="G15801" s="232"/>
    </row>
    <row r="15802" s="379" customFormat="1" customHeight="1" spans="6:7">
      <c r="F15802" s="385"/>
      <c r="G15802" s="232"/>
    </row>
    <row r="15803" s="379" customFormat="1" customHeight="1" spans="6:7">
      <c r="F15803" s="385"/>
      <c r="G15803" s="232"/>
    </row>
    <row r="15804" s="379" customFormat="1" customHeight="1" spans="6:7">
      <c r="F15804" s="385"/>
      <c r="G15804" s="232"/>
    </row>
    <row r="15805" s="379" customFormat="1" customHeight="1" spans="6:7">
      <c r="F15805" s="385"/>
      <c r="G15805" s="232"/>
    </row>
    <row r="15806" s="379" customFormat="1" customHeight="1" spans="6:7">
      <c r="F15806" s="385"/>
      <c r="G15806" s="232"/>
    </row>
    <row r="15807" s="379" customFormat="1" customHeight="1" spans="6:7">
      <c r="F15807" s="385"/>
      <c r="G15807" s="232"/>
    </row>
    <row r="15808" s="379" customFormat="1" customHeight="1" spans="6:7">
      <c r="F15808" s="385"/>
      <c r="G15808" s="232"/>
    </row>
    <row r="15809" s="379" customFormat="1" customHeight="1" spans="6:7">
      <c r="F15809" s="385"/>
      <c r="G15809" s="232"/>
    </row>
    <row r="15810" s="379" customFormat="1" customHeight="1" spans="6:7">
      <c r="F15810" s="385"/>
      <c r="G15810" s="232"/>
    </row>
    <row r="15811" s="379" customFormat="1" customHeight="1" spans="6:7">
      <c r="F15811" s="385"/>
      <c r="G15811" s="232"/>
    </row>
    <row r="15812" s="379" customFormat="1" customHeight="1" spans="6:7">
      <c r="F15812" s="385"/>
      <c r="G15812" s="232"/>
    </row>
    <row r="15813" s="379" customFormat="1" customHeight="1" spans="6:7">
      <c r="F15813" s="385"/>
      <c r="G15813" s="232"/>
    </row>
    <row r="15814" s="379" customFormat="1" customHeight="1" spans="6:7">
      <c r="F15814" s="385"/>
      <c r="G15814" s="232"/>
    </row>
    <row r="15815" s="379" customFormat="1" customHeight="1" spans="6:7">
      <c r="F15815" s="385"/>
      <c r="G15815" s="232"/>
    </row>
    <row r="15816" s="379" customFormat="1" customHeight="1" spans="6:7">
      <c r="F15816" s="385"/>
      <c r="G15816" s="232"/>
    </row>
    <row r="15817" s="379" customFormat="1" customHeight="1" spans="6:7">
      <c r="F15817" s="385"/>
      <c r="G15817" s="232"/>
    </row>
    <row r="15818" s="379" customFormat="1" customHeight="1" spans="6:7">
      <c r="F15818" s="385"/>
      <c r="G15818" s="232"/>
    </row>
    <row r="15819" s="379" customFormat="1" customHeight="1" spans="6:7">
      <c r="F15819" s="385"/>
      <c r="G15819" s="232"/>
    </row>
    <row r="15820" s="379" customFormat="1" customHeight="1" spans="6:7">
      <c r="F15820" s="385"/>
      <c r="G15820" s="232"/>
    </row>
    <row r="15821" s="379" customFormat="1" customHeight="1" spans="6:7">
      <c r="F15821" s="385"/>
      <c r="G15821" s="232"/>
    </row>
    <row r="15822" s="379" customFormat="1" customHeight="1" spans="6:7">
      <c r="F15822" s="385"/>
      <c r="G15822" s="232"/>
    </row>
    <row r="15823" s="379" customFormat="1" customHeight="1" spans="6:7">
      <c r="F15823" s="385"/>
      <c r="G15823" s="232"/>
    </row>
    <row r="15824" s="379" customFormat="1" customHeight="1" spans="6:7">
      <c r="F15824" s="385"/>
      <c r="G15824" s="232"/>
    </row>
    <row r="15825" s="379" customFormat="1" customHeight="1" spans="6:7">
      <c r="F15825" s="385"/>
      <c r="G15825" s="232"/>
    </row>
    <row r="15826" s="379" customFormat="1" customHeight="1" spans="6:7">
      <c r="F15826" s="385"/>
      <c r="G15826" s="232"/>
    </row>
    <row r="15827" s="379" customFormat="1" customHeight="1" spans="6:7">
      <c r="F15827" s="385"/>
      <c r="G15827" s="232"/>
    </row>
    <row r="15828" s="379" customFormat="1" customHeight="1" spans="6:7">
      <c r="F15828" s="385"/>
      <c r="G15828" s="232"/>
    </row>
    <row r="15829" s="379" customFormat="1" customHeight="1" spans="6:7">
      <c r="F15829" s="385"/>
      <c r="G15829" s="232"/>
    </row>
    <row r="15830" s="379" customFormat="1" customHeight="1" spans="6:7">
      <c r="F15830" s="385"/>
      <c r="G15830" s="232"/>
    </row>
    <row r="15831" s="379" customFormat="1" customHeight="1" spans="6:7">
      <c r="F15831" s="385"/>
      <c r="G15831" s="232"/>
    </row>
    <row r="15832" s="379" customFormat="1" customHeight="1" spans="6:7">
      <c r="F15832" s="385"/>
      <c r="G15832" s="232"/>
    </row>
    <row r="15833" s="379" customFormat="1" customHeight="1" spans="6:7">
      <c r="F15833" s="385"/>
      <c r="G15833" s="232"/>
    </row>
    <row r="15834" s="379" customFormat="1" customHeight="1" spans="6:7">
      <c r="F15834" s="385"/>
      <c r="G15834" s="232"/>
    </row>
    <row r="15835" s="379" customFormat="1" customHeight="1" spans="6:7">
      <c r="F15835" s="385"/>
      <c r="G15835" s="232"/>
    </row>
    <row r="15836" s="379" customFormat="1" customHeight="1" spans="6:7">
      <c r="F15836" s="385"/>
      <c r="G15836" s="232"/>
    </row>
    <row r="15837" s="379" customFormat="1" customHeight="1" spans="6:7">
      <c r="F15837" s="385"/>
      <c r="G15837" s="232"/>
    </row>
    <row r="15838" s="379" customFormat="1" customHeight="1" spans="6:7">
      <c r="F15838" s="385"/>
      <c r="G15838" s="232"/>
    </row>
    <row r="15839" s="379" customFormat="1" customHeight="1" spans="6:7">
      <c r="F15839" s="385"/>
      <c r="G15839" s="232"/>
    </row>
    <row r="15840" s="379" customFormat="1" customHeight="1" spans="6:7">
      <c r="F15840" s="385"/>
      <c r="G15840" s="232"/>
    </row>
    <row r="15841" s="379" customFormat="1" customHeight="1" spans="6:7">
      <c r="F15841" s="385"/>
      <c r="G15841" s="232"/>
    </row>
    <row r="15842" s="379" customFormat="1" customHeight="1" spans="6:7">
      <c r="F15842" s="385"/>
      <c r="G15842" s="232"/>
    </row>
    <row r="15843" s="379" customFormat="1" customHeight="1" spans="6:7">
      <c r="F15843" s="385"/>
      <c r="G15843" s="232"/>
    </row>
    <row r="15844" s="379" customFormat="1" customHeight="1" spans="6:7">
      <c r="F15844" s="385"/>
      <c r="G15844" s="232"/>
    </row>
    <row r="15845" s="379" customFormat="1" customHeight="1" spans="6:7">
      <c r="F15845" s="385"/>
      <c r="G15845" s="232"/>
    </row>
    <row r="15846" s="379" customFormat="1" customHeight="1" spans="6:7">
      <c r="F15846" s="385"/>
      <c r="G15846" s="232"/>
    </row>
    <row r="15847" s="379" customFormat="1" customHeight="1" spans="6:7">
      <c r="F15847" s="385"/>
      <c r="G15847" s="232"/>
    </row>
    <row r="15848" s="379" customFormat="1" customHeight="1" spans="6:7">
      <c r="F15848" s="385"/>
      <c r="G15848" s="232"/>
    </row>
    <row r="15849" s="379" customFormat="1" customHeight="1" spans="6:7">
      <c r="F15849" s="385"/>
      <c r="G15849" s="232"/>
    </row>
    <row r="15850" s="379" customFormat="1" customHeight="1" spans="6:7">
      <c r="F15850" s="385"/>
      <c r="G15850" s="232"/>
    </row>
    <row r="15851" s="379" customFormat="1" customHeight="1" spans="6:7">
      <c r="F15851" s="385"/>
      <c r="G15851" s="232"/>
    </row>
    <row r="15852" s="379" customFormat="1" customHeight="1" spans="6:7">
      <c r="F15852" s="385"/>
      <c r="G15852" s="232"/>
    </row>
    <row r="15853" s="379" customFormat="1" customHeight="1" spans="6:7">
      <c r="F15853" s="385"/>
      <c r="G15853" s="232"/>
    </row>
    <row r="15854" s="379" customFormat="1" customHeight="1" spans="6:7">
      <c r="F15854" s="385"/>
      <c r="G15854" s="232"/>
    </row>
    <row r="15855" s="379" customFormat="1" customHeight="1" spans="6:7">
      <c r="F15855" s="385"/>
      <c r="G15855" s="232"/>
    </row>
    <row r="15856" s="379" customFormat="1" customHeight="1" spans="6:7">
      <c r="F15856" s="385"/>
      <c r="G15856" s="232"/>
    </row>
    <row r="15857" s="379" customFormat="1" customHeight="1" spans="6:7">
      <c r="F15857" s="385"/>
      <c r="G15857" s="232"/>
    </row>
    <row r="15858" s="379" customFormat="1" customHeight="1" spans="6:7">
      <c r="F15858" s="385"/>
      <c r="G15858" s="232"/>
    </row>
    <row r="15859" s="379" customFormat="1" customHeight="1" spans="6:7">
      <c r="F15859" s="385"/>
      <c r="G15859" s="232"/>
    </row>
    <row r="15860" s="379" customFormat="1" customHeight="1" spans="6:7">
      <c r="F15860" s="385"/>
      <c r="G15860" s="232"/>
    </row>
    <row r="15861" s="379" customFormat="1" customHeight="1" spans="6:7">
      <c r="F15861" s="385"/>
      <c r="G15861" s="232"/>
    </row>
    <row r="15862" s="379" customFormat="1" customHeight="1" spans="6:7">
      <c r="F15862" s="385"/>
      <c r="G15862" s="232"/>
    </row>
    <row r="15863" s="379" customFormat="1" customHeight="1" spans="6:7">
      <c r="F15863" s="385"/>
      <c r="G15863" s="232"/>
    </row>
    <row r="15864" s="379" customFormat="1" customHeight="1" spans="6:7">
      <c r="F15864" s="385"/>
      <c r="G15864" s="232"/>
    </row>
    <row r="15865" s="379" customFormat="1" customHeight="1" spans="6:7">
      <c r="F15865" s="385"/>
      <c r="G15865" s="232"/>
    </row>
    <row r="15866" s="379" customFormat="1" customHeight="1" spans="6:7">
      <c r="F15866" s="385"/>
      <c r="G15866" s="232"/>
    </row>
    <row r="15867" s="379" customFormat="1" customHeight="1" spans="6:7">
      <c r="F15867" s="385"/>
      <c r="G15867" s="232"/>
    </row>
    <row r="15868" s="379" customFormat="1" customHeight="1" spans="6:7">
      <c r="F15868" s="385"/>
      <c r="G15868" s="232"/>
    </row>
    <row r="15869" s="379" customFormat="1" customHeight="1" spans="6:7">
      <c r="F15869" s="385"/>
      <c r="G15869" s="232"/>
    </row>
    <row r="15870" s="379" customFormat="1" customHeight="1" spans="6:7">
      <c r="F15870" s="385"/>
      <c r="G15870" s="232"/>
    </row>
    <row r="15871" s="379" customFormat="1" customHeight="1" spans="6:7">
      <c r="F15871" s="385"/>
      <c r="G15871" s="232"/>
    </row>
    <row r="15872" s="379" customFormat="1" customHeight="1" spans="6:7">
      <c r="F15872" s="385"/>
      <c r="G15872" s="232"/>
    </row>
    <row r="15873" s="379" customFormat="1" customHeight="1" spans="6:7">
      <c r="F15873" s="385"/>
      <c r="G15873" s="232"/>
    </row>
    <row r="15874" s="379" customFormat="1" customHeight="1" spans="6:7">
      <c r="F15874" s="385"/>
      <c r="G15874" s="232"/>
    </row>
    <row r="15875" s="379" customFormat="1" customHeight="1" spans="6:7">
      <c r="F15875" s="385"/>
      <c r="G15875" s="232"/>
    </row>
    <row r="15876" s="379" customFormat="1" customHeight="1" spans="6:7">
      <c r="F15876" s="385"/>
      <c r="G15876" s="232"/>
    </row>
    <row r="15877" s="379" customFormat="1" customHeight="1" spans="6:7">
      <c r="F15877" s="385"/>
      <c r="G15877" s="232"/>
    </row>
    <row r="15878" s="379" customFormat="1" customHeight="1" spans="6:7">
      <c r="F15878" s="385"/>
      <c r="G15878" s="232"/>
    </row>
    <row r="15879" s="379" customFormat="1" customHeight="1" spans="6:7">
      <c r="F15879" s="385"/>
      <c r="G15879" s="232"/>
    </row>
    <row r="15880" s="379" customFormat="1" customHeight="1" spans="6:7">
      <c r="F15880" s="385"/>
      <c r="G15880" s="232"/>
    </row>
    <row r="15881" s="379" customFormat="1" customHeight="1" spans="6:7">
      <c r="F15881" s="385"/>
      <c r="G15881" s="232"/>
    </row>
    <row r="15882" s="379" customFormat="1" customHeight="1" spans="6:7">
      <c r="F15882" s="385"/>
      <c r="G15882" s="232"/>
    </row>
    <row r="15883" s="379" customFormat="1" customHeight="1" spans="6:7">
      <c r="F15883" s="385"/>
      <c r="G15883" s="232"/>
    </row>
    <row r="15884" s="379" customFormat="1" customHeight="1" spans="6:7">
      <c r="F15884" s="385"/>
      <c r="G15884" s="232"/>
    </row>
    <row r="15885" s="379" customFormat="1" customHeight="1" spans="6:7">
      <c r="F15885" s="385"/>
      <c r="G15885" s="232"/>
    </row>
    <row r="15886" s="379" customFormat="1" customHeight="1" spans="6:7">
      <c r="F15886" s="385"/>
      <c r="G15886" s="232"/>
    </row>
    <row r="15887" s="379" customFormat="1" customHeight="1" spans="6:7">
      <c r="F15887" s="385"/>
      <c r="G15887" s="232"/>
    </row>
    <row r="15888" s="379" customFormat="1" customHeight="1" spans="6:7">
      <c r="F15888" s="385"/>
      <c r="G15888" s="232"/>
    </row>
    <row r="15889" s="379" customFormat="1" customHeight="1" spans="6:7">
      <c r="F15889" s="385"/>
      <c r="G15889" s="232"/>
    </row>
    <row r="15890" s="379" customFormat="1" customHeight="1" spans="6:7">
      <c r="F15890" s="385"/>
      <c r="G15890" s="232"/>
    </row>
    <row r="15891" s="379" customFormat="1" customHeight="1" spans="6:7">
      <c r="F15891" s="385"/>
      <c r="G15891" s="232"/>
    </row>
    <row r="15892" s="379" customFormat="1" customHeight="1" spans="6:7">
      <c r="F15892" s="385"/>
      <c r="G15892" s="232"/>
    </row>
    <row r="15893" s="379" customFormat="1" customHeight="1" spans="6:7">
      <c r="F15893" s="385"/>
      <c r="G15893" s="232"/>
    </row>
    <row r="15894" s="379" customFormat="1" customHeight="1" spans="6:7">
      <c r="F15894" s="385"/>
      <c r="G15894" s="232"/>
    </row>
    <row r="15895" s="379" customFormat="1" customHeight="1" spans="6:7">
      <c r="F15895" s="385"/>
      <c r="G15895" s="232"/>
    </row>
    <row r="15896" s="379" customFormat="1" customHeight="1" spans="6:7">
      <c r="F15896" s="385"/>
      <c r="G15896" s="232"/>
    </row>
    <row r="15897" s="379" customFormat="1" customHeight="1" spans="6:7">
      <c r="F15897" s="385"/>
      <c r="G15897" s="232"/>
    </row>
    <row r="15898" s="379" customFormat="1" customHeight="1" spans="6:7">
      <c r="F15898" s="385"/>
      <c r="G15898" s="232"/>
    </row>
    <row r="15899" s="379" customFormat="1" customHeight="1" spans="6:7">
      <c r="F15899" s="385"/>
      <c r="G15899" s="232"/>
    </row>
    <row r="15900" s="379" customFormat="1" customHeight="1" spans="6:7">
      <c r="F15900" s="385"/>
      <c r="G15900" s="232"/>
    </row>
    <row r="15901" s="379" customFormat="1" customHeight="1" spans="6:7">
      <c r="F15901" s="385"/>
      <c r="G15901" s="232"/>
    </row>
    <row r="15902" s="379" customFormat="1" customHeight="1" spans="6:7">
      <c r="F15902" s="385"/>
      <c r="G15902" s="232"/>
    </row>
    <row r="15903" s="379" customFormat="1" customHeight="1" spans="6:7">
      <c r="F15903" s="385"/>
      <c r="G15903" s="232"/>
    </row>
    <row r="15904" s="379" customFormat="1" customHeight="1" spans="6:7">
      <c r="F15904" s="385"/>
      <c r="G15904" s="232"/>
    </row>
    <row r="15905" s="379" customFormat="1" customHeight="1" spans="6:7">
      <c r="F15905" s="385"/>
      <c r="G15905" s="232"/>
    </row>
    <row r="15906" s="379" customFormat="1" customHeight="1" spans="6:7">
      <c r="F15906" s="385"/>
      <c r="G15906" s="232"/>
    </row>
    <row r="15907" s="379" customFormat="1" customHeight="1" spans="6:7">
      <c r="F15907" s="385"/>
      <c r="G15907" s="232"/>
    </row>
    <row r="15908" s="379" customFormat="1" customHeight="1" spans="6:7">
      <c r="F15908" s="385"/>
      <c r="G15908" s="232"/>
    </row>
    <row r="15909" s="379" customFormat="1" customHeight="1" spans="6:7">
      <c r="F15909" s="385"/>
      <c r="G15909" s="232"/>
    </row>
    <row r="15910" s="379" customFormat="1" customHeight="1" spans="6:7">
      <c r="F15910" s="385"/>
      <c r="G15910" s="232"/>
    </row>
    <row r="15911" s="379" customFormat="1" customHeight="1" spans="6:7">
      <c r="F15911" s="385"/>
      <c r="G15911" s="232"/>
    </row>
    <row r="15912" s="379" customFormat="1" customHeight="1" spans="6:7">
      <c r="F15912" s="385"/>
      <c r="G15912" s="232"/>
    </row>
    <row r="15913" s="379" customFormat="1" customHeight="1" spans="6:7">
      <c r="F15913" s="385"/>
      <c r="G15913" s="232"/>
    </row>
    <row r="15914" s="379" customFormat="1" customHeight="1" spans="6:7">
      <c r="F15914" s="385"/>
      <c r="G15914" s="232"/>
    </row>
    <row r="15915" s="379" customFormat="1" customHeight="1" spans="6:7">
      <c r="F15915" s="385"/>
      <c r="G15915" s="232"/>
    </row>
    <row r="15916" s="379" customFormat="1" customHeight="1" spans="6:7">
      <c r="F15916" s="385"/>
      <c r="G15916" s="232"/>
    </row>
    <row r="15917" s="379" customFormat="1" customHeight="1" spans="6:7">
      <c r="F15917" s="385"/>
      <c r="G15917" s="232"/>
    </row>
    <row r="15918" s="379" customFormat="1" customHeight="1" spans="6:7">
      <c r="F15918" s="385"/>
      <c r="G15918" s="232"/>
    </row>
    <row r="15919" s="379" customFormat="1" customHeight="1" spans="6:7">
      <c r="F15919" s="385"/>
      <c r="G15919" s="232"/>
    </row>
    <row r="15920" s="379" customFormat="1" customHeight="1" spans="6:7">
      <c r="F15920" s="385"/>
      <c r="G15920" s="232"/>
    </row>
    <row r="15921" s="379" customFormat="1" customHeight="1" spans="6:7">
      <c r="F15921" s="385"/>
      <c r="G15921" s="232"/>
    </row>
    <row r="15922" s="379" customFormat="1" customHeight="1" spans="6:7">
      <c r="F15922" s="385"/>
      <c r="G15922" s="232"/>
    </row>
    <row r="15923" s="379" customFormat="1" customHeight="1" spans="6:7">
      <c r="F15923" s="385"/>
      <c r="G15923" s="232"/>
    </row>
    <row r="15924" s="379" customFormat="1" customHeight="1" spans="6:7">
      <c r="F15924" s="385"/>
      <c r="G15924" s="232"/>
    </row>
    <row r="15925" s="379" customFormat="1" customHeight="1" spans="6:7">
      <c r="F15925" s="385"/>
      <c r="G15925" s="232"/>
    </row>
    <row r="15926" s="379" customFormat="1" customHeight="1" spans="6:7">
      <c r="F15926" s="385"/>
      <c r="G15926" s="232"/>
    </row>
    <row r="15927" s="379" customFormat="1" customHeight="1" spans="6:7">
      <c r="F15927" s="385"/>
      <c r="G15927" s="232"/>
    </row>
    <row r="15928" s="379" customFormat="1" customHeight="1" spans="6:7">
      <c r="F15928" s="385"/>
      <c r="G15928" s="232"/>
    </row>
    <row r="15929" s="379" customFormat="1" customHeight="1" spans="6:7">
      <c r="F15929" s="385"/>
      <c r="G15929" s="232"/>
    </row>
    <row r="15930" s="379" customFormat="1" customHeight="1" spans="6:7">
      <c r="F15930" s="385"/>
      <c r="G15930" s="232"/>
    </row>
    <row r="15931" s="379" customFormat="1" customHeight="1" spans="6:7">
      <c r="F15931" s="385"/>
      <c r="G15931" s="232"/>
    </row>
    <row r="15932" s="379" customFormat="1" customHeight="1" spans="6:7">
      <c r="F15932" s="385"/>
      <c r="G15932" s="232"/>
    </row>
    <row r="15933" s="379" customFormat="1" customHeight="1" spans="6:7">
      <c r="F15933" s="385"/>
      <c r="G15933" s="232"/>
    </row>
    <row r="15934" s="379" customFormat="1" customHeight="1" spans="6:7">
      <c r="F15934" s="385"/>
      <c r="G15934" s="232"/>
    </row>
    <row r="15935" s="379" customFormat="1" customHeight="1" spans="6:7">
      <c r="F15935" s="385"/>
      <c r="G15935" s="232"/>
    </row>
    <row r="15936" s="379" customFormat="1" customHeight="1" spans="6:7">
      <c r="F15936" s="385"/>
      <c r="G15936" s="232"/>
    </row>
    <row r="15937" s="379" customFormat="1" customHeight="1" spans="6:7">
      <c r="F15937" s="385"/>
      <c r="G15937" s="232"/>
    </row>
    <row r="15938" s="379" customFormat="1" customHeight="1" spans="6:7">
      <c r="F15938" s="385"/>
      <c r="G15938" s="232"/>
    </row>
    <row r="15939" s="379" customFormat="1" customHeight="1" spans="6:7">
      <c r="F15939" s="385"/>
      <c r="G15939" s="232"/>
    </row>
    <row r="15940" s="379" customFormat="1" customHeight="1" spans="6:7">
      <c r="F15940" s="385"/>
      <c r="G15940" s="232"/>
    </row>
    <row r="15941" s="379" customFormat="1" customHeight="1" spans="6:7">
      <c r="F15941" s="385"/>
      <c r="G15941" s="232"/>
    </row>
    <row r="15942" s="379" customFormat="1" customHeight="1" spans="6:7">
      <c r="F15942" s="385"/>
      <c r="G15942" s="232"/>
    </row>
    <row r="15943" s="379" customFormat="1" customHeight="1" spans="6:7">
      <c r="F15943" s="385"/>
      <c r="G15943" s="232"/>
    </row>
    <row r="15944" s="379" customFormat="1" customHeight="1" spans="6:7">
      <c r="F15944" s="385"/>
      <c r="G15944" s="232"/>
    </row>
    <row r="15945" s="379" customFormat="1" customHeight="1" spans="6:7">
      <c r="F15945" s="385"/>
      <c r="G15945" s="232"/>
    </row>
    <row r="15946" s="379" customFormat="1" customHeight="1" spans="6:7">
      <c r="F15946" s="385"/>
      <c r="G15946" s="232"/>
    </row>
    <row r="15947" s="379" customFormat="1" customHeight="1" spans="6:7">
      <c r="F15947" s="385"/>
      <c r="G15947" s="232"/>
    </row>
    <row r="15948" s="379" customFormat="1" customHeight="1" spans="6:7">
      <c r="F15948" s="385"/>
      <c r="G15948" s="232"/>
    </row>
    <row r="15949" s="379" customFormat="1" customHeight="1" spans="6:7">
      <c r="F15949" s="385"/>
      <c r="G15949" s="232"/>
    </row>
    <row r="15950" s="379" customFormat="1" customHeight="1" spans="6:7">
      <c r="F15950" s="385"/>
      <c r="G15950" s="232"/>
    </row>
    <row r="15951" s="379" customFormat="1" customHeight="1" spans="6:7">
      <c r="F15951" s="385"/>
      <c r="G15951" s="232"/>
    </row>
    <row r="15952" s="379" customFormat="1" customHeight="1" spans="6:7">
      <c r="F15952" s="385"/>
      <c r="G15952" s="232"/>
    </row>
    <row r="15953" s="379" customFormat="1" customHeight="1" spans="6:7">
      <c r="F15953" s="385"/>
      <c r="G15953" s="232"/>
    </row>
    <row r="15954" s="379" customFormat="1" customHeight="1" spans="6:7">
      <c r="F15954" s="385"/>
      <c r="G15954" s="232"/>
    </row>
    <row r="15955" s="379" customFormat="1" customHeight="1" spans="6:7">
      <c r="F15955" s="385"/>
      <c r="G15955" s="232"/>
    </row>
    <row r="15956" s="379" customFormat="1" customHeight="1" spans="6:7">
      <c r="F15956" s="385"/>
      <c r="G15956" s="232"/>
    </row>
    <row r="15957" s="379" customFormat="1" customHeight="1" spans="6:7">
      <c r="F15957" s="385"/>
      <c r="G15957" s="232"/>
    </row>
    <row r="15958" s="379" customFormat="1" customHeight="1" spans="6:7">
      <c r="F15958" s="385"/>
      <c r="G15958" s="232"/>
    </row>
    <row r="15959" s="379" customFormat="1" customHeight="1" spans="6:7">
      <c r="F15959" s="385"/>
      <c r="G15959" s="232"/>
    </row>
    <row r="15960" s="379" customFormat="1" customHeight="1" spans="6:7">
      <c r="F15960" s="385"/>
      <c r="G15960" s="232"/>
    </row>
    <row r="15961" s="379" customFormat="1" customHeight="1" spans="6:7">
      <c r="F15961" s="385"/>
      <c r="G15961" s="232"/>
    </row>
    <row r="15962" s="379" customFormat="1" customHeight="1" spans="6:7">
      <c r="F15962" s="385"/>
      <c r="G15962" s="232"/>
    </row>
    <row r="15963" s="379" customFormat="1" customHeight="1" spans="6:7">
      <c r="F15963" s="385"/>
      <c r="G15963" s="232"/>
    </row>
    <row r="15964" s="379" customFormat="1" customHeight="1" spans="6:7">
      <c r="F15964" s="385"/>
      <c r="G15964" s="232"/>
    </row>
    <row r="15965" s="379" customFormat="1" customHeight="1" spans="6:7">
      <c r="F15965" s="385"/>
      <c r="G15965" s="232"/>
    </row>
    <row r="15966" s="379" customFormat="1" customHeight="1" spans="6:7">
      <c r="F15966" s="385"/>
      <c r="G15966" s="232"/>
    </row>
    <row r="15967" s="379" customFormat="1" customHeight="1" spans="6:7">
      <c r="F15967" s="385"/>
      <c r="G15967" s="232"/>
    </row>
    <row r="15968" s="379" customFormat="1" customHeight="1" spans="6:7">
      <c r="F15968" s="385"/>
      <c r="G15968" s="232"/>
    </row>
    <row r="15969" s="379" customFormat="1" customHeight="1" spans="6:7">
      <c r="F15969" s="385"/>
      <c r="G15969" s="232"/>
    </row>
    <row r="15970" s="379" customFormat="1" customHeight="1" spans="6:7">
      <c r="F15970" s="385"/>
      <c r="G15970" s="232"/>
    </row>
    <row r="15971" s="379" customFormat="1" customHeight="1" spans="6:7">
      <c r="F15971" s="385"/>
      <c r="G15971" s="232"/>
    </row>
    <row r="15972" s="379" customFormat="1" customHeight="1" spans="6:7">
      <c r="F15972" s="385"/>
      <c r="G15972" s="232"/>
    </row>
    <row r="15973" s="379" customFormat="1" customHeight="1" spans="6:7">
      <c r="F15973" s="385"/>
      <c r="G15973" s="232"/>
    </row>
    <row r="15974" s="379" customFormat="1" customHeight="1" spans="6:7">
      <c r="F15974" s="385"/>
      <c r="G15974" s="232"/>
    </row>
    <row r="15975" s="379" customFormat="1" customHeight="1" spans="6:7">
      <c r="F15975" s="385"/>
      <c r="G15975" s="232"/>
    </row>
    <row r="15976" s="379" customFormat="1" customHeight="1" spans="6:7">
      <c r="F15976" s="385"/>
      <c r="G15976" s="232"/>
    </row>
    <row r="15977" s="379" customFormat="1" customHeight="1" spans="6:7">
      <c r="F15977" s="385"/>
      <c r="G15977" s="232"/>
    </row>
    <row r="15978" s="379" customFormat="1" customHeight="1" spans="6:7">
      <c r="F15978" s="385"/>
      <c r="G15978" s="232"/>
    </row>
    <row r="15979" s="379" customFormat="1" customHeight="1" spans="6:7">
      <c r="F15979" s="385"/>
      <c r="G15979" s="232"/>
    </row>
    <row r="15980" s="379" customFormat="1" customHeight="1" spans="6:7">
      <c r="F15980" s="385"/>
      <c r="G15980" s="232"/>
    </row>
    <row r="15981" s="379" customFormat="1" customHeight="1" spans="6:7">
      <c r="F15981" s="385"/>
      <c r="G15981" s="232"/>
    </row>
    <row r="15982" s="379" customFormat="1" customHeight="1" spans="6:7">
      <c r="F15982" s="385"/>
      <c r="G15982" s="232"/>
    </row>
    <row r="15983" s="379" customFormat="1" customHeight="1" spans="6:7">
      <c r="F15983" s="385"/>
      <c r="G15983" s="232"/>
    </row>
    <row r="15984" s="379" customFormat="1" customHeight="1" spans="6:7">
      <c r="F15984" s="385"/>
      <c r="G15984" s="232"/>
    </row>
    <row r="15985" s="379" customFormat="1" customHeight="1" spans="6:7">
      <c r="F15985" s="385"/>
      <c r="G15985" s="232"/>
    </row>
    <row r="15986" s="379" customFormat="1" customHeight="1" spans="6:7">
      <c r="F15986" s="385"/>
      <c r="G15986" s="232"/>
    </row>
    <row r="15987" s="379" customFormat="1" customHeight="1" spans="6:7">
      <c r="F15987" s="385"/>
      <c r="G15987" s="232"/>
    </row>
    <row r="15988" s="379" customFormat="1" customHeight="1" spans="6:7">
      <c r="F15988" s="385"/>
      <c r="G15988" s="232"/>
    </row>
    <row r="15989" s="379" customFormat="1" customHeight="1" spans="6:7">
      <c r="F15989" s="385"/>
      <c r="G15989" s="232"/>
    </row>
    <row r="15990" s="379" customFormat="1" customHeight="1" spans="6:7">
      <c r="F15990" s="385"/>
      <c r="G15990" s="232"/>
    </row>
    <row r="15991" s="379" customFormat="1" customHeight="1" spans="6:7">
      <c r="F15991" s="385"/>
      <c r="G15991" s="232"/>
    </row>
    <row r="15992" s="379" customFormat="1" customHeight="1" spans="6:7">
      <c r="F15992" s="385"/>
      <c r="G15992" s="232"/>
    </row>
    <row r="15993" s="379" customFormat="1" customHeight="1" spans="6:7">
      <c r="F15993" s="385"/>
      <c r="G15993" s="232"/>
    </row>
    <row r="15994" s="379" customFormat="1" customHeight="1" spans="6:7">
      <c r="F15994" s="385"/>
      <c r="G15994" s="232"/>
    </row>
    <row r="15995" s="379" customFormat="1" customHeight="1" spans="6:7">
      <c r="F15995" s="385"/>
      <c r="G15995" s="232"/>
    </row>
    <row r="15996" s="379" customFormat="1" customHeight="1" spans="6:7">
      <c r="F15996" s="385"/>
      <c r="G15996" s="232"/>
    </row>
    <row r="15997" s="379" customFormat="1" customHeight="1" spans="6:7">
      <c r="F15997" s="385"/>
      <c r="G15997" s="232"/>
    </row>
    <row r="15998" s="379" customFormat="1" customHeight="1" spans="6:7">
      <c r="F15998" s="385"/>
      <c r="G15998" s="232"/>
    </row>
    <row r="15999" s="379" customFormat="1" customHeight="1" spans="6:7">
      <c r="F15999" s="385"/>
      <c r="G15999" s="232"/>
    </row>
    <row r="16000" s="379" customFormat="1" customHeight="1" spans="6:7">
      <c r="F16000" s="385"/>
      <c r="G16000" s="232"/>
    </row>
    <row r="16001" s="379" customFormat="1" customHeight="1" spans="6:7">
      <c r="F16001" s="385"/>
      <c r="G16001" s="232"/>
    </row>
    <row r="16002" s="379" customFormat="1" customHeight="1" spans="6:7">
      <c r="F16002" s="385"/>
      <c r="G16002" s="232"/>
    </row>
    <row r="16003" s="379" customFormat="1" customHeight="1" spans="6:7">
      <c r="F16003" s="385"/>
      <c r="G16003" s="232"/>
    </row>
    <row r="16004" s="379" customFormat="1" customHeight="1" spans="6:7">
      <c r="F16004" s="385"/>
      <c r="G16004" s="232"/>
    </row>
    <row r="16005" s="379" customFormat="1" customHeight="1" spans="6:7">
      <c r="F16005" s="385"/>
      <c r="G16005" s="232"/>
    </row>
    <row r="16006" s="379" customFormat="1" customHeight="1" spans="6:7">
      <c r="F16006" s="385"/>
      <c r="G16006" s="232"/>
    </row>
    <row r="16007" s="379" customFormat="1" customHeight="1" spans="6:7">
      <c r="F16007" s="385"/>
      <c r="G16007" s="232"/>
    </row>
    <row r="16008" s="379" customFormat="1" customHeight="1" spans="6:7">
      <c r="F16008" s="385"/>
      <c r="G16008" s="232"/>
    </row>
    <row r="16009" s="379" customFormat="1" customHeight="1" spans="6:7">
      <c r="F16009" s="385"/>
      <c r="G16009" s="232"/>
    </row>
    <row r="16010" s="379" customFormat="1" customHeight="1" spans="6:7">
      <c r="F16010" s="385"/>
      <c r="G16010" s="232"/>
    </row>
    <row r="16011" s="379" customFormat="1" customHeight="1" spans="6:7">
      <c r="F16011" s="385"/>
      <c r="G16011" s="232"/>
    </row>
    <row r="16012" s="379" customFormat="1" customHeight="1" spans="6:7">
      <c r="F16012" s="385"/>
      <c r="G16012" s="232"/>
    </row>
    <row r="16013" s="379" customFormat="1" customHeight="1" spans="6:7">
      <c r="F16013" s="385"/>
      <c r="G16013" s="232"/>
    </row>
    <row r="16014" s="379" customFormat="1" customHeight="1" spans="6:7">
      <c r="F16014" s="385"/>
      <c r="G16014" s="232"/>
    </row>
    <row r="16015" s="379" customFormat="1" customHeight="1" spans="6:7">
      <c r="F16015" s="385"/>
      <c r="G16015" s="232"/>
    </row>
    <row r="16016" s="379" customFormat="1" customHeight="1" spans="6:7">
      <c r="F16016" s="385"/>
      <c r="G16016" s="232"/>
    </row>
    <row r="16017" s="379" customFormat="1" customHeight="1" spans="6:7">
      <c r="F16017" s="385"/>
      <c r="G16017" s="232"/>
    </row>
    <row r="16018" s="379" customFormat="1" customHeight="1" spans="6:7">
      <c r="F16018" s="385"/>
      <c r="G16018" s="232"/>
    </row>
    <row r="16019" s="379" customFormat="1" customHeight="1" spans="6:7">
      <c r="F16019" s="385"/>
      <c r="G16019" s="232"/>
    </row>
    <row r="16020" s="379" customFormat="1" customHeight="1" spans="6:7">
      <c r="F16020" s="385"/>
      <c r="G16020" s="232"/>
    </row>
    <row r="16021" s="379" customFormat="1" customHeight="1" spans="6:7">
      <c r="F16021" s="385"/>
      <c r="G16021" s="232"/>
    </row>
    <row r="16022" s="379" customFormat="1" customHeight="1" spans="6:7">
      <c r="F16022" s="385"/>
      <c r="G16022" s="232"/>
    </row>
    <row r="16023" s="379" customFormat="1" customHeight="1" spans="6:7">
      <c r="F16023" s="385"/>
      <c r="G16023" s="232"/>
    </row>
    <row r="16024" s="379" customFormat="1" customHeight="1" spans="6:7">
      <c r="F16024" s="385"/>
      <c r="G16024" s="232"/>
    </row>
    <row r="16025" s="379" customFormat="1" customHeight="1" spans="6:7">
      <c r="F16025" s="385"/>
      <c r="G16025" s="232"/>
    </row>
    <row r="16026" s="379" customFormat="1" customHeight="1" spans="6:7">
      <c r="F16026" s="385"/>
      <c r="G16026" s="232"/>
    </row>
    <row r="16027" s="379" customFormat="1" customHeight="1" spans="6:7">
      <c r="F16027" s="385"/>
      <c r="G16027" s="232"/>
    </row>
    <row r="16028" s="379" customFormat="1" customHeight="1" spans="6:7">
      <c r="F16028" s="385"/>
      <c r="G16028" s="232"/>
    </row>
    <row r="16029" s="379" customFormat="1" customHeight="1" spans="6:7">
      <c r="F16029" s="385"/>
      <c r="G16029" s="232"/>
    </row>
    <row r="16030" s="379" customFormat="1" customHeight="1" spans="6:7">
      <c r="F16030" s="385"/>
      <c r="G16030" s="232"/>
    </row>
    <row r="16031" s="379" customFormat="1" customHeight="1" spans="6:7">
      <c r="F16031" s="385"/>
      <c r="G16031" s="232"/>
    </row>
    <row r="16032" s="379" customFormat="1" customHeight="1" spans="6:7">
      <c r="F16032" s="385"/>
      <c r="G16032" s="232"/>
    </row>
    <row r="16033" s="379" customFormat="1" customHeight="1" spans="6:7">
      <c r="F16033" s="385"/>
      <c r="G16033" s="232"/>
    </row>
    <row r="16034" s="379" customFormat="1" customHeight="1" spans="6:7">
      <c r="F16034" s="385"/>
      <c r="G16034" s="232"/>
    </row>
    <row r="16035" s="379" customFormat="1" customHeight="1" spans="6:7">
      <c r="F16035" s="385"/>
      <c r="G16035" s="232"/>
    </row>
    <row r="16036" s="379" customFormat="1" customHeight="1" spans="6:7">
      <c r="F16036" s="385"/>
      <c r="G16036" s="232"/>
    </row>
    <row r="16037" s="379" customFormat="1" customHeight="1" spans="6:7">
      <c r="F16037" s="385"/>
      <c r="G16037" s="232"/>
    </row>
    <row r="16038" s="379" customFormat="1" customHeight="1" spans="6:7">
      <c r="F16038" s="385"/>
      <c r="G16038" s="232"/>
    </row>
    <row r="16039" s="379" customFormat="1" customHeight="1" spans="6:7">
      <c r="F16039" s="385"/>
      <c r="G16039" s="232"/>
    </row>
    <row r="16040" s="379" customFormat="1" customHeight="1" spans="6:7">
      <c r="F16040" s="385"/>
      <c r="G16040" s="232"/>
    </row>
    <row r="16041" s="379" customFormat="1" customHeight="1" spans="6:7">
      <c r="F16041" s="385"/>
      <c r="G16041" s="232"/>
    </row>
    <row r="16042" s="379" customFormat="1" customHeight="1" spans="6:7">
      <c r="F16042" s="385"/>
      <c r="G16042" s="232"/>
    </row>
    <row r="16043" s="379" customFormat="1" customHeight="1" spans="6:7">
      <c r="F16043" s="385"/>
      <c r="G16043" s="232"/>
    </row>
    <row r="16044" ht="14.25" customHeight="1"/>
    <row r="16045" ht="14.25" customHeight="1"/>
    <row r="16046" ht="14.25" customHeight="1"/>
    <row r="16047" ht="14.25" customHeight="1"/>
    <row r="16048" ht="14.25" customHeight="1"/>
    <row r="16049" ht="14.25" customHeight="1"/>
    <row r="16050" ht="14.25" customHeight="1"/>
    <row r="16051" ht="14.25" customHeight="1"/>
  </sheetData>
  <autoFilter ref="A4:DN57"/>
  <mergeCells count="6">
    <mergeCell ref="B1:M1"/>
    <mergeCell ref="E3:G3"/>
    <mergeCell ref="H3:J3"/>
    <mergeCell ref="K3:M3"/>
    <mergeCell ref="B3:B4"/>
    <mergeCell ref="C3:C4"/>
  </mergeCells>
  <printOptions horizontalCentered="1"/>
  <pageMargins left="0.752083333333333" right="0.752083333333333" top="0.994444444444444" bottom="0.994444444444444" header="0.506944444444444" footer="0.506944444444444"/>
  <pageSetup paperSize="9" scale="63" fitToHeight="0" orientation="portrait"/>
  <headerFooter>
    <oddHeader>&amp;L&amp;"宋体,常规"&amp;11 2025-附表1-4</oddHead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M31"/>
  <sheetViews>
    <sheetView showZeros="0" view="pageBreakPreview" zoomScaleNormal="100" zoomScaleSheetLayoutView="100" workbookViewId="0">
      <selection activeCell="B125" sqref="B125"/>
    </sheetView>
  </sheetViews>
  <sheetFormatPr defaultColWidth="9" defaultRowHeight="14.25"/>
  <cols>
    <col min="1" max="1" width="31.5" customWidth="1"/>
    <col min="2" max="4" width="10.75" style="344" customWidth="1"/>
    <col min="5" max="13" width="10.75" customWidth="1"/>
  </cols>
  <sheetData>
    <row r="1" ht="27" customHeight="1" spans="1:13">
      <c r="A1" s="5" t="s">
        <v>473</v>
      </c>
      <c r="B1" s="122"/>
      <c r="C1" s="122"/>
      <c r="D1" s="122"/>
      <c r="E1" s="122"/>
      <c r="F1" s="122"/>
      <c r="G1" s="122"/>
      <c r="H1" s="122"/>
      <c r="I1" s="122"/>
      <c r="J1" s="122"/>
      <c r="K1" s="122"/>
      <c r="L1" s="122"/>
      <c r="M1" s="122"/>
    </row>
    <row r="2" customHeight="1" spans="1:13">
      <c r="A2" s="157"/>
      <c r="B2" s="2"/>
      <c r="C2" s="2"/>
      <c r="D2" s="2"/>
      <c r="E2" s="2"/>
      <c r="F2" s="2"/>
      <c r="G2" s="2"/>
      <c r="H2" s="2"/>
      <c r="I2" s="2"/>
      <c r="J2" s="2"/>
      <c r="K2" s="2"/>
      <c r="L2" s="141" t="s">
        <v>3</v>
      </c>
      <c r="M2" s="141"/>
    </row>
    <row r="3" ht="21" customHeight="1" spans="1:13">
      <c r="A3" s="159" t="s">
        <v>4</v>
      </c>
      <c r="B3" s="159" t="s">
        <v>5</v>
      </c>
      <c r="C3" s="159"/>
      <c r="D3" s="159"/>
      <c r="E3" s="159" t="s">
        <v>6</v>
      </c>
      <c r="F3" s="159"/>
      <c r="G3" s="159"/>
      <c r="H3" s="159" t="s">
        <v>68</v>
      </c>
      <c r="I3" s="159"/>
      <c r="J3" s="159"/>
      <c r="K3" s="159" t="s">
        <v>474</v>
      </c>
      <c r="L3" s="159"/>
      <c r="M3" s="159"/>
    </row>
    <row r="4" ht="21" customHeight="1" spans="1:13">
      <c r="A4" s="159"/>
      <c r="B4" s="159" t="s">
        <v>70</v>
      </c>
      <c r="C4" s="159" t="s">
        <v>475</v>
      </c>
      <c r="D4" s="159" t="s">
        <v>72</v>
      </c>
      <c r="E4" s="159" t="s">
        <v>70</v>
      </c>
      <c r="F4" s="159" t="s">
        <v>475</v>
      </c>
      <c r="G4" s="159" t="s">
        <v>72</v>
      </c>
      <c r="H4" s="159" t="s">
        <v>70</v>
      </c>
      <c r="I4" s="159" t="s">
        <v>475</v>
      </c>
      <c r="J4" s="159" t="s">
        <v>72</v>
      </c>
      <c r="K4" s="159" t="s">
        <v>70</v>
      </c>
      <c r="L4" s="159" t="s">
        <v>475</v>
      </c>
      <c r="M4" s="159" t="s">
        <v>72</v>
      </c>
    </row>
    <row r="5" ht="21" customHeight="1" spans="1:13">
      <c r="A5" s="372" t="s">
        <v>476</v>
      </c>
      <c r="B5" s="84">
        <v>35000</v>
      </c>
      <c r="C5" s="84">
        <v>35000</v>
      </c>
      <c r="D5" s="84"/>
      <c r="E5" s="151">
        <v>11000</v>
      </c>
      <c r="F5" s="151">
        <v>11000</v>
      </c>
      <c r="G5" s="151"/>
      <c r="H5" s="151">
        <v>10575</v>
      </c>
      <c r="I5" s="151">
        <v>10575</v>
      </c>
      <c r="J5" s="151"/>
      <c r="K5" s="131">
        <f>H5/E5%</f>
        <v>96.1</v>
      </c>
      <c r="L5" s="131">
        <f>I5/F5%</f>
        <v>96.1</v>
      </c>
      <c r="M5" s="131"/>
    </row>
    <row r="6" ht="21" customHeight="1" spans="1:13">
      <c r="A6" s="372" t="s">
        <v>15</v>
      </c>
      <c r="B6" s="84">
        <v>714</v>
      </c>
      <c r="C6" s="84">
        <v>714</v>
      </c>
      <c r="D6" s="84">
        <v>2389</v>
      </c>
      <c r="E6" s="151">
        <v>4293</v>
      </c>
      <c r="F6" s="151">
        <v>4293</v>
      </c>
      <c r="G6" s="151">
        <v>3715</v>
      </c>
      <c r="H6" s="151">
        <v>4282.9</v>
      </c>
      <c r="I6" s="151">
        <v>4282.9</v>
      </c>
      <c r="J6" s="151">
        <v>3715</v>
      </c>
      <c r="K6" s="375"/>
      <c r="L6" s="375"/>
      <c r="M6" s="151"/>
    </row>
    <row r="7" ht="21" customHeight="1" spans="1:13">
      <c r="A7" s="372" t="s">
        <v>477</v>
      </c>
      <c r="B7" s="84"/>
      <c r="C7" s="84"/>
      <c r="D7" s="84"/>
      <c r="E7" s="151"/>
      <c r="F7" s="151"/>
      <c r="G7" s="151"/>
      <c r="H7" s="151"/>
      <c r="I7" s="151"/>
      <c r="J7" s="151"/>
      <c r="K7" s="151"/>
      <c r="L7" s="151"/>
      <c r="M7" s="151"/>
    </row>
    <row r="8" ht="21" customHeight="1" spans="1:13">
      <c r="A8" s="372" t="s">
        <v>478</v>
      </c>
      <c r="B8" s="84">
        <v>3917</v>
      </c>
      <c r="C8" s="84">
        <v>3917</v>
      </c>
      <c r="D8" s="84"/>
      <c r="E8" s="151">
        <v>3917</v>
      </c>
      <c r="F8" s="151">
        <v>3917</v>
      </c>
      <c r="G8" s="151"/>
      <c r="H8" s="151">
        <v>3917</v>
      </c>
      <c r="I8" s="151">
        <v>3917</v>
      </c>
      <c r="J8" s="151"/>
      <c r="K8" s="151"/>
      <c r="L8" s="151"/>
      <c r="M8" s="151"/>
    </row>
    <row r="9" ht="21" customHeight="1" spans="1:13">
      <c r="A9" s="372" t="s">
        <v>479</v>
      </c>
      <c r="B9" s="84">
        <v>3650</v>
      </c>
      <c r="C9" s="84">
        <v>3650</v>
      </c>
      <c r="D9" s="84"/>
      <c r="E9" s="151">
        <v>3650</v>
      </c>
      <c r="F9" s="151">
        <v>3650</v>
      </c>
      <c r="G9" s="151"/>
      <c r="H9" s="151">
        <v>3650</v>
      </c>
      <c r="I9" s="151">
        <v>3650</v>
      </c>
      <c r="J9" s="151"/>
      <c r="K9" s="151"/>
      <c r="L9" s="151"/>
      <c r="M9" s="151"/>
    </row>
    <row r="10" ht="21" customHeight="1" spans="1:13">
      <c r="A10" s="372" t="s">
        <v>480</v>
      </c>
      <c r="B10" s="84">
        <v>267</v>
      </c>
      <c r="C10" s="84">
        <v>267</v>
      </c>
      <c r="D10" s="373"/>
      <c r="E10" s="151">
        <v>267</v>
      </c>
      <c r="F10" s="151">
        <v>267</v>
      </c>
      <c r="G10" s="151"/>
      <c r="H10" s="151">
        <v>267</v>
      </c>
      <c r="I10" s="151">
        <v>267</v>
      </c>
      <c r="J10" s="151"/>
      <c r="K10" s="151"/>
      <c r="L10" s="151"/>
      <c r="M10" s="151"/>
    </row>
    <row r="11" ht="21" customHeight="1" spans="1:13">
      <c r="A11" s="372" t="s">
        <v>481</v>
      </c>
      <c r="B11" s="373"/>
      <c r="C11" s="373"/>
      <c r="D11" s="373"/>
      <c r="E11" s="151">
        <v>75200</v>
      </c>
      <c r="F11" s="151">
        <v>75200</v>
      </c>
      <c r="G11" s="151"/>
      <c r="H11" s="151">
        <v>75200</v>
      </c>
      <c r="I11" s="151">
        <v>75200</v>
      </c>
      <c r="J11" s="151"/>
      <c r="K11" s="151"/>
      <c r="L11" s="151"/>
      <c r="M11" s="151"/>
    </row>
    <row r="12" ht="21" customHeight="1" spans="1:13">
      <c r="A12" s="372" t="s">
        <v>482</v>
      </c>
      <c r="B12" s="84">
        <v>1400</v>
      </c>
      <c r="C12" s="84">
        <v>1400</v>
      </c>
      <c r="D12" s="373"/>
      <c r="E12" s="151">
        <v>1400</v>
      </c>
      <c r="F12" s="151">
        <v>1400</v>
      </c>
      <c r="G12" s="151"/>
      <c r="H12" s="151">
        <v>1400</v>
      </c>
      <c r="I12" s="151">
        <v>1400</v>
      </c>
      <c r="J12" s="151"/>
      <c r="K12" s="151"/>
      <c r="L12" s="151"/>
      <c r="M12" s="151"/>
    </row>
    <row r="13" ht="21" customHeight="1" spans="1:13">
      <c r="A13" s="372" t="s">
        <v>483</v>
      </c>
      <c r="B13" s="373"/>
      <c r="C13" s="373"/>
      <c r="D13" s="373"/>
      <c r="E13" s="151"/>
      <c r="F13" s="151"/>
      <c r="G13" s="151"/>
      <c r="H13" s="151"/>
      <c r="I13" s="151"/>
      <c r="J13" s="151"/>
      <c r="K13" s="151"/>
      <c r="L13" s="151"/>
      <c r="M13" s="151"/>
    </row>
    <row r="14" ht="21" customHeight="1" spans="1:13">
      <c r="A14" s="374" t="s">
        <v>484</v>
      </c>
      <c r="B14" s="83">
        <f>B5+B6+B8+B12</f>
        <v>41031</v>
      </c>
      <c r="C14" s="83">
        <f>C5+C6+C8+C12</f>
        <v>41031</v>
      </c>
      <c r="D14" s="83">
        <f>D5+D6+D8+D12</f>
        <v>2389</v>
      </c>
      <c r="E14" s="83">
        <f t="shared" ref="E14:G14" si="0">E5+E6+E7+E11+E8+E13+E12</f>
        <v>95810</v>
      </c>
      <c r="F14" s="83">
        <f t="shared" si="0"/>
        <v>95810</v>
      </c>
      <c r="G14" s="83">
        <f t="shared" si="0"/>
        <v>3715</v>
      </c>
      <c r="H14" s="128">
        <v>95375</v>
      </c>
      <c r="I14" s="128">
        <v>95375</v>
      </c>
      <c r="J14" s="128">
        <v>3715</v>
      </c>
      <c r="K14" s="164"/>
      <c r="L14" s="164"/>
      <c r="M14" s="164"/>
    </row>
    <row r="15" ht="21" customHeight="1" spans="1:13">
      <c r="A15" s="372" t="s">
        <v>485</v>
      </c>
      <c r="B15" s="84">
        <v>19295</v>
      </c>
      <c r="C15" s="84">
        <v>16906</v>
      </c>
      <c r="D15" s="84">
        <v>2389</v>
      </c>
      <c r="E15" s="84">
        <f t="shared" ref="E15:E20" si="1">F15+G15</f>
        <v>84872</v>
      </c>
      <c r="F15" s="84">
        <f>F16+F18+F19+F17</f>
        <v>81453</v>
      </c>
      <c r="G15" s="84">
        <v>3419</v>
      </c>
      <c r="H15" s="151">
        <f>H16+H17+H18+H19</f>
        <v>84872</v>
      </c>
      <c r="I15" s="151">
        <v>81453</v>
      </c>
      <c r="J15" s="151">
        <v>3419</v>
      </c>
      <c r="K15" s="131">
        <f t="shared" ref="K15:M15" si="2">H15/E15%</f>
        <v>100</v>
      </c>
      <c r="L15" s="131">
        <f t="shared" si="2"/>
        <v>100</v>
      </c>
      <c r="M15" s="131">
        <f t="shared" si="2"/>
        <v>100</v>
      </c>
    </row>
    <row r="16" ht="21" customHeight="1" spans="1:13">
      <c r="A16" s="372" t="s">
        <v>486</v>
      </c>
      <c r="B16" s="84">
        <v>14664</v>
      </c>
      <c r="C16" s="84">
        <v>12275</v>
      </c>
      <c r="D16" s="84">
        <v>2389</v>
      </c>
      <c r="E16" s="84">
        <f t="shared" si="1"/>
        <v>9863</v>
      </c>
      <c r="F16" s="84">
        <v>7352</v>
      </c>
      <c r="G16" s="84">
        <v>2511</v>
      </c>
      <c r="H16" s="151">
        <v>9863</v>
      </c>
      <c r="I16" s="151">
        <v>7352</v>
      </c>
      <c r="J16" s="151">
        <v>2511</v>
      </c>
      <c r="K16" s="151"/>
      <c r="L16" s="151"/>
      <c r="M16" s="151"/>
    </row>
    <row r="17" ht="21" customHeight="1" spans="1:13">
      <c r="A17" s="372" t="s">
        <v>487</v>
      </c>
      <c r="B17" s="84"/>
      <c r="C17" s="84"/>
      <c r="D17" s="84"/>
      <c r="E17" s="84">
        <f t="shared" si="1"/>
        <v>73306</v>
      </c>
      <c r="F17" s="84">
        <f>72443-45</f>
        <v>72398</v>
      </c>
      <c r="G17" s="84">
        <f>863+45</f>
        <v>908</v>
      </c>
      <c r="H17" s="151">
        <v>73305.8</v>
      </c>
      <c r="I17" s="151">
        <v>72397.7</v>
      </c>
      <c r="J17" s="151">
        <v>908.14</v>
      </c>
      <c r="K17" s="151"/>
      <c r="L17" s="151"/>
      <c r="M17" s="151"/>
    </row>
    <row r="18" ht="21" customHeight="1" spans="1:13">
      <c r="A18" s="372" t="s">
        <v>488</v>
      </c>
      <c r="B18" s="84">
        <v>714</v>
      </c>
      <c r="C18" s="84">
        <v>714</v>
      </c>
      <c r="D18" s="84"/>
      <c r="E18" s="84">
        <f t="shared" si="1"/>
        <v>69</v>
      </c>
      <c r="F18" s="84">
        <v>69</v>
      </c>
      <c r="G18" s="84"/>
      <c r="H18" s="151">
        <v>69.1</v>
      </c>
      <c r="I18" s="151">
        <v>69.1</v>
      </c>
      <c r="J18" s="151"/>
      <c r="K18" s="151"/>
      <c r="L18" s="151"/>
      <c r="M18" s="151"/>
    </row>
    <row r="19" ht="21" customHeight="1" spans="1:13">
      <c r="A19" s="372" t="s">
        <v>489</v>
      </c>
      <c r="B19" s="84">
        <v>3917</v>
      </c>
      <c r="C19" s="84">
        <v>3917</v>
      </c>
      <c r="D19" s="84"/>
      <c r="E19" s="84">
        <f t="shared" si="1"/>
        <v>1634</v>
      </c>
      <c r="F19" s="84">
        <v>1634</v>
      </c>
      <c r="G19" s="84"/>
      <c r="H19" s="151">
        <v>1634.1</v>
      </c>
      <c r="I19" s="151">
        <v>1634.1</v>
      </c>
      <c r="J19" s="151"/>
      <c r="K19" s="151"/>
      <c r="L19" s="151"/>
      <c r="M19" s="151"/>
    </row>
    <row r="20" ht="21" customHeight="1" spans="1:13">
      <c r="A20" s="372" t="s">
        <v>490</v>
      </c>
      <c r="B20" s="84">
        <v>3650</v>
      </c>
      <c r="C20" s="84">
        <v>3650</v>
      </c>
      <c r="D20" s="84"/>
      <c r="E20" s="84">
        <f ca="1" t="shared" si="1"/>
        <v>1634</v>
      </c>
      <c r="F20" s="84">
        <f ca="1">E20-G20</f>
        <v>1634</v>
      </c>
      <c r="G20" s="84"/>
      <c r="H20" s="151">
        <v>1634.1</v>
      </c>
      <c r="I20" s="151">
        <v>1634.1</v>
      </c>
      <c r="J20" s="151"/>
      <c r="K20" s="151"/>
      <c r="L20" s="151"/>
      <c r="M20" s="151"/>
    </row>
    <row r="21" ht="21" customHeight="1" spans="1:13">
      <c r="A21" s="372" t="s">
        <v>491</v>
      </c>
      <c r="B21" s="84">
        <v>267</v>
      </c>
      <c r="C21" s="84">
        <v>267</v>
      </c>
      <c r="D21" s="84"/>
      <c r="E21" s="84"/>
      <c r="F21" s="84"/>
      <c r="G21" s="84"/>
      <c r="H21" s="151"/>
      <c r="I21" s="151"/>
      <c r="J21" s="151"/>
      <c r="K21" s="151"/>
      <c r="L21" s="151"/>
      <c r="M21" s="151"/>
    </row>
    <row r="22" ht="21" customHeight="1" spans="1:13">
      <c r="A22" s="372" t="s">
        <v>492</v>
      </c>
      <c r="B22" s="84">
        <v>1600</v>
      </c>
      <c r="C22" s="84">
        <v>1600</v>
      </c>
      <c r="D22" s="84"/>
      <c r="E22" s="84">
        <f t="shared" ref="E22:E28" si="3">F22+G22</f>
        <v>1600</v>
      </c>
      <c r="F22" s="84">
        <v>1600</v>
      </c>
      <c r="G22" s="84"/>
      <c r="H22" s="151">
        <v>1600</v>
      </c>
      <c r="I22" s="151">
        <v>1600</v>
      </c>
      <c r="J22" s="151"/>
      <c r="K22" s="151"/>
      <c r="L22" s="151"/>
      <c r="M22" s="151"/>
    </row>
    <row r="23" ht="21" customHeight="1" spans="1:13">
      <c r="A23" s="372" t="s">
        <v>54</v>
      </c>
      <c r="B23" s="84">
        <v>136</v>
      </c>
      <c r="C23" s="84">
        <v>136</v>
      </c>
      <c r="D23" s="84"/>
      <c r="E23" s="84">
        <f t="shared" si="3"/>
        <v>136</v>
      </c>
      <c r="F23" s="84">
        <v>136</v>
      </c>
      <c r="G23" s="84"/>
      <c r="H23" s="151">
        <v>51.2</v>
      </c>
      <c r="I23" s="151">
        <v>51.2</v>
      </c>
      <c r="J23" s="151"/>
      <c r="K23" s="151"/>
      <c r="L23" s="151"/>
      <c r="M23" s="151"/>
    </row>
    <row r="24" ht="21" customHeight="1" spans="1:13">
      <c r="A24" s="372" t="s">
        <v>493</v>
      </c>
      <c r="B24" s="84"/>
      <c r="C24" s="84">
        <v>2389</v>
      </c>
      <c r="D24" s="84"/>
      <c r="E24" s="84"/>
      <c r="F24" s="84">
        <v>3715</v>
      </c>
      <c r="G24" s="84"/>
      <c r="H24" s="151"/>
      <c r="I24" s="151">
        <v>3715</v>
      </c>
      <c r="J24" s="151"/>
      <c r="K24" s="151"/>
      <c r="L24" s="151"/>
      <c r="M24" s="151"/>
    </row>
    <row r="25" ht="21" customHeight="1" spans="1:13">
      <c r="A25" s="372" t="s">
        <v>494</v>
      </c>
      <c r="B25" s="84"/>
      <c r="C25" s="84"/>
      <c r="D25" s="84"/>
      <c r="E25" s="84">
        <f t="shared" si="3"/>
        <v>4785</v>
      </c>
      <c r="F25" s="84">
        <f t="shared" ref="F25:I25" si="4">F26+F27</f>
        <v>4489</v>
      </c>
      <c r="G25" s="84">
        <f t="shared" si="4"/>
        <v>296</v>
      </c>
      <c r="H25" s="151">
        <f t="shared" si="4"/>
        <v>6325</v>
      </c>
      <c r="I25" s="151">
        <f t="shared" si="4"/>
        <v>6029</v>
      </c>
      <c r="J25" s="151">
        <v>296</v>
      </c>
      <c r="K25" s="151"/>
      <c r="L25" s="151"/>
      <c r="M25" s="151"/>
    </row>
    <row r="26" ht="21.75" customHeight="1" spans="1:13">
      <c r="A26" s="372" t="s">
        <v>495</v>
      </c>
      <c r="B26" s="84"/>
      <c r="C26" s="84"/>
      <c r="D26" s="84"/>
      <c r="E26" s="84">
        <f t="shared" si="3"/>
        <v>2624</v>
      </c>
      <c r="F26" s="84">
        <v>2328</v>
      </c>
      <c r="G26" s="84">
        <v>296</v>
      </c>
      <c r="H26" s="151">
        <f>I26+J26</f>
        <v>4164</v>
      </c>
      <c r="I26" s="151">
        <v>3868</v>
      </c>
      <c r="J26" s="151">
        <v>296</v>
      </c>
      <c r="K26" s="151"/>
      <c r="L26" s="151"/>
      <c r="M26" s="151"/>
    </row>
    <row r="27" ht="24" customHeight="1" spans="1:13">
      <c r="A27" s="372" t="s">
        <v>496</v>
      </c>
      <c r="B27" s="84"/>
      <c r="C27" s="84"/>
      <c r="D27" s="84"/>
      <c r="E27" s="84">
        <f t="shared" si="3"/>
        <v>2161</v>
      </c>
      <c r="F27" s="84">
        <v>2161</v>
      </c>
      <c r="G27" s="84"/>
      <c r="H27" s="151">
        <v>2161</v>
      </c>
      <c r="I27" s="151">
        <v>2161</v>
      </c>
      <c r="J27" s="151"/>
      <c r="K27" s="151"/>
      <c r="L27" s="151"/>
      <c r="M27" s="151"/>
    </row>
    <row r="28" ht="24" customHeight="1" spans="1:13">
      <c r="A28" s="372" t="s">
        <v>50</v>
      </c>
      <c r="B28" s="84">
        <v>20000</v>
      </c>
      <c r="C28" s="84">
        <v>20000</v>
      </c>
      <c r="D28" s="84"/>
      <c r="E28" s="84">
        <f t="shared" si="3"/>
        <v>4417</v>
      </c>
      <c r="F28" s="84">
        <v>4417</v>
      </c>
      <c r="G28" s="240"/>
      <c r="H28" s="151">
        <v>2527</v>
      </c>
      <c r="I28" s="151">
        <v>2527</v>
      </c>
      <c r="J28" s="151"/>
      <c r="K28" s="151"/>
      <c r="L28" s="151"/>
      <c r="M28" s="151"/>
    </row>
    <row r="29" ht="23" customHeight="1" spans="1:13">
      <c r="A29" s="374" t="s">
        <v>497</v>
      </c>
      <c r="B29" s="83">
        <f>B15+B22+B28+B23</f>
        <v>41031</v>
      </c>
      <c r="C29" s="83">
        <f t="shared" ref="C29:J29" si="5">C15+C22+C28+C24+C23+C25</f>
        <v>41031</v>
      </c>
      <c r="D29" s="83">
        <f t="shared" si="5"/>
        <v>2389</v>
      </c>
      <c r="E29" s="83">
        <f t="shared" si="5"/>
        <v>95810</v>
      </c>
      <c r="F29" s="83">
        <f t="shared" si="5"/>
        <v>95810</v>
      </c>
      <c r="G29" s="83">
        <f t="shared" si="5"/>
        <v>3715</v>
      </c>
      <c r="H29" s="128">
        <f t="shared" si="5"/>
        <v>95375</v>
      </c>
      <c r="I29" s="83">
        <f t="shared" si="5"/>
        <v>95375</v>
      </c>
      <c r="J29" s="83">
        <f t="shared" si="5"/>
        <v>3715</v>
      </c>
      <c r="K29" s="376"/>
      <c r="L29" s="376"/>
      <c r="M29" s="376"/>
    </row>
    <row r="30" ht="24" customHeight="1" spans="6:13">
      <c r="F30" s="76"/>
      <c r="G30" s="76"/>
      <c r="H30" s="76"/>
      <c r="I30" s="76"/>
      <c r="J30" s="76"/>
      <c r="K30" s="76"/>
      <c r="L30" s="76"/>
      <c r="M30" s="76"/>
    </row>
    <row r="31" spans="6:13">
      <c r="F31" s="76"/>
      <c r="G31" s="76"/>
      <c r="H31" s="76"/>
      <c r="I31" s="76"/>
      <c r="J31" s="76"/>
      <c r="K31" s="76"/>
      <c r="L31" s="76"/>
      <c r="M31" s="76"/>
    </row>
  </sheetData>
  <mergeCells count="7">
    <mergeCell ref="A1:M1"/>
    <mergeCell ref="L2:M2"/>
    <mergeCell ref="B3:D3"/>
    <mergeCell ref="E3:G3"/>
    <mergeCell ref="H3:J3"/>
    <mergeCell ref="K3:M3"/>
    <mergeCell ref="A3:A4"/>
  </mergeCells>
  <printOptions horizontalCentered="1"/>
  <pageMargins left="0.747222222222222" right="0.747222222222222" top="0.994444444444444" bottom="0.994444444444444" header="0.506944444444444" footer="0.506944444444444"/>
  <pageSetup paperSize="9" scale="70" orientation="landscape"/>
  <headerFooter>
    <oddHeader>&amp;L&amp;"宋体,常规"&amp;11&amp;A</oddHead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F25"/>
  <sheetViews>
    <sheetView view="pageBreakPreview" zoomScaleNormal="100" zoomScaleSheetLayoutView="100" workbookViewId="0">
      <selection activeCell="B125" sqref="B125"/>
    </sheetView>
  </sheetViews>
  <sheetFormatPr defaultColWidth="7" defaultRowHeight="18.75" outlineLevelCol="5"/>
  <cols>
    <col min="1" max="1" width="10.625" style="358" customWidth="1"/>
    <col min="2" max="2" width="39.875" style="358" customWidth="1"/>
    <col min="3" max="3" width="11.375" style="359" customWidth="1"/>
    <col min="4" max="4" width="11.375" style="360" customWidth="1"/>
    <col min="5" max="5" width="15.125" style="359" customWidth="1"/>
    <col min="6" max="16384" width="7" style="358"/>
  </cols>
  <sheetData>
    <row r="1" s="356" customFormat="1" ht="38" customHeight="1" spans="1:5">
      <c r="A1" s="5" t="s">
        <v>498</v>
      </c>
      <c r="B1" s="122"/>
      <c r="C1" s="122"/>
      <c r="D1" s="122"/>
      <c r="E1" s="122"/>
    </row>
    <row r="2" s="356" customFormat="1" ht="24" customHeight="1" spans="1:5">
      <c r="A2" s="361"/>
      <c r="B2" s="361"/>
      <c r="C2" s="360"/>
      <c r="D2" s="81"/>
      <c r="E2" s="81" t="s">
        <v>499</v>
      </c>
    </row>
    <row r="3" s="356" customFormat="1" ht="40.5" customHeight="1" spans="1:5">
      <c r="A3" s="362" t="s">
        <v>65</v>
      </c>
      <c r="B3" s="362" t="s">
        <v>66</v>
      </c>
      <c r="C3" s="363" t="s">
        <v>5</v>
      </c>
      <c r="D3" s="364" t="s">
        <v>68</v>
      </c>
      <c r="E3" s="365" t="s">
        <v>69</v>
      </c>
    </row>
    <row r="4" s="357" customFormat="1" ht="40.5" customHeight="1" spans="1:5">
      <c r="A4" s="366" t="s">
        <v>500</v>
      </c>
      <c r="B4" s="367"/>
      <c r="C4" s="128">
        <f>C5+C14</f>
        <v>35000</v>
      </c>
      <c r="D4" s="128">
        <f>D5+D14</f>
        <v>10575</v>
      </c>
      <c r="E4" s="164">
        <f>D4/C4*100</f>
        <v>30.2</v>
      </c>
    </row>
    <row r="5" s="356" customFormat="1" ht="40.5" customHeight="1" spans="1:5">
      <c r="A5" s="368">
        <v>10301</v>
      </c>
      <c r="B5" s="368" t="s">
        <v>501</v>
      </c>
      <c r="C5" s="128">
        <f>C6+C7+C8+C12+C13</f>
        <v>35000</v>
      </c>
      <c r="D5" s="128">
        <f>D6+D7+D8+D12+D13</f>
        <v>10575</v>
      </c>
      <c r="E5" s="164">
        <f t="shared" ref="E5:E9" si="0">D5/C5%</f>
        <v>30.2</v>
      </c>
    </row>
    <row r="6" s="356" customFormat="1" ht="40.5" customHeight="1" spans="1:6">
      <c r="A6" s="150">
        <v>1030146</v>
      </c>
      <c r="B6" s="152" t="s">
        <v>502</v>
      </c>
      <c r="C6" s="91">
        <v>1710</v>
      </c>
      <c r="D6" s="151">
        <v>533</v>
      </c>
      <c r="E6" s="131">
        <f t="shared" si="0"/>
        <v>31.2</v>
      </c>
      <c r="F6" s="358"/>
    </row>
    <row r="7" s="356" customFormat="1" ht="40.5" customHeight="1" spans="1:6">
      <c r="A7" s="150">
        <v>1030147</v>
      </c>
      <c r="B7" s="152" t="s">
        <v>503</v>
      </c>
      <c r="C7" s="91"/>
      <c r="D7" s="151">
        <v>159</v>
      </c>
      <c r="E7" s="131"/>
      <c r="F7" s="358"/>
    </row>
    <row r="8" s="356" customFormat="1" ht="40.5" customHeight="1" spans="1:6">
      <c r="A8" s="153" t="s">
        <v>504</v>
      </c>
      <c r="B8" s="152" t="s">
        <v>505</v>
      </c>
      <c r="C8" s="91">
        <v>31290</v>
      </c>
      <c r="D8" s="91">
        <v>9281</v>
      </c>
      <c r="E8" s="131">
        <f t="shared" si="0"/>
        <v>29.7</v>
      </c>
      <c r="F8" s="358"/>
    </row>
    <row r="9" s="356" customFormat="1" ht="40.5" customHeight="1" spans="1:6">
      <c r="A9" s="153" t="s">
        <v>506</v>
      </c>
      <c r="B9" s="154" t="s">
        <v>507</v>
      </c>
      <c r="C9" s="91">
        <v>31290</v>
      </c>
      <c r="D9" s="91">
        <v>9965</v>
      </c>
      <c r="E9" s="131">
        <f t="shared" si="0"/>
        <v>31.8</v>
      </c>
      <c r="F9" s="358"/>
    </row>
    <row r="10" s="356" customFormat="1" ht="40.5" customHeight="1" spans="1:6">
      <c r="A10" s="153">
        <v>103014802</v>
      </c>
      <c r="B10" s="154" t="s">
        <v>508</v>
      </c>
      <c r="C10" s="91"/>
      <c r="D10" s="91">
        <v>8</v>
      </c>
      <c r="E10" s="131"/>
      <c r="F10" s="358"/>
    </row>
    <row r="11" ht="40" customHeight="1" spans="1:5">
      <c r="A11" s="153">
        <v>103014898</v>
      </c>
      <c r="B11" s="154" t="s">
        <v>509</v>
      </c>
      <c r="C11" s="91"/>
      <c r="D11" s="91">
        <v>-692</v>
      </c>
      <c r="E11" s="131"/>
    </row>
    <row r="12" ht="42" customHeight="1" spans="1:5">
      <c r="A12" s="153" t="s">
        <v>510</v>
      </c>
      <c r="B12" s="152" t="s">
        <v>511</v>
      </c>
      <c r="C12" s="91"/>
      <c r="D12" s="91">
        <v>28</v>
      </c>
      <c r="E12" s="131"/>
    </row>
    <row r="13" ht="40" customHeight="1" spans="1:5">
      <c r="A13" s="153" t="s">
        <v>512</v>
      </c>
      <c r="B13" s="152" t="s">
        <v>513</v>
      </c>
      <c r="C13" s="91">
        <v>2000</v>
      </c>
      <c r="D13" s="91">
        <v>574</v>
      </c>
      <c r="E13" s="131">
        <f>D13/C13%</f>
        <v>28.7</v>
      </c>
    </row>
    <row r="14" ht="40" customHeight="1" spans="1:5">
      <c r="A14" s="153">
        <v>10310</v>
      </c>
      <c r="B14" s="368" t="s">
        <v>514</v>
      </c>
      <c r="C14" s="369"/>
      <c r="D14" s="94"/>
      <c r="E14" s="370"/>
    </row>
    <row r="15" ht="40" customHeight="1" spans="1:5">
      <c r="A15" s="153">
        <v>1031099</v>
      </c>
      <c r="B15" s="371" t="s">
        <v>515</v>
      </c>
      <c r="C15" s="369"/>
      <c r="D15" s="91"/>
      <c r="E15" s="370"/>
    </row>
    <row r="16" ht="40" customHeight="1" spans="1:5">
      <c r="A16" s="153">
        <v>103109998</v>
      </c>
      <c r="B16" s="371" t="s">
        <v>516</v>
      </c>
      <c r="C16" s="369"/>
      <c r="D16" s="91"/>
      <c r="E16" s="370"/>
    </row>
    <row r="17" customHeight="1"/>
    <row r="18" customHeight="1"/>
    <row r="19" customHeight="1"/>
    <row r="20" customHeight="1"/>
    <row r="21" customHeight="1"/>
    <row r="22" customHeight="1"/>
    <row r="23" customHeight="1"/>
    <row r="24" customHeight="1"/>
    <row r="25" customHeight="1"/>
  </sheetData>
  <mergeCells count="2">
    <mergeCell ref="A1:E1"/>
    <mergeCell ref="A4:B4"/>
  </mergeCells>
  <printOptions horizontalCentered="1"/>
  <pageMargins left="0.747222222222222" right="0.747222222222222" top="0.994444444444444" bottom="0.994444444444444" header="0.506944444444444" footer="0.506944444444444"/>
  <pageSetup paperSize="9" scale="91" orientation="portrait"/>
  <headerFooter>
    <oddHeader>&amp;L&amp;"宋体,常规"&amp;11&amp;A</oddHead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L236"/>
  <sheetViews>
    <sheetView view="pageBreakPreview" zoomScaleNormal="100" zoomScaleSheetLayoutView="100" workbookViewId="0">
      <pane xSplit="2" ySplit="5" topLeftCell="C16" activePane="bottomRight" state="frozen"/>
      <selection/>
      <selection pane="topRight"/>
      <selection pane="bottomLeft"/>
      <selection pane="bottomRight" activeCell="B125" sqref="B125"/>
    </sheetView>
  </sheetViews>
  <sheetFormatPr defaultColWidth="9" defaultRowHeight="14.25"/>
  <cols>
    <col min="1" max="1" width="8.125" style="344" customWidth="1"/>
    <col min="2" max="2" width="44.25" style="344" customWidth="1"/>
    <col min="3" max="3" width="10.125" style="348" customWidth="1"/>
    <col min="4" max="16287" width="9" style="344"/>
    <col min="16288" max="16359" width="9" style="56"/>
  </cols>
  <sheetData>
    <row r="1" s="117" customFormat="1" ht="26" customHeight="1" spans="1:12">
      <c r="A1" s="5" t="s">
        <v>517</v>
      </c>
      <c r="B1" s="122"/>
      <c r="C1" s="122"/>
      <c r="D1" s="122"/>
      <c r="E1" s="122"/>
      <c r="F1" s="122"/>
      <c r="G1" s="122"/>
      <c r="H1" s="122"/>
      <c r="I1" s="122"/>
      <c r="J1" s="122"/>
      <c r="K1" s="122"/>
      <c r="L1" s="122"/>
    </row>
    <row r="2" s="344" customFormat="1" customHeight="1" spans="1:12">
      <c r="A2" s="75"/>
      <c r="B2" s="75"/>
      <c r="C2" s="349"/>
      <c r="K2" s="81" t="s">
        <v>3</v>
      </c>
      <c r="L2" s="75"/>
    </row>
    <row r="3" s="345" customFormat="1" ht="25" customHeight="1" spans="1:12">
      <c r="A3" s="350" t="s">
        <v>65</v>
      </c>
      <c r="B3" s="350" t="s">
        <v>66</v>
      </c>
      <c r="C3" s="351" t="s">
        <v>67</v>
      </c>
      <c r="D3" s="80" t="s">
        <v>6</v>
      </c>
      <c r="E3" s="80"/>
      <c r="F3" s="80"/>
      <c r="G3" s="80" t="s">
        <v>68</v>
      </c>
      <c r="H3" s="80"/>
      <c r="I3" s="80"/>
      <c r="J3" s="80" t="s">
        <v>518</v>
      </c>
      <c r="K3" s="80"/>
      <c r="L3" s="80"/>
    </row>
    <row r="4" s="345" customFormat="1" ht="23" customHeight="1" spans="1:12">
      <c r="A4" s="352"/>
      <c r="B4" s="352"/>
      <c r="C4" s="351" t="s">
        <v>70</v>
      </c>
      <c r="D4" s="80" t="s">
        <v>70</v>
      </c>
      <c r="E4" s="80" t="s">
        <v>475</v>
      </c>
      <c r="F4" s="80" t="s">
        <v>72</v>
      </c>
      <c r="G4" s="80" t="s">
        <v>70</v>
      </c>
      <c r="H4" s="80" t="s">
        <v>475</v>
      </c>
      <c r="I4" s="80" t="s">
        <v>72</v>
      </c>
      <c r="J4" s="80" t="s">
        <v>70</v>
      </c>
      <c r="K4" s="80" t="s">
        <v>475</v>
      </c>
      <c r="L4" s="80" t="s">
        <v>72</v>
      </c>
    </row>
    <row r="5" s="346" customFormat="1" ht="23" customHeight="1" spans="1:12">
      <c r="A5" s="163"/>
      <c r="B5" s="163" t="s">
        <v>103</v>
      </c>
      <c r="C5" s="128">
        <v>19295</v>
      </c>
      <c r="D5" s="128">
        <f t="shared" ref="D5:D8" si="0">E5+F5</f>
        <v>84872</v>
      </c>
      <c r="E5" s="128">
        <v>81453</v>
      </c>
      <c r="F5" s="128">
        <f>F6+F33</f>
        <v>3419</v>
      </c>
      <c r="G5" s="128">
        <f>G6+G24+G30+G33+G46+G51+G43-1</f>
        <v>84872</v>
      </c>
      <c r="H5" s="128">
        <f t="shared" ref="H5:H8" si="1">G5-I5</f>
        <v>81453</v>
      </c>
      <c r="I5" s="128">
        <v>3419</v>
      </c>
      <c r="J5" s="164">
        <f t="shared" ref="J5:L5" si="2">G5/D5*100</f>
        <v>100</v>
      </c>
      <c r="K5" s="164">
        <f t="shared" si="2"/>
        <v>100</v>
      </c>
      <c r="L5" s="164">
        <f t="shared" si="2"/>
        <v>100</v>
      </c>
    </row>
    <row r="6" s="347" customFormat="1" ht="23" customHeight="1" spans="1:12">
      <c r="A6" s="161">
        <v>212</v>
      </c>
      <c r="B6" s="162" t="s">
        <v>313</v>
      </c>
      <c r="C6" s="151">
        <v>9191</v>
      </c>
      <c r="D6" s="151">
        <f t="shared" si="0"/>
        <v>3067</v>
      </c>
      <c r="E6" s="151">
        <v>556</v>
      </c>
      <c r="F6" s="151">
        <f>F8+F10</f>
        <v>2511</v>
      </c>
      <c r="G6" s="151">
        <v>3067</v>
      </c>
      <c r="H6" s="151">
        <f t="shared" si="1"/>
        <v>556</v>
      </c>
      <c r="I6" s="151">
        <v>2511</v>
      </c>
      <c r="J6" s="354"/>
      <c r="K6" s="354"/>
      <c r="L6" s="354"/>
    </row>
    <row r="7" s="347" customFormat="1" ht="23" customHeight="1" spans="1:12">
      <c r="A7" s="161">
        <v>21208</v>
      </c>
      <c r="B7" s="162" t="s">
        <v>519</v>
      </c>
      <c r="C7" s="151">
        <v>7553</v>
      </c>
      <c r="D7" s="151">
        <f t="shared" si="0"/>
        <v>2927</v>
      </c>
      <c r="E7" s="151">
        <v>416</v>
      </c>
      <c r="F7" s="151">
        <v>2511</v>
      </c>
      <c r="G7" s="151">
        <v>2927</v>
      </c>
      <c r="H7" s="151">
        <f t="shared" si="1"/>
        <v>416</v>
      </c>
      <c r="I7" s="151">
        <v>2511</v>
      </c>
      <c r="J7" s="354"/>
      <c r="K7" s="354"/>
      <c r="L7" s="354"/>
    </row>
    <row r="8" s="347" customFormat="1" ht="23" customHeight="1" spans="1:12">
      <c r="A8" s="161">
        <v>2120801</v>
      </c>
      <c r="B8" s="162" t="s">
        <v>520</v>
      </c>
      <c r="C8" s="151">
        <v>2618</v>
      </c>
      <c r="D8" s="151">
        <f t="shared" si="0"/>
        <v>2636</v>
      </c>
      <c r="E8" s="151">
        <v>175</v>
      </c>
      <c r="F8" s="151">
        <v>2461</v>
      </c>
      <c r="G8" s="151">
        <v>2636</v>
      </c>
      <c r="H8" s="151">
        <f t="shared" si="1"/>
        <v>175</v>
      </c>
      <c r="I8" s="151">
        <v>2461</v>
      </c>
      <c r="J8" s="354"/>
      <c r="K8" s="354"/>
      <c r="L8" s="354"/>
    </row>
    <row r="9" s="347" customFormat="1" ht="23" customHeight="1" spans="1:12">
      <c r="A9" s="161">
        <v>2120803</v>
      </c>
      <c r="B9" s="162" t="s">
        <v>521</v>
      </c>
      <c r="C9" s="151">
        <v>84</v>
      </c>
      <c r="D9" s="151"/>
      <c r="E9" s="151"/>
      <c r="F9" s="151"/>
      <c r="G9" s="151"/>
      <c r="H9" s="151"/>
      <c r="I9" s="151"/>
      <c r="J9" s="354"/>
      <c r="K9" s="354"/>
      <c r="L9" s="354"/>
    </row>
    <row r="10" s="347" customFormat="1" ht="23" customHeight="1" spans="1:12">
      <c r="A10" s="161">
        <v>2120804</v>
      </c>
      <c r="B10" s="162" t="s">
        <v>522</v>
      </c>
      <c r="C10" s="151">
        <v>1134</v>
      </c>
      <c r="D10" s="151">
        <f>E10+F10</f>
        <v>104</v>
      </c>
      <c r="E10" s="151">
        <v>54</v>
      </c>
      <c r="F10" s="151">
        <v>50</v>
      </c>
      <c r="G10" s="151">
        <v>104</v>
      </c>
      <c r="H10" s="151"/>
      <c r="I10" s="151">
        <v>50</v>
      </c>
      <c r="J10" s="354"/>
      <c r="K10" s="354"/>
      <c r="L10" s="354"/>
    </row>
    <row r="11" s="347" customFormat="1" ht="23" customHeight="1" spans="1:12">
      <c r="A11" s="161">
        <v>2120805</v>
      </c>
      <c r="B11" s="162" t="s">
        <v>523</v>
      </c>
      <c r="C11" s="151">
        <v>1608</v>
      </c>
      <c r="D11" s="151"/>
      <c r="E11" s="151"/>
      <c r="F11" s="151"/>
      <c r="G11" s="151"/>
      <c r="H11" s="151"/>
      <c r="I11" s="151"/>
      <c r="J11" s="354"/>
      <c r="K11" s="354"/>
      <c r="L11" s="354"/>
    </row>
    <row r="12" s="347" customFormat="1" ht="23" customHeight="1" spans="1:12">
      <c r="A12" s="161">
        <v>2120810</v>
      </c>
      <c r="B12" s="162" t="s">
        <v>524</v>
      </c>
      <c r="C12" s="151">
        <v>190</v>
      </c>
      <c r="D12" s="151"/>
      <c r="E12" s="151"/>
      <c r="F12" s="151"/>
      <c r="G12" s="151"/>
      <c r="H12" s="151"/>
      <c r="I12" s="151"/>
      <c r="J12" s="354"/>
      <c r="K12" s="354"/>
      <c r="L12" s="354"/>
    </row>
    <row r="13" s="347" customFormat="1" ht="23" customHeight="1" spans="1:12">
      <c r="A13" s="161">
        <v>2120814</v>
      </c>
      <c r="B13" s="162" t="s">
        <v>525</v>
      </c>
      <c r="C13" s="151">
        <v>242</v>
      </c>
      <c r="D13" s="151">
        <f t="shared" ref="D13:D40" si="3">E13+F13</f>
        <v>125</v>
      </c>
      <c r="E13" s="151">
        <v>125</v>
      </c>
      <c r="F13" s="151"/>
      <c r="G13" s="151">
        <v>125</v>
      </c>
      <c r="H13" s="151">
        <f t="shared" ref="H13:H15" si="4">G13-I13</f>
        <v>125</v>
      </c>
      <c r="I13" s="151"/>
      <c r="J13" s="354"/>
      <c r="K13" s="354"/>
      <c r="L13" s="354"/>
    </row>
    <row r="14" s="347" customFormat="1" ht="23" customHeight="1" spans="1:12">
      <c r="A14" s="161">
        <v>2120815</v>
      </c>
      <c r="B14" s="162" t="s">
        <v>526</v>
      </c>
      <c r="C14" s="151">
        <v>16</v>
      </c>
      <c r="D14" s="151">
        <f t="shared" si="3"/>
        <v>0</v>
      </c>
      <c r="E14" s="151"/>
      <c r="F14" s="151"/>
      <c r="G14" s="151"/>
      <c r="H14" s="151">
        <f t="shared" si="4"/>
        <v>0</v>
      </c>
      <c r="I14" s="151"/>
      <c r="J14" s="354"/>
      <c r="K14" s="354"/>
      <c r="L14" s="354"/>
    </row>
    <row r="15" s="347" customFormat="1" ht="23" customHeight="1" spans="1:12">
      <c r="A15" s="161">
        <v>2120816</v>
      </c>
      <c r="B15" s="162" t="s">
        <v>527</v>
      </c>
      <c r="C15" s="151">
        <v>288</v>
      </c>
      <c r="D15" s="151">
        <f t="shared" si="3"/>
        <v>62</v>
      </c>
      <c r="E15" s="151">
        <v>62</v>
      </c>
      <c r="F15" s="151"/>
      <c r="G15" s="151">
        <v>62</v>
      </c>
      <c r="H15" s="151">
        <f t="shared" si="4"/>
        <v>62</v>
      </c>
      <c r="I15" s="151"/>
      <c r="J15" s="354"/>
      <c r="K15" s="354"/>
      <c r="L15" s="354"/>
    </row>
    <row r="16" s="347" customFormat="1" ht="23" customHeight="1" spans="1:12">
      <c r="A16" s="161">
        <v>2120899</v>
      </c>
      <c r="B16" s="162" t="s">
        <v>528</v>
      </c>
      <c r="C16" s="151">
        <v>1374</v>
      </c>
      <c r="D16" s="151">
        <f t="shared" si="3"/>
        <v>0</v>
      </c>
      <c r="E16" s="151"/>
      <c r="F16" s="151"/>
      <c r="G16" s="151"/>
      <c r="H16" s="151"/>
      <c r="I16" s="151"/>
      <c r="J16" s="354"/>
      <c r="K16" s="354"/>
      <c r="L16" s="354"/>
    </row>
    <row r="17" s="347" customFormat="1" ht="23" customHeight="1" spans="1:12">
      <c r="A17" s="161">
        <v>21211</v>
      </c>
      <c r="B17" s="162" t="s">
        <v>529</v>
      </c>
      <c r="C17" s="151">
        <v>20</v>
      </c>
      <c r="D17" s="151">
        <f t="shared" si="3"/>
        <v>19</v>
      </c>
      <c r="E17" s="151">
        <v>19</v>
      </c>
      <c r="F17" s="151"/>
      <c r="G17" s="151">
        <v>19</v>
      </c>
      <c r="H17" s="151"/>
      <c r="I17" s="151"/>
      <c r="J17" s="354"/>
      <c r="K17" s="354"/>
      <c r="L17" s="354"/>
    </row>
    <row r="18" s="347" customFormat="1" ht="23" customHeight="1" spans="1:12">
      <c r="A18" s="161">
        <v>21213</v>
      </c>
      <c r="B18" s="162" t="s">
        <v>530</v>
      </c>
      <c r="C18" s="151">
        <v>1618</v>
      </c>
      <c r="D18" s="151">
        <f t="shared" si="3"/>
        <v>108</v>
      </c>
      <c r="E18" s="151">
        <v>108</v>
      </c>
      <c r="F18" s="151"/>
      <c r="G18" s="151">
        <v>108</v>
      </c>
      <c r="H18" s="151"/>
      <c r="I18" s="151"/>
      <c r="J18" s="354"/>
      <c r="K18" s="354"/>
      <c r="L18" s="354"/>
    </row>
    <row r="19" s="347" customFormat="1" ht="23" customHeight="1" spans="1:12">
      <c r="A19" s="161">
        <v>2121301</v>
      </c>
      <c r="B19" s="162" t="s">
        <v>531</v>
      </c>
      <c r="C19" s="151">
        <v>750</v>
      </c>
      <c r="D19" s="151">
        <f t="shared" si="3"/>
        <v>100</v>
      </c>
      <c r="E19" s="151">
        <v>100</v>
      </c>
      <c r="F19" s="151"/>
      <c r="G19" s="151">
        <v>100</v>
      </c>
      <c r="H19" s="151"/>
      <c r="I19" s="151"/>
      <c r="J19" s="354"/>
      <c r="K19" s="354"/>
      <c r="L19" s="354"/>
    </row>
    <row r="20" s="347" customFormat="1" ht="23" customHeight="1" spans="1:12">
      <c r="A20" s="161">
        <v>2121302</v>
      </c>
      <c r="B20" s="162" t="s">
        <v>532</v>
      </c>
      <c r="C20" s="151">
        <v>16</v>
      </c>
      <c r="D20" s="151">
        <f t="shared" si="3"/>
        <v>0</v>
      </c>
      <c r="E20" s="151"/>
      <c r="F20" s="151"/>
      <c r="G20" s="151"/>
      <c r="H20" s="151"/>
      <c r="I20" s="151"/>
      <c r="J20" s="354"/>
      <c r="K20" s="354"/>
      <c r="L20" s="354"/>
    </row>
    <row r="21" s="347" customFormat="1" ht="23" customHeight="1" spans="1:12">
      <c r="A21" s="161">
        <v>2121399</v>
      </c>
      <c r="B21" s="162" t="s">
        <v>533</v>
      </c>
      <c r="C21" s="151">
        <v>852</v>
      </c>
      <c r="D21" s="151">
        <f t="shared" si="3"/>
        <v>8</v>
      </c>
      <c r="E21" s="151">
        <v>8</v>
      </c>
      <c r="F21" s="151"/>
      <c r="G21" s="151">
        <v>8</v>
      </c>
      <c r="H21" s="151"/>
      <c r="I21" s="151"/>
      <c r="J21" s="354"/>
      <c r="K21" s="354"/>
      <c r="L21" s="354"/>
    </row>
    <row r="22" s="347" customFormat="1" ht="23" customHeight="1" spans="1:12">
      <c r="A22" s="161">
        <v>21298</v>
      </c>
      <c r="B22" s="162" t="s">
        <v>534</v>
      </c>
      <c r="C22" s="162"/>
      <c r="D22" s="151">
        <f t="shared" si="3"/>
        <v>13</v>
      </c>
      <c r="E22" s="84">
        <v>13</v>
      </c>
      <c r="F22" s="84"/>
      <c r="G22" s="84">
        <v>13</v>
      </c>
      <c r="H22" s="84"/>
      <c r="I22" s="84"/>
      <c r="J22" s="355"/>
      <c r="K22" s="355"/>
      <c r="L22" s="355"/>
    </row>
    <row r="23" s="347" customFormat="1" ht="23" customHeight="1" spans="1:12">
      <c r="A23" s="161">
        <v>2129801</v>
      </c>
      <c r="B23" s="162" t="s">
        <v>320</v>
      </c>
      <c r="C23" s="162"/>
      <c r="D23" s="151">
        <f t="shared" si="3"/>
        <v>13</v>
      </c>
      <c r="E23" s="84">
        <v>13</v>
      </c>
      <c r="F23" s="84"/>
      <c r="G23" s="84">
        <v>13</v>
      </c>
      <c r="H23" s="84"/>
      <c r="I23" s="84"/>
      <c r="J23" s="355"/>
      <c r="K23" s="355"/>
      <c r="L23" s="355"/>
    </row>
    <row r="24" s="347" customFormat="1" ht="23" customHeight="1" spans="1:12">
      <c r="A24" s="161">
        <v>213</v>
      </c>
      <c r="B24" s="162" t="s">
        <v>324</v>
      </c>
      <c r="C24" s="151">
        <v>19</v>
      </c>
      <c r="D24" s="151">
        <f t="shared" si="3"/>
        <v>26</v>
      </c>
      <c r="E24" s="151">
        <v>26</v>
      </c>
      <c r="F24" s="151"/>
      <c r="G24" s="151">
        <v>26</v>
      </c>
      <c r="H24" s="151"/>
      <c r="I24" s="151"/>
      <c r="J24" s="354"/>
      <c r="K24" s="354"/>
      <c r="L24" s="354"/>
    </row>
    <row r="25" s="347" customFormat="1" ht="23" customHeight="1" spans="1:12">
      <c r="A25" s="161">
        <v>21372</v>
      </c>
      <c r="B25" s="162" t="s">
        <v>535</v>
      </c>
      <c r="C25" s="151">
        <v>9</v>
      </c>
      <c r="D25" s="151">
        <f t="shared" si="3"/>
        <v>16</v>
      </c>
      <c r="E25" s="151">
        <v>16</v>
      </c>
      <c r="F25" s="151"/>
      <c r="G25" s="151">
        <v>16</v>
      </c>
      <c r="H25" s="151"/>
      <c r="I25" s="151"/>
      <c r="J25" s="354"/>
      <c r="K25" s="354"/>
      <c r="L25" s="354"/>
    </row>
    <row r="26" s="347" customFormat="1" ht="23" customHeight="1" spans="1:12">
      <c r="A26" s="161">
        <v>2137201</v>
      </c>
      <c r="B26" s="162" t="s">
        <v>536</v>
      </c>
      <c r="C26" s="151">
        <v>7</v>
      </c>
      <c r="D26" s="151">
        <f t="shared" si="3"/>
        <v>14</v>
      </c>
      <c r="E26" s="151">
        <v>14</v>
      </c>
      <c r="F26" s="151"/>
      <c r="G26" s="151">
        <v>14</v>
      </c>
      <c r="H26" s="151"/>
      <c r="I26" s="151"/>
      <c r="J26" s="354"/>
      <c r="K26" s="354"/>
      <c r="L26" s="354"/>
    </row>
    <row r="27" s="347" customFormat="1" ht="23" customHeight="1" spans="1:12">
      <c r="A27" s="161">
        <v>2137202</v>
      </c>
      <c r="B27" s="162" t="s">
        <v>537</v>
      </c>
      <c r="C27" s="151">
        <v>2</v>
      </c>
      <c r="D27" s="151">
        <f t="shared" si="3"/>
        <v>2</v>
      </c>
      <c r="E27" s="151">
        <v>2</v>
      </c>
      <c r="F27" s="151"/>
      <c r="G27" s="151">
        <v>2</v>
      </c>
      <c r="H27" s="151"/>
      <c r="I27" s="151"/>
      <c r="J27" s="354"/>
      <c r="K27" s="354"/>
      <c r="L27" s="354"/>
    </row>
    <row r="28" s="347" customFormat="1" ht="23" customHeight="1" spans="1:12">
      <c r="A28" s="161">
        <v>21373</v>
      </c>
      <c r="B28" s="162" t="s">
        <v>538</v>
      </c>
      <c r="C28" s="151">
        <v>10</v>
      </c>
      <c r="D28" s="151">
        <f t="shared" si="3"/>
        <v>10</v>
      </c>
      <c r="E28" s="151">
        <v>10</v>
      </c>
      <c r="F28" s="151"/>
      <c r="G28" s="151">
        <v>10</v>
      </c>
      <c r="H28" s="151"/>
      <c r="I28" s="151"/>
      <c r="J28" s="354"/>
      <c r="K28" s="354"/>
      <c r="L28" s="354"/>
    </row>
    <row r="29" s="347" customFormat="1" ht="23" customHeight="1" spans="1:12">
      <c r="A29" s="161">
        <v>2137302</v>
      </c>
      <c r="B29" s="162" t="s">
        <v>537</v>
      </c>
      <c r="C29" s="151">
        <v>10</v>
      </c>
      <c r="D29" s="151">
        <f t="shared" si="3"/>
        <v>10</v>
      </c>
      <c r="E29" s="151">
        <v>10</v>
      </c>
      <c r="F29" s="151"/>
      <c r="G29" s="151">
        <v>10</v>
      </c>
      <c r="H29" s="151"/>
      <c r="I29" s="151"/>
      <c r="J29" s="354"/>
      <c r="K29" s="354"/>
      <c r="L29" s="354"/>
    </row>
    <row r="30" s="347" customFormat="1" ht="23" customHeight="1" spans="1:12">
      <c r="A30" s="161">
        <v>215</v>
      </c>
      <c r="B30" s="162" t="s">
        <v>373</v>
      </c>
      <c r="C30" s="151">
        <v>2000</v>
      </c>
      <c r="D30" s="151">
        <f t="shared" si="3"/>
        <v>1400</v>
      </c>
      <c r="E30" s="151">
        <v>1400</v>
      </c>
      <c r="F30" s="151"/>
      <c r="G30" s="151">
        <v>1400</v>
      </c>
      <c r="H30" s="151">
        <f t="shared" ref="H30:H32" si="5">G30-I30</f>
        <v>1400</v>
      </c>
      <c r="I30" s="151"/>
      <c r="J30" s="354"/>
      <c r="K30" s="354"/>
      <c r="L30" s="354"/>
    </row>
    <row r="31" s="347" customFormat="1" ht="23" customHeight="1" spans="1:12">
      <c r="A31" s="161">
        <v>21598</v>
      </c>
      <c r="B31" s="162" t="s">
        <v>534</v>
      </c>
      <c r="C31" s="151">
        <v>2000</v>
      </c>
      <c r="D31" s="151">
        <f t="shared" si="3"/>
        <v>1400</v>
      </c>
      <c r="E31" s="151">
        <v>1400</v>
      </c>
      <c r="F31" s="151"/>
      <c r="G31" s="151">
        <v>1400</v>
      </c>
      <c r="H31" s="151">
        <f t="shared" si="5"/>
        <v>1400</v>
      </c>
      <c r="I31" s="151"/>
      <c r="J31" s="354"/>
      <c r="K31" s="354"/>
      <c r="L31" s="354"/>
    </row>
    <row r="32" s="347" customFormat="1" ht="23" customHeight="1" spans="1:12">
      <c r="A32" s="161">
        <v>2159802</v>
      </c>
      <c r="B32" s="162" t="s">
        <v>374</v>
      </c>
      <c r="C32" s="151">
        <v>2000</v>
      </c>
      <c r="D32" s="151">
        <f t="shared" si="3"/>
        <v>1400</v>
      </c>
      <c r="E32" s="151">
        <v>1400</v>
      </c>
      <c r="F32" s="151"/>
      <c r="G32" s="151">
        <v>1400</v>
      </c>
      <c r="H32" s="151">
        <f t="shared" si="5"/>
        <v>1400</v>
      </c>
      <c r="I32" s="151"/>
      <c r="J32" s="354"/>
      <c r="K32" s="354"/>
      <c r="L32" s="354"/>
    </row>
    <row r="33" s="347" customFormat="1" ht="23" customHeight="1" spans="1:12">
      <c r="A33" s="161">
        <v>229</v>
      </c>
      <c r="B33" s="162" t="s">
        <v>415</v>
      </c>
      <c r="C33" s="151">
        <v>1773</v>
      </c>
      <c r="D33" s="151">
        <f t="shared" si="3"/>
        <v>25627</v>
      </c>
      <c r="E33" s="151">
        <v>24719</v>
      </c>
      <c r="F33" s="151">
        <v>908</v>
      </c>
      <c r="G33" s="151">
        <v>25628</v>
      </c>
      <c r="H33" s="151"/>
      <c r="I33" s="151">
        <v>908</v>
      </c>
      <c r="J33" s="354"/>
      <c r="K33" s="354"/>
      <c r="L33" s="354"/>
    </row>
    <row r="34" s="347" customFormat="1" ht="23" customHeight="1" spans="1:12">
      <c r="A34" s="161">
        <v>22904</v>
      </c>
      <c r="B34" s="162" t="s">
        <v>539</v>
      </c>
      <c r="C34" s="151">
        <v>308</v>
      </c>
      <c r="D34" s="151">
        <f t="shared" si="3"/>
        <v>25505</v>
      </c>
      <c r="E34" s="151">
        <v>24597</v>
      </c>
      <c r="F34" s="151">
        <v>908</v>
      </c>
      <c r="G34" s="151">
        <v>25506</v>
      </c>
      <c r="H34" s="151"/>
      <c r="I34" s="151">
        <v>908</v>
      </c>
      <c r="J34" s="354"/>
      <c r="K34" s="354"/>
      <c r="L34" s="354"/>
    </row>
    <row r="35" s="347" customFormat="1" ht="23" customHeight="1" spans="1:12">
      <c r="A35" s="161">
        <v>2290401</v>
      </c>
      <c r="B35" s="162" t="s">
        <v>540</v>
      </c>
      <c r="C35" s="151">
        <v>231</v>
      </c>
      <c r="D35" s="151">
        <f t="shared" si="3"/>
        <v>0</v>
      </c>
      <c r="E35" s="151"/>
      <c r="F35" s="151"/>
      <c r="G35" s="151"/>
      <c r="H35" s="151"/>
      <c r="I35" s="151"/>
      <c r="J35" s="354"/>
      <c r="K35" s="354"/>
      <c r="L35" s="354"/>
    </row>
    <row r="36" s="347" customFormat="1" ht="23" customHeight="1" spans="1:12">
      <c r="A36" s="161">
        <v>2290402</v>
      </c>
      <c r="B36" s="162" t="s">
        <v>541</v>
      </c>
      <c r="C36" s="151">
        <v>77</v>
      </c>
      <c r="D36" s="151">
        <f t="shared" si="3"/>
        <v>25505</v>
      </c>
      <c r="E36" s="151">
        <v>24597</v>
      </c>
      <c r="F36" s="151">
        <v>908</v>
      </c>
      <c r="G36" s="151">
        <v>25506</v>
      </c>
      <c r="H36" s="151"/>
      <c r="I36" s="151">
        <v>908</v>
      </c>
      <c r="J36" s="354"/>
      <c r="K36" s="354"/>
      <c r="L36" s="354"/>
    </row>
    <row r="37" s="347" customFormat="1" ht="23" customHeight="1" spans="1:12">
      <c r="A37" s="161">
        <v>22960</v>
      </c>
      <c r="B37" s="162" t="s">
        <v>542</v>
      </c>
      <c r="C37" s="151">
        <v>515</v>
      </c>
      <c r="D37" s="151">
        <f t="shared" si="3"/>
        <v>122</v>
      </c>
      <c r="E37" s="151">
        <v>122</v>
      </c>
      <c r="F37" s="151"/>
      <c r="G37" s="151">
        <v>122</v>
      </c>
      <c r="H37" s="151"/>
      <c r="I37" s="151"/>
      <c r="J37" s="354"/>
      <c r="K37" s="354"/>
      <c r="L37" s="354"/>
    </row>
    <row r="38" s="347" customFormat="1" ht="23" customHeight="1" spans="1:12">
      <c r="A38" s="161">
        <v>2296002</v>
      </c>
      <c r="B38" s="162" t="s">
        <v>543</v>
      </c>
      <c r="C38" s="151">
        <v>118</v>
      </c>
      <c r="D38" s="151">
        <f t="shared" si="3"/>
        <v>107</v>
      </c>
      <c r="E38" s="151">
        <v>107</v>
      </c>
      <c r="F38" s="151"/>
      <c r="G38" s="151">
        <v>107</v>
      </c>
      <c r="H38" s="151"/>
      <c r="I38" s="151"/>
      <c r="J38" s="354"/>
      <c r="K38" s="354"/>
      <c r="L38" s="354"/>
    </row>
    <row r="39" s="347" customFormat="1" ht="32" customHeight="1" spans="1:12">
      <c r="A39" s="161">
        <v>2296003</v>
      </c>
      <c r="B39" s="162" t="s">
        <v>544</v>
      </c>
      <c r="C39" s="151">
        <v>384</v>
      </c>
      <c r="D39" s="151">
        <f t="shared" si="3"/>
        <v>0</v>
      </c>
      <c r="E39" s="151"/>
      <c r="F39" s="151"/>
      <c r="G39" s="151"/>
      <c r="H39" s="151"/>
      <c r="I39" s="151"/>
      <c r="J39" s="354"/>
      <c r="K39" s="354"/>
      <c r="L39" s="354"/>
    </row>
    <row r="40" s="347" customFormat="1" ht="23" customHeight="1" spans="1:12">
      <c r="A40" s="161">
        <v>2296006</v>
      </c>
      <c r="B40" s="162" t="s">
        <v>545</v>
      </c>
      <c r="C40" s="151">
        <v>12</v>
      </c>
      <c r="D40" s="151">
        <f t="shared" si="3"/>
        <v>15</v>
      </c>
      <c r="E40" s="151">
        <v>15</v>
      </c>
      <c r="F40" s="151"/>
      <c r="G40" s="151">
        <v>15</v>
      </c>
      <c r="H40" s="151">
        <f>G40-I40</f>
        <v>15</v>
      </c>
      <c r="I40" s="151"/>
      <c r="J40" s="354"/>
      <c r="K40" s="354"/>
      <c r="L40" s="354"/>
    </row>
    <row r="41" s="347" customFormat="1" ht="23" customHeight="1" spans="1:12">
      <c r="A41" s="161">
        <v>22998</v>
      </c>
      <c r="B41" s="259" t="s">
        <v>546</v>
      </c>
      <c r="C41" s="151">
        <v>950</v>
      </c>
      <c r="D41" s="151"/>
      <c r="E41" s="151"/>
      <c r="F41" s="151"/>
      <c r="G41" s="151"/>
      <c r="H41" s="151"/>
      <c r="I41" s="151"/>
      <c r="J41" s="354"/>
      <c r="K41" s="354"/>
      <c r="L41" s="354"/>
    </row>
    <row r="42" s="347" customFormat="1" ht="23" customHeight="1" spans="1:12">
      <c r="A42" s="161">
        <v>2299899</v>
      </c>
      <c r="B42" s="259" t="s">
        <v>415</v>
      </c>
      <c r="C42" s="151">
        <v>950</v>
      </c>
      <c r="D42" s="151"/>
      <c r="E42" s="151"/>
      <c r="F42" s="151"/>
      <c r="G42" s="151"/>
      <c r="H42" s="151"/>
      <c r="I42" s="151"/>
      <c r="J42" s="354"/>
      <c r="K42" s="354"/>
      <c r="L42" s="354"/>
    </row>
    <row r="43" s="347" customFormat="1" ht="23" customHeight="1" spans="1:12">
      <c r="A43" s="161">
        <v>231</v>
      </c>
      <c r="B43" s="259" t="s">
        <v>547</v>
      </c>
      <c r="C43" s="84"/>
      <c r="D43" s="151">
        <f t="shared" ref="D43:D53" si="6">E43+F43</f>
        <v>47800</v>
      </c>
      <c r="E43" s="84">
        <v>47800</v>
      </c>
      <c r="F43" s="84"/>
      <c r="G43" s="84">
        <v>47800</v>
      </c>
      <c r="H43" s="84">
        <v>47800</v>
      </c>
      <c r="I43" s="84"/>
      <c r="J43" s="355"/>
      <c r="K43" s="355"/>
      <c r="L43" s="355"/>
    </row>
    <row r="44" s="347" customFormat="1" ht="23" customHeight="1" spans="1:12">
      <c r="A44" s="161">
        <v>23104</v>
      </c>
      <c r="B44" s="259" t="s">
        <v>548</v>
      </c>
      <c r="C44" s="84"/>
      <c r="D44" s="151">
        <f t="shared" si="6"/>
        <v>47800</v>
      </c>
      <c r="E44" s="84">
        <v>47800</v>
      </c>
      <c r="F44" s="84"/>
      <c r="G44" s="84">
        <v>47800</v>
      </c>
      <c r="H44" s="84">
        <v>47800</v>
      </c>
      <c r="I44" s="84"/>
      <c r="J44" s="355"/>
      <c r="K44" s="355"/>
      <c r="L44" s="355"/>
    </row>
    <row r="45" s="347" customFormat="1" ht="23" customHeight="1" spans="1:12">
      <c r="A45" s="161">
        <v>2310499</v>
      </c>
      <c r="B45" s="259" t="s">
        <v>549</v>
      </c>
      <c r="C45" s="84"/>
      <c r="D45" s="151">
        <f t="shared" si="6"/>
        <v>47800</v>
      </c>
      <c r="E45" s="84">
        <v>47800</v>
      </c>
      <c r="F45" s="84"/>
      <c r="G45" s="84">
        <v>47800</v>
      </c>
      <c r="H45" s="84">
        <v>47800</v>
      </c>
      <c r="I45" s="84"/>
      <c r="J45" s="355"/>
      <c r="K45" s="355"/>
      <c r="L45" s="355"/>
    </row>
    <row r="46" s="347" customFormat="1" ht="23" customHeight="1" spans="1:12">
      <c r="A46" s="161">
        <v>232</v>
      </c>
      <c r="B46" s="162" t="s">
        <v>417</v>
      </c>
      <c r="C46" s="151">
        <v>6290</v>
      </c>
      <c r="D46" s="151">
        <f t="shared" si="6"/>
        <v>6888</v>
      </c>
      <c r="E46" s="151">
        <v>6888</v>
      </c>
      <c r="F46" s="151"/>
      <c r="G46" s="151">
        <v>6888</v>
      </c>
      <c r="H46" s="151">
        <f t="shared" ref="H46:H52" si="7">G46-I46</f>
        <v>6888</v>
      </c>
      <c r="I46" s="151"/>
      <c r="J46" s="354"/>
      <c r="K46" s="354"/>
      <c r="L46" s="354"/>
    </row>
    <row r="47" s="347" customFormat="1" ht="23" customHeight="1" spans="1:12">
      <c r="A47" s="161">
        <v>23204</v>
      </c>
      <c r="B47" s="162" t="s">
        <v>550</v>
      </c>
      <c r="C47" s="151">
        <v>6290</v>
      </c>
      <c r="D47" s="151">
        <f t="shared" si="6"/>
        <v>6888</v>
      </c>
      <c r="E47" s="151">
        <v>6888</v>
      </c>
      <c r="F47" s="151"/>
      <c r="G47" s="151">
        <v>6888</v>
      </c>
      <c r="H47" s="151"/>
      <c r="I47" s="151"/>
      <c r="J47" s="354"/>
      <c r="K47" s="354"/>
      <c r="L47" s="354"/>
    </row>
    <row r="48" ht="23" customHeight="1" spans="1:12">
      <c r="A48" s="161">
        <v>2320411</v>
      </c>
      <c r="B48" s="162" t="s">
        <v>551</v>
      </c>
      <c r="C48" s="84"/>
      <c r="D48" s="151">
        <f t="shared" si="6"/>
        <v>54</v>
      </c>
      <c r="E48" s="84">
        <v>54</v>
      </c>
      <c r="F48" s="84"/>
      <c r="G48" s="84">
        <v>54</v>
      </c>
      <c r="H48" s="84"/>
      <c r="I48" s="84"/>
      <c r="J48" s="355"/>
      <c r="K48" s="355"/>
      <c r="L48" s="355"/>
    </row>
    <row r="49" ht="23" customHeight="1" spans="1:12">
      <c r="A49" s="161">
        <v>2320433</v>
      </c>
      <c r="B49" s="162" t="s">
        <v>552</v>
      </c>
      <c r="C49" s="151">
        <v>2392</v>
      </c>
      <c r="D49" s="151">
        <f t="shared" si="6"/>
        <v>2392</v>
      </c>
      <c r="E49" s="151">
        <v>2392</v>
      </c>
      <c r="F49" s="151"/>
      <c r="G49" s="151">
        <v>2392</v>
      </c>
      <c r="H49" s="151">
        <f t="shared" si="7"/>
        <v>2392</v>
      </c>
      <c r="I49" s="151"/>
      <c r="J49" s="354"/>
      <c r="K49" s="354"/>
      <c r="L49" s="354"/>
    </row>
    <row r="50" ht="23" customHeight="1" spans="1:12">
      <c r="A50" s="161">
        <v>2320498</v>
      </c>
      <c r="B50" s="162" t="s">
        <v>553</v>
      </c>
      <c r="C50" s="151">
        <v>3898</v>
      </c>
      <c r="D50" s="151">
        <f t="shared" si="6"/>
        <v>4442</v>
      </c>
      <c r="E50" s="151">
        <v>4442</v>
      </c>
      <c r="F50" s="151"/>
      <c r="G50" s="151">
        <v>4442</v>
      </c>
      <c r="H50" s="151">
        <f t="shared" si="7"/>
        <v>4442</v>
      </c>
      <c r="I50" s="151"/>
      <c r="J50" s="354"/>
      <c r="K50" s="354"/>
      <c r="L50" s="354"/>
    </row>
    <row r="51" ht="23" customHeight="1" spans="1:12">
      <c r="A51" s="161">
        <v>233</v>
      </c>
      <c r="B51" s="162" t="s">
        <v>420</v>
      </c>
      <c r="C51" s="151">
        <v>23</v>
      </c>
      <c r="D51" s="151">
        <f t="shared" si="6"/>
        <v>64</v>
      </c>
      <c r="E51" s="151">
        <v>64</v>
      </c>
      <c r="F51" s="151"/>
      <c r="G51" s="151">
        <v>64</v>
      </c>
      <c r="H51" s="151">
        <f t="shared" si="7"/>
        <v>64</v>
      </c>
      <c r="I51" s="151"/>
      <c r="J51" s="354"/>
      <c r="K51" s="354"/>
      <c r="L51" s="354"/>
    </row>
    <row r="52" ht="23" customHeight="1" spans="1:12">
      <c r="A52" s="161">
        <v>23304</v>
      </c>
      <c r="B52" s="162" t="s">
        <v>554</v>
      </c>
      <c r="C52" s="151">
        <v>23</v>
      </c>
      <c r="D52" s="151">
        <f t="shared" si="6"/>
        <v>64</v>
      </c>
      <c r="E52" s="151">
        <v>64</v>
      </c>
      <c r="F52" s="151"/>
      <c r="G52" s="151">
        <v>64</v>
      </c>
      <c r="H52" s="151">
        <f t="shared" si="7"/>
        <v>64</v>
      </c>
      <c r="I52" s="151"/>
      <c r="J52" s="354"/>
      <c r="K52" s="354"/>
      <c r="L52" s="354"/>
    </row>
    <row r="53" ht="23" customHeight="1" spans="1:12">
      <c r="A53" s="161">
        <v>2330498</v>
      </c>
      <c r="B53" s="162" t="s">
        <v>555</v>
      </c>
      <c r="C53" s="151">
        <v>23</v>
      </c>
      <c r="D53" s="151">
        <f t="shared" si="6"/>
        <v>64</v>
      </c>
      <c r="E53" s="151">
        <v>64</v>
      </c>
      <c r="F53" s="151"/>
      <c r="G53" s="151">
        <v>64</v>
      </c>
      <c r="H53" s="151"/>
      <c r="I53" s="151"/>
      <c r="J53" s="354"/>
      <c r="K53" s="354"/>
      <c r="L53" s="354"/>
    </row>
    <row r="54" ht="15" spans="8:8">
      <c r="H54" s="353"/>
    </row>
    <row r="55" ht="15" spans="8:8">
      <c r="H55" s="353"/>
    </row>
    <row r="56" ht="15" spans="8:8">
      <c r="H56" s="353"/>
    </row>
    <row r="57" ht="15" spans="8:8">
      <c r="H57" s="353"/>
    </row>
    <row r="58" ht="15" spans="8:8">
      <c r="H58" s="353"/>
    </row>
    <row r="59" ht="15" spans="8:8">
      <c r="H59" s="353"/>
    </row>
    <row r="60" ht="15" spans="8:8">
      <c r="H60" s="353"/>
    </row>
    <row r="61" ht="15" spans="8:8">
      <c r="H61" s="353"/>
    </row>
    <row r="62" ht="15" spans="8:8">
      <c r="H62" s="353"/>
    </row>
    <row r="63" ht="15" spans="8:8">
      <c r="H63" s="353"/>
    </row>
    <row r="64" ht="15" spans="8:8">
      <c r="H64" s="353"/>
    </row>
    <row r="65" ht="15" spans="8:8">
      <c r="H65" s="353"/>
    </row>
    <row r="66" ht="15" spans="8:8">
      <c r="H66" s="353"/>
    </row>
    <row r="67" ht="15" spans="8:8">
      <c r="H67" s="353"/>
    </row>
    <row r="68" ht="15" spans="8:8">
      <c r="H68" s="353"/>
    </row>
    <row r="69" ht="15" spans="8:8">
      <c r="H69" s="353"/>
    </row>
    <row r="70" ht="15" spans="8:8">
      <c r="H70" s="353"/>
    </row>
    <row r="71" ht="15" spans="8:8">
      <c r="H71" s="353"/>
    </row>
    <row r="72" ht="15" spans="8:8">
      <c r="H72" s="353"/>
    </row>
    <row r="73" ht="15" spans="8:8">
      <c r="H73" s="353"/>
    </row>
    <row r="74" ht="15" spans="8:8">
      <c r="H74" s="353"/>
    </row>
    <row r="75" ht="15" spans="8:8">
      <c r="H75" s="353"/>
    </row>
    <row r="76" ht="15" spans="8:8">
      <c r="H76" s="353"/>
    </row>
    <row r="77" ht="15" spans="8:8">
      <c r="H77" s="353"/>
    </row>
    <row r="78" ht="15" spans="8:8">
      <c r="H78" s="353"/>
    </row>
    <row r="79" ht="15" spans="8:8">
      <c r="H79" s="353"/>
    </row>
    <row r="80" ht="15" spans="8:8">
      <c r="H80" s="353"/>
    </row>
    <row r="81" ht="15" spans="8:8">
      <c r="H81" s="353"/>
    </row>
    <row r="82" ht="15" spans="8:8">
      <c r="H82" s="353"/>
    </row>
    <row r="83" ht="15" spans="8:8">
      <c r="H83" s="353"/>
    </row>
    <row r="84" ht="15" spans="8:8">
      <c r="H84" s="353"/>
    </row>
    <row r="85" ht="15" spans="8:8">
      <c r="H85" s="353"/>
    </row>
    <row r="86" ht="15" spans="8:8">
      <c r="H86" s="353"/>
    </row>
    <row r="87" ht="15" spans="8:8">
      <c r="H87" s="353"/>
    </row>
    <row r="88" ht="15" spans="8:8">
      <c r="H88" s="353"/>
    </row>
    <row r="89" ht="15" spans="8:8">
      <c r="H89" s="353"/>
    </row>
    <row r="90" ht="15" spans="8:8">
      <c r="H90" s="353"/>
    </row>
    <row r="91" ht="15" spans="8:8">
      <c r="H91" s="353"/>
    </row>
    <row r="92" ht="15" spans="8:8">
      <c r="H92" s="353"/>
    </row>
    <row r="93" ht="15" spans="8:8">
      <c r="H93" s="353"/>
    </row>
    <row r="94" ht="15" spans="8:8">
      <c r="H94" s="353"/>
    </row>
    <row r="95" ht="15" spans="8:8">
      <c r="H95" s="353"/>
    </row>
    <row r="96" ht="15" spans="8:8">
      <c r="H96" s="353"/>
    </row>
    <row r="97" ht="15" spans="8:8">
      <c r="H97" s="353"/>
    </row>
    <row r="98" ht="15" spans="8:8">
      <c r="H98" s="353"/>
    </row>
    <row r="99" ht="15" spans="8:8">
      <c r="H99" s="353"/>
    </row>
    <row r="100" ht="15" spans="8:8">
      <c r="H100" s="353"/>
    </row>
    <row r="101" ht="15" spans="8:8">
      <c r="H101" s="353"/>
    </row>
    <row r="102" ht="15" spans="8:8">
      <c r="H102" s="353"/>
    </row>
    <row r="103" ht="15" spans="8:8">
      <c r="H103" s="353"/>
    </row>
    <row r="104" ht="15" spans="8:8">
      <c r="H104" s="353"/>
    </row>
    <row r="105" ht="15" spans="8:8">
      <c r="H105" s="353"/>
    </row>
    <row r="106" ht="15" spans="8:8">
      <c r="H106" s="353"/>
    </row>
    <row r="107" ht="15" spans="8:8">
      <c r="H107" s="353"/>
    </row>
    <row r="108" ht="15" spans="8:8">
      <c r="H108" s="353"/>
    </row>
    <row r="109" ht="15" spans="8:8">
      <c r="H109" s="353"/>
    </row>
    <row r="110" ht="15" spans="8:8">
      <c r="H110" s="353"/>
    </row>
    <row r="111" ht="15" spans="8:8">
      <c r="H111" s="353"/>
    </row>
    <row r="112" ht="15" spans="8:8">
      <c r="H112" s="353"/>
    </row>
    <row r="113" ht="15" spans="8:8">
      <c r="H113" s="353"/>
    </row>
    <row r="114" ht="15" spans="8:8">
      <c r="H114" s="353"/>
    </row>
    <row r="115" ht="15" spans="8:8">
      <c r="H115" s="353"/>
    </row>
    <row r="116" ht="15" spans="8:8">
      <c r="H116" s="353"/>
    </row>
    <row r="117" ht="15" spans="8:8">
      <c r="H117" s="353"/>
    </row>
    <row r="118" ht="15" spans="8:8">
      <c r="H118" s="353"/>
    </row>
    <row r="119" ht="15" spans="8:8">
      <c r="H119" s="353"/>
    </row>
    <row r="120" ht="15" spans="8:8">
      <c r="H120" s="353"/>
    </row>
    <row r="121" ht="15" spans="8:8">
      <c r="H121" s="353"/>
    </row>
    <row r="122" ht="15" spans="8:8">
      <c r="H122" s="353"/>
    </row>
    <row r="123" ht="15" spans="8:8">
      <c r="H123" s="353"/>
    </row>
    <row r="124" ht="15" spans="8:8">
      <c r="H124" s="353"/>
    </row>
    <row r="125" ht="15" spans="8:8">
      <c r="H125" s="353"/>
    </row>
    <row r="126" ht="15" spans="8:8">
      <c r="H126" s="353"/>
    </row>
    <row r="127" ht="15" spans="8:8">
      <c r="H127" s="353"/>
    </row>
    <row r="128" ht="15" spans="8:8">
      <c r="H128" s="353"/>
    </row>
    <row r="129" ht="15" spans="8:8">
      <c r="H129" s="353"/>
    </row>
    <row r="130" ht="15" spans="8:8">
      <c r="H130" s="353"/>
    </row>
    <row r="131" ht="15" spans="8:8">
      <c r="H131" s="353"/>
    </row>
    <row r="132" ht="15" spans="8:8">
      <c r="H132" s="353"/>
    </row>
    <row r="133" ht="15" spans="8:8">
      <c r="H133" s="353"/>
    </row>
    <row r="134" ht="15" spans="8:8">
      <c r="H134" s="353"/>
    </row>
    <row r="135" ht="15" spans="8:8">
      <c r="H135" s="353"/>
    </row>
    <row r="136" ht="15" spans="8:8">
      <c r="H136" s="353"/>
    </row>
    <row r="137" ht="15" spans="8:8">
      <c r="H137" s="353"/>
    </row>
    <row r="138" ht="15" spans="8:8">
      <c r="H138" s="353"/>
    </row>
    <row r="139" ht="15" spans="8:8">
      <c r="H139" s="353"/>
    </row>
    <row r="140" ht="15" spans="8:8">
      <c r="H140" s="353"/>
    </row>
    <row r="141" ht="15" spans="8:8">
      <c r="H141" s="353"/>
    </row>
    <row r="142" ht="15" spans="8:8">
      <c r="H142" s="353"/>
    </row>
    <row r="143" ht="15" spans="8:8">
      <c r="H143" s="353"/>
    </row>
    <row r="144" ht="15" spans="8:8">
      <c r="H144" s="353"/>
    </row>
    <row r="145" ht="15" spans="8:8">
      <c r="H145" s="353"/>
    </row>
    <row r="146" ht="15" spans="8:8">
      <c r="H146" s="353"/>
    </row>
    <row r="147" ht="15" spans="8:8">
      <c r="H147" s="353"/>
    </row>
    <row r="148" ht="15" spans="8:8">
      <c r="H148" s="353"/>
    </row>
    <row r="149" ht="15" spans="8:8">
      <c r="H149" s="353"/>
    </row>
    <row r="150" ht="15" spans="8:8">
      <c r="H150" s="353"/>
    </row>
    <row r="151" ht="15" spans="8:8">
      <c r="H151" s="353"/>
    </row>
    <row r="152" ht="15" spans="8:8">
      <c r="H152" s="353"/>
    </row>
    <row r="153" ht="15" spans="8:8">
      <c r="H153" s="353"/>
    </row>
    <row r="154" ht="15" spans="8:8">
      <c r="H154" s="353"/>
    </row>
    <row r="155" ht="15" spans="8:8">
      <c r="H155" s="353"/>
    </row>
    <row r="156" ht="15" spans="8:8">
      <c r="H156" s="353"/>
    </row>
    <row r="157" ht="15" spans="8:8">
      <c r="H157" s="353"/>
    </row>
    <row r="158" ht="15" spans="8:8">
      <c r="H158" s="353"/>
    </row>
    <row r="159" ht="15" spans="8:8">
      <c r="H159" s="353"/>
    </row>
    <row r="160" ht="15" spans="8:8">
      <c r="H160" s="353"/>
    </row>
    <row r="161" ht="15" spans="8:8">
      <c r="H161" s="353"/>
    </row>
    <row r="162" ht="15" spans="8:8">
      <c r="H162" s="353"/>
    </row>
    <row r="163" ht="15" spans="8:8">
      <c r="H163" s="353"/>
    </row>
    <row r="164" ht="15" spans="8:8">
      <c r="H164" s="353"/>
    </row>
    <row r="165" ht="15" spans="8:8">
      <c r="H165" s="353"/>
    </row>
    <row r="166" ht="15" spans="8:8">
      <c r="H166" s="353"/>
    </row>
    <row r="167" ht="15" spans="8:8">
      <c r="H167" s="353"/>
    </row>
    <row r="168" ht="15" spans="8:8">
      <c r="H168" s="353"/>
    </row>
    <row r="169" ht="15" spans="8:8">
      <c r="H169" s="353"/>
    </row>
    <row r="170" ht="15" spans="8:8">
      <c r="H170" s="353"/>
    </row>
    <row r="171" ht="15" spans="8:8">
      <c r="H171" s="353"/>
    </row>
    <row r="172" ht="15" spans="8:8">
      <c r="H172" s="353"/>
    </row>
    <row r="173" ht="15" spans="8:8">
      <c r="H173" s="353"/>
    </row>
    <row r="174" ht="15" spans="8:8">
      <c r="H174" s="353"/>
    </row>
    <row r="175" ht="15" spans="8:8">
      <c r="H175" s="353"/>
    </row>
    <row r="176" ht="15" spans="8:8">
      <c r="H176" s="353"/>
    </row>
    <row r="177" ht="15" spans="8:8">
      <c r="H177" s="353"/>
    </row>
    <row r="178" ht="15" spans="8:8">
      <c r="H178" s="353"/>
    </row>
    <row r="179" ht="15" spans="8:8">
      <c r="H179" s="353"/>
    </row>
    <row r="180" ht="15" spans="8:8">
      <c r="H180" s="353"/>
    </row>
    <row r="181" ht="15" spans="8:8">
      <c r="H181" s="353"/>
    </row>
    <row r="182" ht="15" spans="8:8">
      <c r="H182" s="353"/>
    </row>
    <row r="183" ht="15" spans="8:8">
      <c r="H183" s="353"/>
    </row>
    <row r="184" ht="15" spans="8:8">
      <c r="H184" s="353"/>
    </row>
    <row r="185" ht="15" spans="8:8">
      <c r="H185" s="353"/>
    </row>
    <row r="186" ht="15" spans="8:8">
      <c r="H186" s="353"/>
    </row>
    <row r="187" ht="15" spans="8:8">
      <c r="H187" s="353"/>
    </row>
    <row r="188" ht="15" spans="8:8">
      <c r="H188" s="353"/>
    </row>
    <row r="189" ht="15" spans="8:8">
      <c r="H189" s="353"/>
    </row>
    <row r="190" ht="15" spans="8:8">
      <c r="H190" s="353"/>
    </row>
    <row r="191" ht="15" spans="8:8">
      <c r="H191" s="353"/>
    </row>
    <row r="192" ht="15" spans="8:8">
      <c r="H192" s="353"/>
    </row>
    <row r="193" ht="15" spans="8:8">
      <c r="H193" s="353"/>
    </row>
    <row r="194" ht="15" spans="8:8">
      <c r="H194" s="353"/>
    </row>
    <row r="195" ht="15" spans="8:8">
      <c r="H195" s="353"/>
    </row>
    <row r="196" ht="15" spans="8:8">
      <c r="H196" s="353"/>
    </row>
    <row r="197" ht="15" spans="8:8">
      <c r="H197" s="353"/>
    </row>
    <row r="198" ht="15" spans="8:8">
      <c r="H198" s="353"/>
    </row>
    <row r="199" ht="15" spans="8:8">
      <c r="H199" s="353"/>
    </row>
    <row r="200" ht="15" spans="8:8">
      <c r="H200" s="353"/>
    </row>
    <row r="201" ht="15" spans="8:8">
      <c r="H201" s="353"/>
    </row>
    <row r="202" ht="15" spans="8:8">
      <c r="H202" s="353"/>
    </row>
    <row r="203" ht="15" spans="8:8">
      <c r="H203" s="353"/>
    </row>
    <row r="204" ht="15" spans="8:8">
      <c r="H204" s="353"/>
    </row>
    <row r="205" ht="15" spans="8:8">
      <c r="H205" s="353"/>
    </row>
    <row r="206" ht="15" spans="8:8">
      <c r="H206" s="353"/>
    </row>
    <row r="207" ht="15" spans="8:8">
      <c r="H207" s="353"/>
    </row>
    <row r="208" ht="15" spans="8:8">
      <c r="H208" s="353"/>
    </row>
    <row r="209" ht="15" spans="8:8">
      <c r="H209" s="353"/>
    </row>
    <row r="210" ht="15" spans="8:8">
      <c r="H210" s="353"/>
    </row>
    <row r="211" ht="15" spans="8:8">
      <c r="H211" s="353"/>
    </row>
    <row r="212" ht="15" spans="8:8">
      <c r="H212" s="353"/>
    </row>
    <row r="213" ht="15" spans="8:8">
      <c r="H213" s="353"/>
    </row>
    <row r="214" ht="15" spans="8:8">
      <c r="H214" s="353"/>
    </row>
    <row r="215" ht="15" spans="8:8">
      <c r="H215" s="353"/>
    </row>
    <row r="216" ht="15" spans="8:8">
      <c r="H216" s="353"/>
    </row>
    <row r="217" ht="15" spans="8:8">
      <c r="H217" s="353"/>
    </row>
    <row r="218" ht="15" spans="8:8">
      <c r="H218" s="353"/>
    </row>
    <row r="219" ht="15" spans="8:8">
      <c r="H219" s="353"/>
    </row>
    <row r="220" ht="15" spans="8:8">
      <c r="H220" s="353"/>
    </row>
    <row r="221" ht="15" spans="8:8">
      <c r="H221" s="353"/>
    </row>
    <row r="222" ht="15" spans="8:8">
      <c r="H222" s="353"/>
    </row>
    <row r="223" ht="15" spans="8:8">
      <c r="H223" s="353"/>
    </row>
    <row r="224" ht="15" spans="8:8">
      <c r="H224" s="353"/>
    </row>
    <row r="225" ht="15" spans="8:8">
      <c r="H225" s="353"/>
    </row>
    <row r="226" ht="15" spans="8:8">
      <c r="H226" s="353"/>
    </row>
    <row r="227" ht="15" spans="8:8">
      <c r="H227" s="353"/>
    </row>
    <row r="228" ht="15" spans="8:8">
      <c r="H228" s="353"/>
    </row>
    <row r="229" ht="15" spans="8:8">
      <c r="H229" s="353"/>
    </row>
    <row r="230" ht="15" spans="8:8">
      <c r="H230" s="353"/>
    </row>
    <row r="231" ht="15" spans="8:8">
      <c r="H231" s="353"/>
    </row>
    <row r="232" ht="15" spans="8:8">
      <c r="H232" s="353"/>
    </row>
    <row r="233" ht="15" spans="8:8">
      <c r="H233" s="353"/>
    </row>
    <row r="234" ht="15" spans="8:8">
      <c r="H234" s="353"/>
    </row>
    <row r="235" ht="15" spans="8:8">
      <c r="H235" s="353"/>
    </row>
    <row r="236" ht="15" spans="8:8">
      <c r="H236" s="353"/>
    </row>
  </sheetData>
  <autoFilter ref="A4:XEE354"/>
  <mergeCells count="7">
    <mergeCell ref="A1:L1"/>
    <mergeCell ref="K2:L2"/>
    <mergeCell ref="D3:F3"/>
    <mergeCell ref="G3:I3"/>
    <mergeCell ref="J3:L3"/>
    <mergeCell ref="A3:A4"/>
    <mergeCell ref="B3:B4"/>
  </mergeCells>
  <printOptions horizontalCentered="1"/>
  <pageMargins left="0.547222222222222" right="0.547222222222222" top="0.795138888888889" bottom="0.795138888888889" header="0.301388888888889" footer="0.301388888888889"/>
  <pageSetup paperSize="9" scale="59" fitToHeight="0" orientation="portrait"/>
  <headerFooter>
    <oddHeader>&amp;L&amp;"宋体,常规"&amp;11&amp;A</oddHeader>
  </headerFooter>
</worksheet>
</file>

<file path=docProps/app.xml><?xml version="1.0" encoding="utf-8"?>
<Properties xmlns="http://schemas.openxmlformats.org/officeDocument/2006/extended-properties" xmlns:vt="http://schemas.openxmlformats.org/officeDocument/2006/docPropsVTypes">
  <Template>Normal.eit</Template>
  <Company>china</Company>
  <Application>Yozo_Office9.0.4819.102ZH</Application>
  <HeadingPairs>
    <vt:vector size="2" baseType="variant">
      <vt:variant>
        <vt:lpstr>工作表</vt:lpstr>
      </vt:variant>
      <vt:variant>
        <vt:i4>31</vt:i4>
      </vt:variant>
    </vt:vector>
  </HeadingPairs>
  <TitlesOfParts>
    <vt:vector size="31" baseType="lpstr">
      <vt:lpstr>2025年</vt:lpstr>
      <vt:lpstr>2025年-附表1</vt:lpstr>
      <vt:lpstr>2025年-附表1-1</vt:lpstr>
      <vt:lpstr>2025年-附表1-2</vt:lpstr>
      <vt:lpstr>2025-附表1-3 </vt:lpstr>
      <vt:lpstr>2025-附表1-4</vt:lpstr>
      <vt:lpstr>2025年-附表2</vt:lpstr>
      <vt:lpstr>2025年-附表2-1</vt:lpstr>
      <vt:lpstr>2025年-附表2-2</vt:lpstr>
      <vt:lpstr>2025年-附表3</vt:lpstr>
      <vt:lpstr>2025年-附表4</vt:lpstr>
      <vt:lpstr>2025年-附表4-1</vt:lpstr>
      <vt:lpstr>2025年-附表4-2</vt:lpstr>
      <vt:lpstr>2026年</vt:lpstr>
      <vt:lpstr>2026年-附表1 </vt:lpstr>
      <vt:lpstr>2026年-附表1-1</vt:lpstr>
      <vt:lpstr>2026年-附表1-2</vt:lpstr>
      <vt:lpstr>2026年-附表1-3</vt:lpstr>
      <vt:lpstr>2026年-附表1-4</vt:lpstr>
      <vt:lpstr>2026年-附表1-5</vt:lpstr>
      <vt:lpstr>2026年-附表1-6</vt:lpstr>
      <vt:lpstr>2026年-附表1-7</vt:lpstr>
      <vt:lpstr>2026年-附表2</vt:lpstr>
      <vt:lpstr>2026年-附表2-1</vt:lpstr>
      <vt:lpstr>2026年-附表2-2</vt:lpstr>
      <vt:lpstr>2026年-附表2-3</vt:lpstr>
      <vt:lpstr>2026年-附表3</vt:lpstr>
      <vt:lpstr>2026年-附表4</vt:lpstr>
      <vt:lpstr>2026年-附表4-1</vt:lpstr>
      <vt:lpstr>2026年-附表4-2</vt:lpstr>
      <vt:lpstr>2026年-附表4-3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FreefrAnk</cp:lastModifiedBy>
  <cp:revision>1</cp:revision>
  <dcterms:created xsi:type="dcterms:W3CDTF">2015-01-22T12:09:00Z</dcterms:created>
  <cp:lastPrinted>2026-01-26T02:04:00Z</cp:lastPrinted>
  <dcterms:modified xsi:type="dcterms:W3CDTF">2026-01-27T06:45:15Z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2052-10.1.0.6393</vt:lpwstr>
  </property>
  <property fmtid="{D5CDD505-2E9C-101B-9397-08002B2CF9AE}" pid="3" name="ICV">
    <vt:lpwstr>CBF0013BE26848F7ACDE359E0F7B3C92_13</vt:lpwstr>
  </property>
  <property fmtid="{D5CDD505-2E9C-101B-9397-08002B2CF9AE}" pid="4" name="CalculationRule">
    <vt:i4>0</vt:i4>
  </property>
</Properties>
</file>